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29805" windowHeight="19620" activeTab="2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MonGen!$K$1:$K$8000</definedName>
    <definedName name="_xlnm._FilterDatabase" localSheetId="2" hidden="1">StdItems!$C$1:$C$891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/>
  <c r="W244" i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AE146" i="1"/>
  <c r="AG146" i="1" s="1"/>
  <c r="AI146" i="1" s="1"/>
  <c r="AK146" i="1" s="1"/>
  <c r="AM146" i="1" s="1"/>
  <c r="AO146" i="1" s="1"/>
  <c r="AA51" i="1"/>
  <c r="AC51" i="1" s="1"/>
  <c r="AE51" i="1" s="1"/>
  <c r="AG51" i="1" s="1"/>
  <c r="AI51" i="1" s="1"/>
  <c r="AK51" i="1" s="1"/>
  <c r="AM51" i="1" s="1"/>
  <c r="AO51" i="1" s="1"/>
  <c r="Y68" i="1"/>
  <c r="AA68" i="1" s="1"/>
  <c r="AC68" i="1" s="1"/>
  <c r="AE68" i="1" s="1"/>
  <c r="AG68" i="1" s="1"/>
  <c r="AI68" i="1" s="1"/>
  <c r="AK68" i="1" s="1"/>
  <c r="AM68" i="1" s="1"/>
  <c r="AO68" i="1" s="1"/>
  <c r="Y122" i="1"/>
  <c r="AA122" i="1" s="1"/>
  <c r="AC122" i="1" s="1"/>
  <c r="AE122" i="1" s="1"/>
  <c r="AG122" i="1" s="1"/>
  <c r="AI122" i="1" s="1"/>
  <c r="AK122" i="1" s="1"/>
  <c r="AM122" i="1" s="1"/>
  <c r="AO122" i="1" s="1"/>
  <c r="Y212" i="1"/>
  <c r="AA212" i="1" s="1"/>
  <c r="AC212" i="1" s="1"/>
  <c r="AE212" i="1" s="1"/>
  <c r="AG212" i="1" s="1"/>
  <c r="AI212" i="1" s="1"/>
  <c r="AK212" i="1" s="1"/>
  <c r="AM212" i="1" s="1"/>
  <c r="AO212" i="1" s="1"/>
  <c r="Y249" i="1"/>
  <c r="AA249" i="1" s="1"/>
  <c r="AC249" i="1" s="1"/>
  <c r="AE249" i="1" s="1"/>
  <c r="AG249" i="1" s="1"/>
  <c r="AI249" i="1" s="1"/>
  <c r="AK249" i="1" s="1"/>
  <c r="AM249" i="1" s="1"/>
  <c r="AO249" i="1" s="1"/>
  <c r="W8" i="1"/>
  <c r="Y8" i="1" s="1"/>
  <c r="AA8" i="1" s="1"/>
  <c r="AC8" i="1" s="1"/>
  <c r="AE8" i="1" s="1"/>
  <c r="AG8" i="1" s="1"/>
  <c r="AI8" i="1" s="1"/>
  <c r="AK8" i="1" s="1"/>
  <c r="AM8" i="1" s="1"/>
  <c r="AO8" i="1" s="1"/>
  <c r="W38" i="1"/>
  <c r="Y38" i="1" s="1"/>
  <c r="AA38" i="1" s="1"/>
  <c r="AC38" i="1" s="1"/>
  <c r="AE38" i="1" s="1"/>
  <c r="AG38" i="1" s="1"/>
  <c r="AI38" i="1" s="1"/>
  <c r="AK38" i="1" s="1"/>
  <c r="AM38" i="1" s="1"/>
  <c r="AO38" i="1" s="1"/>
  <c r="W68" i="1"/>
  <c r="W76" i="1"/>
  <c r="Y76" i="1" s="1"/>
  <c r="AA76" i="1" s="1"/>
  <c r="AC76" i="1" s="1"/>
  <c r="AE76" i="1" s="1"/>
  <c r="AG76" i="1" s="1"/>
  <c r="AI76" i="1" s="1"/>
  <c r="AK76" i="1" s="1"/>
  <c r="AM76" i="1" s="1"/>
  <c r="AO76" i="1" s="1"/>
  <c r="W112" i="1"/>
  <c r="Y112" i="1" s="1"/>
  <c r="AA112" i="1" s="1"/>
  <c r="AC112" i="1" s="1"/>
  <c r="AE112" i="1" s="1"/>
  <c r="AG112" i="1" s="1"/>
  <c r="AI112" i="1" s="1"/>
  <c r="AK112" i="1" s="1"/>
  <c r="AM112" i="1" s="1"/>
  <c r="AO112" i="1" s="1"/>
  <c r="W148" i="1"/>
  <c r="Y148" i="1" s="1"/>
  <c r="AA148" i="1" s="1"/>
  <c r="AC148" i="1" s="1"/>
  <c r="AE148" i="1" s="1"/>
  <c r="AG148" i="1" s="1"/>
  <c r="AI148" i="1" s="1"/>
  <c r="AK148" i="1" s="1"/>
  <c r="AM148" i="1" s="1"/>
  <c r="AO148" i="1" s="1"/>
  <c r="W178" i="1"/>
  <c r="Y178" i="1" s="1"/>
  <c r="AA178" i="1" s="1"/>
  <c r="AC178" i="1" s="1"/>
  <c r="AE178" i="1" s="1"/>
  <c r="AG178" i="1" s="1"/>
  <c r="AI178" i="1" s="1"/>
  <c r="AK178" i="1" s="1"/>
  <c r="AM178" i="1" s="1"/>
  <c r="AO178" i="1" s="1"/>
  <c r="W196" i="1"/>
  <c r="Y196" i="1" s="1"/>
  <c r="AA196" i="1" s="1"/>
  <c r="AC196" i="1" s="1"/>
  <c r="AE196" i="1" s="1"/>
  <c r="AG196" i="1" s="1"/>
  <c r="AI196" i="1" s="1"/>
  <c r="AK196" i="1" s="1"/>
  <c r="AM196" i="1" s="1"/>
  <c r="AO196" i="1" s="1"/>
  <c r="W214" i="1"/>
  <c r="Y214" i="1" s="1"/>
  <c r="AA214" i="1" s="1"/>
  <c r="AC214" i="1" s="1"/>
  <c r="AE214" i="1" s="1"/>
  <c r="AG214" i="1" s="1"/>
  <c r="AI214" i="1" s="1"/>
  <c r="AK214" i="1" s="1"/>
  <c r="AM214" i="1" s="1"/>
  <c r="AO214" i="1" s="1"/>
  <c r="W232" i="1"/>
  <c r="Y232" i="1" s="1"/>
  <c r="AA232" i="1" s="1"/>
  <c r="AC232" i="1" s="1"/>
  <c r="AE232" i="1" s="1"/>
  <c r="AG232" i="1" s="1"/>
  <c r="AI232" i="1" s="1"/>
  <c r="AK232" i="1" s="1"/>
  <c r="AM232" i="1" s="1"/>
  <c r="AO232" i="1" s="1"/>
  <c r="U7" i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U8" i="1"/>
  <c r="U14" i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U19" i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U20" i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U26" i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U31" i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U32" i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U38" i="1"/>
  <c r="U44" i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U45" i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U50" i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U51" i="1"/>
  <c r="W51" i="1" s="1"/>
  <c r="Y51" i="1" s="1"/>
  <c r="U56" i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U57" i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U62" i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U63" i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U68" i="1"/>
  <c r="U74" i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U80" i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U81" i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U86" i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U92" i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U98" i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U99" i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U104" i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U110" i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U116" i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U117" i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U122" i="1"/>
  <c r="W122" i="1" s="1"/>
  <c r="U128" i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U134" i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U135" i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U140" i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U146" i="1"/>
  <c r="W146" i="1" s="1"/>
  <c r="Y146" i="1" s="1"/>
  <c r="AA146" i="1" s="1"/>
  <c r="AC146" i="1" s="1"/>
  <c r="U152" i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U153" i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U158" i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U164" i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U170" i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U171" i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U176" i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U182" i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U188" i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U189" i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U194" i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U200" i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U206" i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U207" i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U212" i="1"/>
  <c r="W212" i="1" s="1"/>
  <c r="U218" i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U224" i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U225" i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U230" i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U236" i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U242" i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U243" i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U249" i="1"/>
  <c r="W249" i="1" s="1"/>
  <c r="U250" i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U251" i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U255" i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U261" i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U262" i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S8" i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S20" i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S32" i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S45" i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S51" i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S57" i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S63" i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S81" i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S99" i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S117" i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S135" i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S153" i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S171" i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S189" i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S207" i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S225" i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S243" i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S250" i="1"/>
  <c r="S251" i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S262" i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<sst xmlns="http://schemas.openxmlformats.org/spreadsheetml/2006/main" count="16563" uniqueCount="2396">
  <si>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</si>
  <si>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</si>
  <si>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</si>
  <si>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</si>
  <si>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</si>
  <si>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</si>
  <si>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</si>
  <si>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</si>
  <si>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</si>
  <si>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</si>
  <si>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</si>
  <si>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</si>
  <si>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</si>
  <si>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</si>
  <si>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</si>
  <si>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</si>
  <si>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</si>
  <si>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</si>
  <si>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</si>
  <si>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</si>
  <si>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</si>
  <si>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</si>
  <si>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</si>
  <si>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</si>
  <si>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</si>
  <si>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</si>
  <si>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</si>
  <si>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</si>
  <si>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</si>
  <si>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</si>
  <si>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</si>
  <si>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</si>
  <si>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</si>
  <si>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</si>
  <si>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</si>
  <si>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</si>
  <si>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</si>
  <si>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</si>
  <si>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</si>
  <si>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</si>
  <si>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</si>
  <si>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</si>
  <si>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</si>
  <si>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</si>
  <si>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</si>
  <si>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</si>
  <si>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</si>
  <si>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</si>
  <si>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</si>
  <si>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</si>
  <si>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</si>
  <si>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</si>
  <si>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</si>
  <si>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</si>
  <si>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</si>
  <si>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</si>
  <si>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</si>
  <si>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</si>
  <si>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</si>
  <si>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</si>
  <si>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</si>
  <si>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</si>
  <si>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</si>
  <si>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</si>
  <si>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</si>
  <si>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</si>
  <si>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</si>
  <si>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</si>
  <si>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</si>
  <si>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</si>
  <si>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</si>
  <si>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</si>
  <si>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</si>
  <si>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</si>
  <si>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</si>
  <si>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</si>
  <si>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</si>
  <si>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</si>
  <si>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</si>
  <si>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</si>
  <si>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</si>
  <si>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</si>
  <si>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</si>
  <si>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</si>
  <si>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</si>
  <si>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</si>
  <si>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</si>
  <si>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</si>
  <si>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</si>
  <si>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</si>
  <si>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</si>
  <si>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</si>
  <si>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</si>
  <si>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</si>
  <si>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</si>
  <si>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</si>
  <si>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</si>
  <si>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</si>
  <si>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</si>
  <si>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</si>
  <si>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</si>
  <si>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</si>
  <si>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</si>
  <si>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</si>
  <si>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</si>
  <si>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</si>
  <si>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</si>
  <si>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</si>
  <si>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</si>
  <si>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</si>
  <si>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</si>
  <si>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</si>
  <si>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</si>
  <si>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</si>
  <si>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</si>
  <si>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</si>
  <si>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</si>
  <si>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</si>
  <si>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</si>
  <si>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</si>
  <si>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</si>
  <si>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</si>
  <si>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</si>
  <si>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</si>
  <si>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</si>
  <si>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</si>
  <si>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</si>
  <si>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</si>
  <si>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</si>
  <si>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</si>
  <si>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</si>
  <si>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</si>
  <si>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</si>
  <si>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</si>
  <si>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</si>
  <si>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</si>
  <si>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</si>
  <si>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</si>
  <si>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</si>
  <si>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</si>
  <si>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</si>
  <si>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</si>
  <si>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</si>
  <si>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</si>
  <si>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</si>
  <si>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</si>
  <si>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</si>
  <si>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</si>
  <si>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</si>
  <si>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</si>
  <si>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</si>
  <si>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</si>
  <si>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</si>
  <si>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</si>
  <si>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</si>
  <si>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</si>
  <si>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</si>
  <si>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</si>
  <si>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</si>
  <si>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</si>
  <si>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</si>
  <si>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</si>
  <si>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</si>
  <si>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</si>
  <si>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</si>
  <si>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</si>
  <si>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</si>
  <si>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</si>
  <si>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</si>
  <si>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</si>
  <si>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</si>
  <si>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</si>
  <si>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</si>
  <si>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</si>
  <si>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</si>
  <si>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</si>
  <si>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</si>
  <si>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</si>
  <si>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</si>
  <si>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</si>
  <si>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</si>
  <si>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</si>
  <si>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</si>
  <si>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</si>
  <si>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</si>
  <si>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</si>
  <si>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</si>
  <si>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</si>
  <si>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</si>
  <si>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</si>
  <si>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</si>
  <si>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</si>
  <si>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</si>
  <si>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</si>
  <si>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</si>
  <si>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</si>
  <si>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</si>
  <si>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</si>
  <si>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</si>
  <si>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</si>
  <si>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</si>
  <si>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</si>
  <si>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</si>
  <si>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</si>
  <si>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</si>
  <si>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</si>
  <si>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</si>
  <si>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</si>
  <si>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</si>
  <si>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</si>
  <si>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</si>
  <si>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</si>
  <si>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</si>
  <si>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</si>
  <si>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</si>
  <si>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</si>
  <si>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</si>
  <si>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</si>
  <si>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</si>
  <si>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</si>
  <si>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</si>
  <si>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</si>
  <si>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</si>
  <si>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</si>
  <si>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</si>
  <si>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</si>
  <si>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</si>
  <si>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</si>
  <si>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</si>
  <si>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</si>
  <si>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</si>
  <si>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</si>
  <si>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</si>
  <si>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</si>
  <si>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</si>
  <si>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</si>
  <si>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</si>
  <si>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</si>
  <si>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</si>
  <si>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</si>
  <si>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</si>
  <si>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</si>
  <si>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</si>
  <si>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</si>
  <si>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</si>
  <si>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</si>
  <si>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</si>
  <si>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</si>
  <si>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</si>
  <si>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</si>
  <si>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</si>
  <si>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</si>
  <si>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</si>
  <si>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</si>
  <si>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</si>
  <si>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</si>
  <si>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</si>
  <si>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</si>
  <si>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</si>
  <si>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</si>
  <si>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</si>
  <si>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</si>
  <si>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</si>
  <si>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</si>
  <si>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</si>
  <si>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</si>
  <si>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</si>
  <si>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</si>
  <si>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</si>
  <si>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</si>
  <si>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</si>
  <si>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</si>
  <si>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</si>
  <si>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</si>
  <si>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</si>
  <si>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</si>
  <si>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</si>
  <si>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</si>
  <si>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</si>
  <si>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</si>
  <si>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</si>
  <si>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</si>
  <si>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</si>
  <si>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</si>
  <si>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</si>
  <si>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</si>
  <si>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</si>
  <si>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</si>
  <si>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</si>
  <si>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</si>
  <si>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</si>
  <si>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</si>
  <si>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</si>
  <si>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</si>
  <si>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</si>
  <si>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</si>
  <si>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</si>
  <si>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</si>
  <si>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</si>
  <si>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</si>
  <si>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</si>
  <si>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</si>
  <si>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</si>
  <si>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</si>
  <si>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</si>
  <si>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</si>
  <si>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</si>
  <si>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</si>
  <si>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</si>
  <si>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</si>
  <si>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</si>
  <si>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</si>
  <si>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</si>
  <si>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</si>
  <si>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</si>
  <si>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</si>
  <si>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</si>
  <si>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</si>
  <si>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</si>
  <si>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</si>
  <si>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</si>
  <si>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</si>
  <si>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</si>
  <si>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</si>
  <si>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</si>
  <si>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</si>
  <si>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</si>
  <si>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</si>
  <si>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</si>
  <si>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</si>
  <si>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</si>
  <si>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</si>
  <si>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</si>
  <si>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</si>
  <si>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</si>
  <si>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</si>
  <si>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</si>
  <si>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</si>
  <si>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</si>
  <si>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</si>
  <si>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</si>
  <si>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</si>
  <si>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</si>
  <si>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</si>
  <si>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</si>
  <si>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</si>
  <si>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</si>
  <si>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</si>
  <si>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</si>
  <si>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</si>
  <si>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</si>
  <si>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</si>
  <si>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</si>
  <si>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</si>
  <si>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</si>
  <si>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</si>
  <si>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</si>
  <si>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</si>
  <si>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</si>
  <si>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</si>
  <si>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</si>
  <si>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</si>
  <si>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</si>
  <si>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</si>
  <si>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</si>
  <si>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</si>
  <si>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</si>
  <si>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</si>
  <si>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</si>
  <si>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</si>
  <si>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</si>
  <si>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</si>
  <si>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</si>
  <si>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</si>
  <si>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</si>
  <si>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</si>
  <si>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</si>
  <si>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</si>
  <si>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</si>
  <si>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</si>
  <si>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</si>
  <si>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</si>
  <si>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</si>
  <si>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</si>
  <si>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</si>
  <si>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</si>
  <si>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</si>
  <si>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</si>
  <si>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</si>
  <si>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</si>
  <si>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</si>
  <si>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</si>
  <si>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</si>
  <si>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</si>
  <si>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</si>
  <si>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</si>
  <si>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</si>
  <si>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</si>
  <si>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</si>
  <si>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</si>
  <si>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</si>
  <si>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</si>
  <si>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</si>
  <si>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</si>
  <si>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</si>
  <si>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</si>
  <si>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</si>
  <si>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</si>
  <si>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</si>
  <si>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</si>
  <si>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</si>
  <si>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</si>
  <si>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</si>
  <si>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</si>
  <si>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</si>
  <si>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</si>
  <si>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</si>
  <si>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</si>
  <si>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</si>
  <si>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</si>
  <si>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</si>
  <si>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</si>
  <si>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</si>
  <si>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</si>
  <si>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</si>
  <si>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</si>
  <si>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</si>
  <si>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</si>
  <si>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</si>
  <si>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</si>
  <si>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</si>
  <si>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</si>
  <si>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</si>
  <si>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</si>
  <si>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</si>
  <si>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</si>
  <si>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</si>
  <si>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</si>
  <si>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</si>
  <si>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</si>
  <si>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</si>
  <si>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</si>
  <si>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</si>
  <si>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</si>
  <si>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</si>
  <si>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</si>
  <si>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</si>
  <si>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</si>
  <si>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</si>
  <si>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</si>
  <si>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</si>
  <si>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</si>
  <si>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</si>
  <si>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</si>
  <si>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</si>
  <si>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</si>
  <si>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</si>
  <si>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</si>
  <si>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</si>
  <si>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</si>
  <si>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</si>
  <si>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</si>
  <si>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</si>
  <si>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</si>
  <si>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</si>
  <si>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</si>
  <si>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</si>
  <si>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</si>
  <si>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</si>
  <si>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</si>
  <si>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</si>
  <si>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</si>
  <si>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</si>
  <si>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</si>
  <si>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</si>
  <si>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</si>
  <si>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</si>
  <si>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</si>
  <si>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</si>
  <si>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</si>
  <si>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</si>
  <si>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</si>
  <si>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</si>
  <si>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</si>
  <si>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</si>
  <si>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</si>
  <si>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</si>
  <si>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</si>
  <si>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</si>
  <si>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</si>
  <si>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</si>
  <si>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</si>
  <si>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</si>
  <si>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</si>
  <si>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</si>
  <si>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</si>
  <si>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</si>
  <si>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</si>
  <si>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</si>
  <si>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</si>
  <si>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</si>
  <si>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</si>
  <si>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</si>
  <si>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</si>
  <si>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</si>
  <si>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</si>
  <si>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</si>
  <si>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</si>
  <si>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</si>
  <si>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</si>
  <si>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</si>
  <si>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</si>
  <si>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</si>
  <si>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</si>
  <si>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</si>
  <si>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</si>
  <si>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</si>
  <si>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</si>
  <si>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</si>
  <si>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</si>
  <si>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</si>
  <si>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</si>
  <si>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</si>
  <si>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</si>
  <si>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</si>
  <si>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</si>
  <si>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</si>
  <si>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</si>
  <si>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</si>
  <si>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</si>
  <si>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</si>
  <si>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</si>
  <si>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</si>
  <si>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</si>
  <si>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</si>
  <si>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</si>
  <si>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</si>
  <si>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</si>
  <si>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</si>
  <si>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</si>
  <si>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</si>
  <si>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</si>
  <si>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</si>
  <si>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</si>
  <si>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</si>
  <si>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</si>
  <si>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</si>
  <si>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</si>
  <si>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</si>
  <si>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</si>
  <si>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</si>
  <si>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</si>
  <si>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</si>
  <si>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</si>
  <si>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</si>
  <si>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</si>
  <si>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</si>
  <si>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</si>
  <si>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</si>
  <si>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</si>
  <si>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</si>
  <si>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</si>
  <si>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</si>
  <si>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</si>
  <si>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</si>
  <si>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</si>
  <si>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</si>
  <si>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</si>
  <si>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</si>
  <si>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</si>
  <si>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</si>
  <si>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</si>
  <si>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</si>
  <si>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</si>
  <si>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</si>
  <si>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</si>
  <si>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</si>
  <si>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</si>
  <si>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</si>
  <si>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</si>
  <si>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</si>
  <si>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</si>
  <si>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</si>
  <si>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</si>
  <si>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</si>
  <si>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</si>
  <si>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</si>
  <si>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</si>
  <si>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</si>
  <si>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</si>
  <si>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</si>
  <si>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</si>
  <si>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</si>
  <si>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</si>
  <si>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</si>
  <si>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</si>
  <si>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</si>
  <si>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</si>
  <si>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</si>
  <si>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</si>
  <si>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</si>
  <si>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</si>
  <si>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</si>
  <si>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</si>
  <si>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</si>
  <si>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</si>
  <si>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</si>
  <si>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</si>
  <si>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</si>
  <si>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</si>
  <si>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</si>
  <si>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</si>
  <si>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</si>
  <si>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</si>
  <si>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</si>
  <si>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</si>
  <si>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</si>
  <si>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</si>
  <si>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</si>
  <si>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</si>
  <si>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</si>
  <si>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</si>
  <si>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</si>
  <si>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</si>
  <si>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</si>
  <si>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</si>
  <si>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</si>
  <si>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</si>
  <si>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</si>
  <si>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</si>
  <si>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</si>
  <si>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</si>
  <si>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</si>
  <si>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</si>
  <si>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</si>
  <si>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</si>
  <si>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</si>
  <si>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</si>
  <si>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</si>
  <si>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</si>
  <si>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</si>
  <si>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</si>
  <si>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</si>
  <si>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</si>
  <si>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</si>
  <si>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</si>
  <si>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</si>
  <si>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</si>
  <si>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</si>
  <si>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</si>
  <si>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</si>
  <si>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</si>
  <si>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</si>
  <si>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</si>
  <si>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</si>
  <si>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</si>
  <si>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</si>
  <si>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</si>
  <si>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</si>
  <si>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</si>
  <si>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</si>
  <si>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</si>
  <si>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</si>
  <si>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</si>
  <si>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</si>
  <si>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</si>
  <si>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</si>
  <si>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</si>
  <si>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</si>
  <si>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</si>
  <si>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</si>
  <si>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</si>
  <si>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</si>
  <si>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</si>
  <si>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</si>
  <si>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</si>
  <si>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</si>
  <si>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</si>
  <si>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</si>
  <si>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</si>
  <si>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</si>
  <si>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</si>
  <si>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</si>
  <si>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</si>
  <si>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</si>
  <si>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</si>
  <si>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</si>
  <si>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</si>
  <si>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</si>
  <si>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</si>
  <si>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</si>
  <si>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</si>
  <si>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</si>
  <si>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</si>
  <si>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</si>
  <si>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</si>
  <si>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</si>
  <si>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</si>
  <si>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</si>
  <si>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</si>
  <si>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</si>
  <si>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</si>
  <si>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</si>
  <si>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</si>
  <si>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</si>
  <si>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</si>
  <si>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</si>
  <si>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</si>
  <si>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</si>
  <si>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</si>
  <si>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</si>
  <si>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</si>
  <si>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</si>
  <si>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</si>
  <si>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</si>
  <si>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</si>
  <si>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</si>
  <si>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</si>
  <si>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</si>
  <si>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</si>
  <si>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</si>
  <si>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</si>
  <si>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</si>
  <si>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</si>
  <si>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</si>
  <si>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</si>
  <si>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</si>
  <si>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</si>
  <si>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</si>
  <si>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</si>
  <si>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</si>
  <si>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</si>
  <si>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</si>
  <si>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</si>
  <si>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</si>
  <si>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</si>
  <si>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</si>
  <si>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</si>
  <si>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</si>
  <si>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</si>
  <si>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</si>
  <si>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</si>
  <si>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</si>
  <si>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</si>
  <si>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</si>
  <si>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</si>
  <si>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</si>
  <si>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</si>
  <si>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</si>
  <si>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</si>
  <si>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</si>
  <si>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</si>
  <si>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</si>
  <si>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</si>
  <si>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</si>
  <si>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</si>
  <si>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</si>
  <si>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</si>
  <si>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</si>
  <si>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</si>
  <si>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</si>
  <si>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</si>
  <si>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</si>
  <si>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</si>
  <si>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</si>
  <si>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</si>
  <si>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</si>
  <si>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</si>
  <si>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</si>
  <si>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</si>
  <si>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</si>
  <si>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</si>
  <si>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</si>
  <si>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</si>
  <si>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</si>
  <si>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</si>
  <si>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</si>
  <si>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</si>
  <si>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</si>
  <si>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</si>
  <si>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</si>
  <si>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</si>
  <si>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</si>
  <si>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</si>
  <si>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</si>
  <si>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</si>
  <si>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</si>
  <si>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</si>
  <si>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</si>
  <si>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</si>
  <si>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</si>
  <si>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</si>
  <si>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</si>
  <si>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</si>
  <si>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</si>
  <si>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</si>
  <si>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</si>
  <si>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</si>
  <si>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</si>
  <si>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</si>
  <si>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</si>
  <si>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</si>
  <si>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</si>
  <si>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</si>
  <si>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</si>
  <si>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</si>
  <si>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</si>
  <si>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</si>
  <si>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</si>
  <si>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</si>
  <si>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</si>
  <si>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</si>
  <si>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</si>
  <si>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</si>
  <si>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</si>
  <si>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</si>
  <si>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</si>
  <si>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</si>
  <si>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</si>
  <si>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</si>
  <si>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</si>
  <si>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</si>
  <si>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</si>
  <si>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</si>
  <si>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</si>
  <si>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</si>
  <si>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</si>
  <si>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</si>
  <si>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</si>
  <si>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</si>
  <si>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</si>
  <si>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</si>
  <si>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</si>
  <si>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</si>
  <si>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</si>
  <si>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</si>
  <si>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</si>
  <si>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</si>
  <si>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</si>
  <si>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</si>
  <si>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</si>
  <si>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</si>
  <si>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</si>
  <si>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</si>
  <si>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</si>
  <si>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</si>
  <si>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</si>
  <si>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</si>
  <si>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</si>
  <si>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</si>
  <si>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</si>
  <si>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</si>
  <si>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</si>
  <si>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</si>
  <si>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</si>
  <si>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</si>
  <si>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</si>
  <si>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</si>
  <si>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</si>
  <si>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</si>
  <si>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</si>
  <si>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</si>
  <si>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</si>
  <si>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</si>
  <si>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</si>
  <si>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</si>
  <si>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</si>
  <si>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</si>
  <si>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</si>
  <si>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</si>
  <si>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</si>
  <si>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</si>
  <si>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</si>
  <si>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</si>
  <si>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</si>
  <si>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</si>
  <si>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</si>
  <si>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</si>
  <si>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</si>
  <si>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</si>
  <si>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</si>
  <si>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</si>
  <si>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</si>
  <si>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</si>
  <si>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</si>
  <si>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</si>
  <si>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</si>
  <si>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</si>
  <si>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</si>
  <si>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</si>
  <si>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</si>
  <si>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</si>
  <si>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</si>
  <si>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</si>
  <si>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</si>
  <si>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</si>
  <si>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</si>
  <si>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</si>
  <si>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</si>
  <si>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</si>
  <si>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</si>
  <si>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</si>
  <si>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</si>
  <si>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</si>
  <si>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</si>
  <si>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</si>
  <si>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</si>
  <si>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</si>
  <si>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</si>
  <si>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</si>
  <si>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</si>
  <si>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</si>
  <si>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</si>
  <si>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</si>
  <si>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</si>
  <si>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</si>
  <si>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</si>
  <si>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</si>
  <si>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</si>
  <si>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</si>
  <si>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</si>
  <si>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</si>
  <si>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</si>
  <si>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</si>
  <si>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</si>
  <si>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</si>
  <si>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</si>
  <si>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</si>
  <si>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</si>
  <si>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</si>
  <si>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</si>
  <si>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</si>
  <si>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</si>
  <si>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</si>
  <si>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</si>
  <si>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</si>
  <si>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</si>
  <si>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</si>
  <si>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</si>
  <si>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</si>
  <si>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</si>
  <si>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</si>
  <si>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</si>
  <si>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</si>
  <si>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</si>
  <si>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</si>
  <si>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</si>
  <si>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</si>
  <si>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</si>
  <si>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</si>
  <si>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</si>
  <si>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</si>
  <si>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</si>
  <si>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</si>
  <si>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</si>
  <si>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</si>
  <si>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</si>
  <si>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</si>
  <si>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</si>
  <si>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</si>
  <si>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</si>
  <si>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</si>
  <si>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</si>
  <si>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</si>
  <si>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</si>
  <si>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</si>
  <si>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</si>
  <si>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</si>
  <si>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</si>
  <si>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</si>
  <si>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</si>
  <si>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</si>
  <si>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</si>
  <si>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</si>
  <si>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</si>
  <si>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</si>
  <si>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</si>
  <si>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</si>
  <si>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</si>
  <si>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</si>
  <si>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</si>
  <si>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</si>
  <si>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</si>
  <si>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</si>
  <si>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</si>
  <si>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</si>
  <si>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</si>
  <si>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</si>
  <si>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</si>
  <si>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</si>
  <si>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</si>
  <si>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</si>
  <si>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</si>
  <si>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</si>
  <si>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</si>
  <si>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</si>
  <si>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</si>
  <si>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</si>
  <si>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</si>
  <si>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</si>
  <si>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</si>
  <si>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</si>
  <si>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</si>
  <si>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</si>
  <si>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</si>
  <si>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</si>
  <si>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</si>
  <si>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</si>
  <si>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</si>
  <si>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</si>
  <si>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</si>
  <si>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</si>
  <si>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</si>
  <si>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</si>
  <si>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</si>
  <si>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</si>
  <si>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</si>
  <si>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</si>
  <si>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</si>
  <si>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</si>
  <si>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</si>
  <si>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</si>
  <si>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</si>
  <si>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</si>
  <si>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</si>
  <si>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</si>
  <si>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</si>
  <si>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</si>
  <si>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</si>
  <si>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</si>
  <si>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</si>
  <si>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</si>
  <si>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</si>
  <si>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</si>
  <si>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</si>
  <si>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</si>
  <si>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</si>
  <si>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</si>
  <si>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</si>
  <si>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</si>
  <si>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</si>
  <si>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</si>
  <si>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</si>
  <si>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</si>
  <si>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</si>
  <si>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</si>
  <si>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</si>
  <si>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</si>
  <si>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</si>
  <si>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</si>
  <si>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</si>
  <si>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</si>
  <si>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</si>
  <si>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</si>
  <si>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</si>
  <si>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</si>
  <si>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</si>
  <si>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</si>
  <si>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</si>
  <si>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</si>
  <si>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</si>
  <si>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</si>
  <si>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</si>
  <si>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</si>
  <si>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</si>
  <si>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</si>
  <si>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</si>
  <si>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</si>
  <si>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</si>
  <si>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</si>
  <si>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</si>
  <si>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</si>
  <si>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</si>
  <si>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</si>
  <si>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</si>
  <si>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</si>
  <si>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</si>
  <si>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</si>
  <si>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</si>
  <si>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</si>
  <si>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</si>
  <si>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</si>
  <si>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</si>
  <si>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</si>
  <si>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</si>
  <si>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</si>
  <si>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</si>
  <si>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</si>
  <si>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</si>
  <si>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</si>
  <si>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</si>
  <si>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</si>
  <si>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</si>
  <si>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</si>
  <si>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</si>
  <si>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</si>
  <si>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</si>
  <si>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</si>
  <si>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</si>
  <si>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</si>
  <si>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</si>
  <si>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</si>
  <si>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</si>
  <si>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</si>
  <si>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</si>
  <si>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</si>
  <si>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</si>
  <si>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</si>
  <si>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</si>
  <si>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</si>
  <si>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</si>
  <si>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</si>
  <si>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</si>
  <si>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</si>
  <si>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</si>
  <si>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</si>
  <si>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</si>
  <si>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</si>
  <si>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</si>
  <si>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</si>
  <si>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</si>
  <si>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</si>
  <si>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</si>
  <si>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</si>
  <si>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</si>
  <si>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</si>
  <si>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</si>
  <si>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</si>
  <si>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</si>
  <si>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</si>
  <si>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</si>
  <si>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</si>
  <si>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</si>
  <si>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</si>
  <si>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</si>
  <si>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</si>
  <si>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</si>
  <si>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</si>
  <si>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</si>
  <si>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</si>
  <si>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</si>
  <si>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</si>
  <si>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</si>
  <si>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</si>
  <si>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</si>
  <si>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</si>
  <si>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</si>
  <si>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</si>
  <si>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</si>
  <si>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</si>
  <si>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</si>
  <si>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</si>
  <si>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</si>
  <si>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</si>
  <si>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</si>
  <si>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</si>
  <si>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</si>
  <si>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</si>
  <si>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</si>
  <si>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</si>
  <si>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</si>
  <si>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</si>
  <si>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</si>
  <si>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</si>
  <si>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</si>
  <si>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</si>
  <si>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</si>
  <si>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</si>
  <si>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</si>
  <si>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</si>
  <si>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</si>
  <si>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</si>
  <si>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</si>
  <si>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</si>
  <si>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</si>
  <si>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</si>
  <si>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</si>
  <si>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</si>
  <si>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</si>
  <si>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</si>
  <si>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</si>
  <si>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</si>
  <si>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</si>
  <si>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</si>
  <si>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</si>
  <si>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</si>
  <si>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</si>
  <si>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</si>
  <si>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</si>
  <si>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</si>
  <si>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</si>
  <si>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</si>
  <si>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</si>
  <si>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</si>
  <si>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</si>
  <si>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</si>
  <si>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</si>
  <si>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</si>
  <si>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</si>
  <si>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</si>
  <si>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</si>
  <si>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</si>
  <si>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</si>
  <si>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</si>
  <si>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</si>
  <si>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</si>
  <si>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</si>
  <si>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</si>
  <si>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</si>
  <si>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</si>
  <si>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</si>
  <si>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</si>
  <si>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</si>
  <si>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</si>
  <si>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</si>
  <si>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</si>
  <si>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</si>
  <si>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</si>
  <si>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</si>
  <si>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</si>
  <si>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</si>
  <si>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</si>
  <si>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</si>
  <si>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</si>
  <si>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</si>
  <si>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</si>
  <si>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</si>
  <si>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</si>
  <si>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</si>
  <si>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</si>
  <si>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</si>
  <si>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</si>
  <si>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</si>
  <si>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</si>
  <si>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</si>
  <si>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</si>
  <si>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</si>
  <si>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</si>
  <si>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</si>
  <si>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</si>
  <si>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</si>
  <si>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</si>
  <si>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</si>
  <si>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</si>
  <si>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</si>
  <si>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</si>
  <si>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</si>
  <si>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</si>
  <si>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</si>
  <si>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</si>
  <si>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;刷新模式-0：旧的刷新模式，以时间周期循环刷怪，适用于小怪刷新</t>
  </si>
  <si>
    <t>;刷新模式-1：新的刷新模式，以怪物死亡时间开始计时刷新时间，适用于BOSS刷新，可复活怪物（Race为91、96）死亡后不会再刷新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</si>
  <si>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</si>
  <si>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</si>
  <si>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</si>
  <si>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</si>
  <si>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</si>
  <si>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</si>
  <si>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</si>
  <si>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</si>
  <si>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</si>
  <si>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</si>
  <si>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</si>
  <si>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</si>
  <si>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</si>
  <si>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</si>
  <si>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</si>
  <si>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</si>
  <si>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</si>
  <si>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</si>
  <si>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</si>
  <si>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</si>
  <si>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</si>
  <si>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</si>
  <si>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</si>
  <si>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</si>
  <si>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</si>
  <si>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</si>
  <si>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</si>
  <si>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</si>
  <si>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</si>
  <si>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</si>
  <si>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</si>
  <si>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</si>
  <si>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</si>
  <si>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</si>
  <si>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</si>
  <si>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</si>
  <si>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</si>
  <si>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</si>
  <si>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</si>
  <si>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</si>
  <si>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</si>
  <si>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</si>
  <si>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</si>
  <si>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</si>
  <si>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</si>
  <si>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</si>
  <si>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</si>
  <si>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</si>
  <si>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</si>
  <si>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</si>
  <si>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</si>
  <si>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</si>
  <si>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</si>
  <si>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</si>
  <si>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</si>
  <si>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</si>
  <si>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</si>
  <si>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</si>
  <si>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</si>
  <si>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</si>
  <si>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</si>
  <si>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</si>
  <si>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</si>
  <si>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</si>
  <si>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</si>
  <si>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</si>
  <si>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</si>
  <si>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</si>
  <si>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</si>
  <si>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</si>
  <si>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</si>
  <si>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</si>
  <si>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</si>
  <si>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</si>
  <si>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</si>
  <si>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</si>
  <si>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</si>
  <si>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</si>
  <si>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</si>
  <si>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</si>
  <si>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</si>
  <si>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</si>
  <si>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</si>
  <si>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</si>
  <si>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</si>
  <si>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</si>
  <si>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</si>
  <si>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</si>
  <si>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</si>
  <si>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</si>
  <si>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</si>
  <si>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</si>
  <si>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</si>
  <si>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</si>
  <si>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</si>
  <si>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</si>
  <si>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</si>
  <si>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</si>
  <si>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</si>
  <si>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</si>
  <si>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</si>
  <si>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</si>
  <si>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</si>
  <si>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</si>
  <si>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</si>
  <si>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</si>
  <si>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</si>
  <si>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</si>
  <si>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</si>
  <si>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</si>
  <si>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</si>
  <si>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</si>
  <si>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</si>
  <si>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</si>
  <si>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</si>
  <si>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</si>
  <si>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</si>
  <si>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</si>
  <si>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</si>
  <si>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</si>
  <si>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</si>
  <si>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</si>
  <si>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</si>
  <si>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</si>
  <si>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</si>
  <si>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</si>
  <si>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</si>
  <si>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</si>
  <si>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</si>
  <si>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</si>
  <si>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</si>
  <si>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</si>
  <si>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</si>
  <si>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</si>
  <si>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</si>
  <si>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</si>
  <si>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</si>
  <si>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</si>
  <si>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</si>
  <si>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</si>
  <si>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</si>
  <si>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</si>
  <si>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</si>
  <si>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</si>
  <si>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</si>
  <si>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</si>
  <si>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</si>
  <si>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</si>
  <si>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</si>
  <si>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</si>
  <si>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</si>
  <si>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</si>
  <si>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</si>
  <si>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</si>
  <si>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</si>
  <si>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</si>
  <si>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</si>
  <si>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</si>
  <si>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</si>
  <si>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</si>
  <si>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</si>
  <si>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</si>
  <si>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</si>
  <si>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</si>
  <si>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</si>
  <si>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</si>
  <si>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</si>
  <si>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</si>
  <si>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</si>
  <si>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</si>
  <si>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</si>
  <si>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</si>
  <si>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</si>
  <si>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</si>
  <si>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</si>
  <si>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</si>
  <si>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</si>
  <si>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</si>
  <si>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</si>
  <si>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</si>
  <si>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</si>
  <si>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</si>
  <si>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</si>
  <si>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</si>
  <si>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</si>
  <si>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</si>
  <si>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</si>
  <si>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</si>
  <si>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</si>
  <si>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</si>
  <si>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</si>
  <si>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</si>
  <si>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</si>
  <si>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</si>
  <si>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</si>
  <si>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</si>
  <si>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</si>
  <si>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</si>
  <si>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</si>
  <si>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</si>
  <si>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</si>
  <si>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</si>
  <si>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</si>
  <si>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</si>
  <si>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</si>
  <si>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</si>
  <si>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</si>
  <si>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</si>
  <si>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</si>
  <si>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</si>
  <si>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</si>
  <si>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</si>
  <si>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</si>
  <si>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</si>
  <si>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</si>
  <si>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</si>
  <si>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</si>
  <si>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</si>
  <si>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</si>
  <si>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</si>
  <si>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</si>
  <si>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</si>
  <si>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</si>
  <si>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</si>
  <si>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</si>
  <si>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</si>
  <si>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</si>
  <si>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</si>
  <si>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</si>
  <si>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</si>
  <si>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</si>
  <si>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</si>
  <si>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</si>
  <si>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</si>
  <si>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</si>
  <si>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</si>
  <si>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</si>
  <si>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</si>
  <si>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</si>
  <si>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</si>
  <si>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</si>
  <si>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</si>
  <si>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</si>
  <si>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</si>
  <si>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</si>
  <si>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</si>
  <si>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</si>
  <si>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</si>
  <si>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</si>
  <si>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</si>
  <si>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</si>
  <si>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</si>
  <si>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</si>
  <si>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</si>
  <si>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</si>
  <si>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</si>
  <si>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</si>
  <si>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</si>
  <si>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</si>
  <si>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</si>
  <si>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</si>
  <si>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</si>
  <si>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</si>
  <si>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</si>
  <si>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</si>
  <si>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</si>
  <si>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</si>
  <si>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</si>
  <si>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</si>
  <si>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</si>
  <si>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</si>
  <si>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</si>
  <si>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</si>
  <si>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</si>
  <si>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</si>
  <si>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</si>
  <si>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</si>
  <si>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</si>
  <si>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</si>
  <si>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</si>
  <si>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</si>
  <si>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</si>
  <si>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</si>
  <si>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</si>
  <si>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</si>
  <si>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</si>
  <si>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</si>
  <si>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</si>
  <si>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</si>
  <si>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</si>
  <si>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</si>
  <si>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</si>
  <si>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</si>
  <si>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</si>
  <si>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</si>
  <si>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</si>
  <si>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</si>
  <si>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</si>
  <si>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</si>
  <si>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</si>
  <si>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</si>
  <si>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</si>
  <si>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</si>
  <si>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</si>
  <si>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</si>
  <si>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</si>
  <si>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</si>
  <si>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</si>
  <si>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</si>
  <si>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</si>
  <si>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</si>
  <si>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</si>
  <si>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</si>
  <si>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</si>
  <si>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</si>
  <si>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</si>
  <si>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</si>
  <si>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</si>
  <si>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</si>
  <si>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</si>
  <si>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</si>
  <si>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</si>
  <si>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</si>
  <si>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</si>
  <si>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</si>
  <si>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</si>
  <si>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</si>
  <si>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</si>
  <si>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</si>
  <si>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</si>
  <si>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</si>
  <si>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</si>
  <si>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</si>
  <si>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</si>
  <si>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</si>
  <si>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</si>
  <si>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</si>
  <si>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</si>
  <si>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</si>
  <si>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</si>
  <si>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</si>
  <si>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</si>
  <si>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</si>
  <si>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</si>
  <si>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</si>
  <si>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</si>
  <si>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</si>
  <si>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</si>
  <si>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</si>
  <si>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</si>
  <si>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</si>
  <si>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</si>
  <si>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</si>
  <si>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</si>
  <si>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</si>
  <si>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</si>
  <si>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</si>
  <si>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</si>
  <si>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</si>
  <si>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</si>
  <si>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</si>
  <si>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</si>
  <si>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</si>
  <si>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</si>
  <si>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</si>
  <si>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</si>
  <si>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</si>
  <si>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</si>
  <si>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</si>
  <si>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</si>
  <si>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</si>
  <si>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</si>
  <si>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</si>
  <si>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</si>
  <si>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</si>
  <si>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</si>
  <si>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</si>
  <si>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</si>
  <si>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</si>
  <si>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</si>
  <si>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</si>
  <si>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</si>
  <si>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</si>
  <si>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</si>
  <si>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</si>
  <si>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</si>
  <si>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</si>
  <si>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</si>
  <si>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</si>
  <si>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</si>
  <si>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</si>
  <si>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</si>
  <si>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</si>
  <si>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</si>
  <si>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</si>
  <si>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</si>
  <si>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</si>
  <si>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</si>
  <si>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</si>
  <si>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</si>
  <si>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</si>
  <si>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</si>
  <si>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</si>
  <si>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</si>
  <si>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</si>
  <si>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</si>
  <si>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</si>
  <si>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</si>
  <si>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</si>
  <si>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</si>
  <si>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</si>
  <si>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</si>
  <si>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</si>
  <si>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</si>
  <si>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</si>
  <si>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</si>
  <si>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</si>
  <si>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</si>
  <si>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</si>
  <si>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</si>
  <si>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</si>
  <si>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</si>
  <si>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</si>
  <si>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</si>
  <si>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</si>
  <si>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</si>
  <si>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</si>
  <si>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</si>
  <si>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</si>
  <si>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</si>
  <si>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</si>
  <si>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</si>
  <si>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</si>
  <si>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</si>
  <si>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</si>
  <si>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</si>
  <si>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</si>
  <si>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</si>
  <si>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</si>
  <si>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</si>
  <si>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</si>
  <si>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</si>
  <si>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</si>
  <si>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</si>
  <si>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</si>
  <si>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</si>
  <si>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</si>
  <si>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</si>
  <si>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</si>
  <si>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</si>
  <si>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</si>
  <si>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</si>
  <si>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</si>
  <si>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</si>
  <si>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</si>
  <si>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</si>
  <si>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</si>
  <si>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</si>
  <si>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</si>
  <si>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</si>
  <si>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</si>
  <si>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</si>
  <si>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</si>
  <si>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</si>
  <si>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</si>
  <si>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</si>
  <si>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</si>
  <si>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</si>
  <si>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</si>
  <si>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</si>
  <si>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</si>
  <si>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</si>
  <si>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</si>
  <si>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</si>
  <si>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</si>
  <si>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</si>
  <si>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</si>
  <si>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</si>
  <si>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</si>
  <si>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</si>
  <si>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</si>
  <si>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</si>
  <si>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</si>
  <si>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</si>
  <si>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</si>
  <si>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</si>
  <si>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</si>
  <si>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</si>
  <si>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</si>
  <si>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</si>
  <si>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</si>
  <si>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</si>
  <si>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</si>
  <si>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</si>
  <si>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</si>
  <si>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</si>
  <si>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</si>
  <si>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</si>
  <si>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</si>
  <si>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</si>
  <si>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</si>
  <si>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</si>
  <si>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</si>
  <si>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</si>
  <si>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</si>
  <si>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</si>
  <si>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</si>
  <si>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</si>
  <si>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</si>
  <si>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</si>
  <si>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</si>
  <si>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</si>
  <si>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</si>
  <si>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</si>
  <si>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</si>
  <si>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</si>
  <si>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</si>
  <si>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</si>
  <si>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</si>
  <si>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</si>
  <si>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</si>
  <si>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</si>
  <si>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</si>
  <si>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</si>
  <si>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</si>
  <si>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</si>
  <si>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</si>
  <si>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</si>
  <si>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</si>
  <si>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</si>
  <si>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</si>
  <si>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</si>
  <si>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</si>
  <si>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</si>
  <si>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</si>
  <si>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</si>
  <si>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</si>
  <si>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</si>
  <si>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</si>
  <si>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</si>
  <si>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</si>
  <si>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</si>
  <si>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</si>
  <si>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</si>
  <si>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</si>
  <si>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</si>
  <si>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</si>
  <si>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</si>
  <si>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</si>
  <si>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</si>
  <si>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</si>
  <si>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</si>
  <si>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</si>
  <si>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</si>
  <si>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</si>
  <si>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</si>
  <si>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</si>
  <si>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</si>
  <si>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</si>
  <si>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</si>
  <si>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</si>
  <si>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</si>
  <si>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</si>
  <si>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</si>
  <si>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</si>
  <si>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</si>
  <si>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</si>
  <si>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</si>
  <si>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</si>
  <si>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</si>
  <si>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</si>
  <si>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</si>
  <si>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</si>
  <si>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</si>
  <si>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</si>
  <si>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</si>
  <si>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</si>
  <si>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</si>
  <si>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</si>
  <si>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</si>
  <si>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</si>
  <si>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</si>
  <si>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</si>
  <si>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</si>
  <si>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</si>
  <si>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</si>
  <si>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</si>
  <si>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</si>
  <si>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</si>
  <si>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</si>
  <si>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</si>
  <si>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</si>
  <si>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</si>
  <si>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</si>
  <si>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</si>
  <si>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</si>
  <si>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</si>
  <si>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</si>
  <si>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</si>
  <si>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</si>
  <si>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</si>
  <si>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</si>
  <si>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</si>
  <si>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</si>
  <si>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</si>
  <si>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</si>
  <si>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</si>
  <si>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</si>
  <si>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</si>
  <si>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</si>
  <si>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</si>
  <si>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</si>
  <si>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</si>
  <si>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</si>
  <si>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</si>
  <si>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</si>
  <si>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</si>
  <si>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</si>
  <si>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</si>
  <si>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</si>
  <si>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</si>
  <si>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</si>
  <si>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</si>
  <si>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</si>
  <si>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</si>
  <si>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</si>
  <si>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</si>
  <si>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</si>
  <si>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</si>
  <si>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</si>
  <si>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</si>
  <si>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</si>
  <si>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</si>
  <si>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</si>
  <si>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</si>
  <si>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</si>
  <si>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</si>
  <si>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</si>
  <si>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</si>
  <si>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</si>
  <si>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</si>
  <si>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</si>
  <si>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</si>
  <si>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</si>
  <si>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</si>
  <si>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</si>
  <si>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</si>
  <si>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</si>
  <si>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</si>
  <si>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</si>
  <si>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</si>
  <si>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</si>
  <si>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</si>
  <si>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</si>
  <si>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</si>
  <si>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</si>
  <si>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</si>
  <si>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</si>
  <si>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</si>
  <si>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</si>
  <si>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</si>
  <si>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</si>
  <si>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</si>
  <si>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</si>
  <si>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</si>
  <si>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</si>
  <si>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</si>
  <si>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</si>
  <si>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</si>
  <si>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</si>
  <si>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</si>
  <si>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</si>
  <si>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</si>
  <si>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</si>
  <si>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</si>
  <si>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</si>
  <si>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</si>
  <si>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</si>
  <si>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</si>
  <si>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</si>
  <si>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</si>
  <si>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</si>
  <si>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</si>
  <si>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</si>
  <si>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</si>
  <si>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</si>
  <si>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</si>
  <si>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</si>
  <si>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</si>
  <si>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</si>
  <si>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</si>
  <si>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</si>
  <si>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</si>
  <si>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</si>
  <si>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</si>
  <si>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</si>
  <si>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</si>
  <si>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</si>
  <si>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</si>
  <si>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</si>
  <si>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</si>
  <si>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</si>
  <si>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</si>
  <si>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</si>
  <si>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</si>
  <si>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</si>
  <si>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</si>
  <si>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</si>
  <si>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</si>
  <si>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</si>
  <si>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</si>
  <si>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</si>
  <si>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</si>
  <si>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</si>
  <si>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</si>
  <si>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</si>
  <si>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</si>
  <si>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</si>
  <si>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</si>
  <si>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</si>
  <si>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</si>
  <si>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</si>
  <si>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</si>
  <si>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</si>
  <si>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</si>
  <si>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</si>
  <si>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</si>
  <si>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</si>
  <si>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</si>
  <si>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</si>
  <si>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</si>
  <si>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</si>
  <si>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</si>
  <si>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</si>
  <si>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</si>
  <si>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</si>
  <si>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</si>
  <si>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</si>
  <si>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</si>
  <si>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</si>
  <si>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</si>
  <si>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</si>
  <si>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</si>
  <si>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</si>
  <si>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</si>
  <si>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</si>
  <si>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</si>
  <si>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</si>
  <si>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</si>
  <si>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</si>
  <si>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</si>
  <si>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</si>
  <si>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</si>
  <si>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</si>
  <si>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</si>
  <si>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</si>
  <si>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</si>
  <si>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</si>
  <si>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</si>
  <si>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</si>
  <si>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</si>
  <si>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</si>
  <si>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</si>
  <si>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</si>
  <si>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</si>
  <si>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</si>
  <si>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</si>
  <si>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</si>
  <si>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</si>
  <si>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</si>
  <si>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</si>
  <si>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</si>
  <si>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</si>
  <si>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</si>
  <si>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</si>
  <si>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</si>
  <si>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</si>
  <si>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</si>
  <si>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</si>
  <si>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</si>
  <si>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</si>
  <si>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</si>
  <si>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</si>
  <si>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</si>
  <si>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</si>
  <si>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</si>
  <si>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</si>
  <si>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</si>
  <si>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</si>
  <si>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</si>
  <si>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</si>
  <si>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</si>
  <si>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</si>
  <si>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</si>
  <si>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</si>
  <si>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</si>
  <si>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</si>
  <si>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</si>
  <si>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</si>
  <si>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</si>
  <si>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</si>
  <si>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</si>
  <si>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</si>
  <si>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</si>
  <si>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</si>
  <si>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</si>
  <si>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</si>
  <si>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</si>
  <si>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</si>
  <si>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</si>
  <si>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</si>
  <si>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</si>
  <si>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</si>
  <si>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</si>
  <si>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</si>
  <si>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</si>
  <si>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</si>
  <si>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</si>
  <si>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</si>
  <si>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</si>
  <si>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</si>
  <si>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</si>
  <si>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</si>
  <si>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</si>
  <si>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</si>
  <si>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</si>
  <si>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</si>
  <si>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</si>
  <si>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</si>
  <si>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</si>
  <si>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</si>
  <si>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</si>
  <si>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</si>
  <si>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</si>
  <si>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</si>
  <si>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</si>
  <si>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</si>
  <si>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</si>
  <si>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</si>
  <si>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</si>
  <si>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</si>
  <si>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</si>
  <si>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</si>
  <si>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</si>
  <si>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</si>
  <si>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</si>
  <si>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</si>
  <si>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</si>
  <si>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</si>
  <si>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</si>
  <si>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</si>
  <si>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</si>
  <si>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</si>
  <si>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</si>
  <si>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</si>
  <si>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</si>
  <si>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</si>
  <si>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</si>
  <si>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</si>
  <si>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</si>
  <si>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</si>
  <si>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</si>
  <si>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</si>
  <si>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</si>
  <si>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</si>
  <si>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</si>
  <si>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</si>
  <si>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</si>
  <si>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</si>
  <si>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</si>
  <si>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</si>
  <si>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</si>
  <si>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</si>
  <si>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</si>
  <si>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</si>
  <si>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</si>
  <si>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</si>
  <si>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</si>
  <si>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</si>
  <si>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</si>
  <si>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</si>
  <si>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</si>
  <si>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</si>
  <si>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</si>
  <si>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</si>
  <si>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</si>
  <si>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</si>
  <si>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</si>
  <si>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</si>
  <si>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</si>
  <si>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</si>
  <si>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</si>
  <si>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</si>
  <si>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</si>
  <si>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</si>
  <si>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</si>
  <si>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</si>
  <si>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</si>
  <si>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</si>
  <si>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</si>
  <si>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</si>
  <si>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</si>
  <si>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</si>
  <si>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</si>
  <si>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</si>
  <si>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</si>
  <si>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</si>
  <si>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</si>
  <si>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</si>
  <si>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</si>
  <si>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</si>
  <si>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</si>
  <si>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</si>
  <si>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</si>
  <si>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</si>
  <si>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</si>
  <si>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</si>
  <si>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</si>
  <si>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</si>
  <si>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</si>
  <si>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</si>
  <si>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</si>
  <si>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</si>
  <si>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</si>
  <si>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</si>
  <si>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</si>
  <si>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</si>
  <si>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</si>
  <si>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</si>
  <si>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</si>
  <si>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</si>
  <si>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</si>
  <si>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</si>
  <si>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</si>
  <si>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</si>
  <si>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</si>
  <si>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</si>
  <si>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</si>
  <si>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</si>
  <si>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</si>
  <si>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</si>
  <si>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</si>
  <si>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</si>
  <si>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</si>
  <si>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</si>
  <si>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</si>
  <si>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</si>
  <si>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</si>
  <si>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</si>
  <si>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</si>
  <si>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</si>
  <si>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</si>
  <si>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</si>
  <si>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</si>
  <si>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</si>
  <si>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</si>
  <si>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</si>
  <si>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</si>
  <si>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</si>
  <si>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</si>
  <si>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</si>
  <si>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</si>
  <si>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</si>
  <si>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</si>
  <si>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</si>
  <si>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</si>
  <si>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</si>
  <si>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</si>
  <si>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</si>
  <si>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</si>
  <si>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</si>
  <si>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</si>
  <si>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</si>
  <si>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</si>
  <si>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</si>
  <si>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</si>
  <si>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</si>
  <si>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</si>
  <si>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</si>
  <si>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</si>
  <si>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</si>
  <si>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</si>
  <si>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</si>
  <si>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</si>
  <si>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</si>
  <si>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</si>
  <si>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</si>
  <si>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</si>
  <si>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</si>
  <si>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</si>
  <si>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</si>
  <si>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</si>
  <si>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</si>
  <si>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</si>
  <si>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</si>
  <si>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</si>
  <si>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</si>
  <si>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</si>
  <si>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</si>
  <si>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</si>
  <si>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</si>
  <si>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</si>
  <si>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</si>
  <si>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</si>
  <si>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</si>
  <si>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</si>
  <si>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</si>
  <si>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</si>
  <si>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</si>
  <si>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</si>
  <si>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</si>
  <si>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</si>
  <si>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</si>
  <si>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</si>
  <si>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</si>
  <si>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</si>
  <si>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</si>
  <si>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</si>
  <si>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</si>
  <si>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</si>
  <si>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</si>
  <si>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</si>
  <si>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</si>
  <si>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</si>
  <si>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</si>
  <si>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</si>
  <si>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</si>
  <si>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</si>
  <si>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</si>
  <si>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</si>
  <si>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</si>
  <si>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</si>
  <si>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</si>
  <si>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</si>
  <si>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</si>
  <si>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</si>
  <si>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</si>
  <si>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</si>
  <si>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</si>
  <si>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</si>
  <si>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</si>
  <si>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</si>
  <si>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</si>
  <si>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</si>
  <si>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</si>
  <si>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</si>
  <si>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</si>
  <si>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</si>
  <si>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</si>
  <si>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</si>
  <si>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</si>
  <si>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</si>
  <si>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</si>
  <si>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</si>
  <si>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</si>
  <si>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</si>
  <si>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</si>
  <si>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</si>
  <si>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</si>
  <si>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</si>
  <si>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</si>
  <si>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</si>
  <si>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</si>
  <si>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</si>
  <si>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</si>
  <si>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</si>
  <si>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</si>
  <si>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</si>
  <si>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</si>
  <si>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</si>
  <si>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</si>
  <si>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</si>
  <si>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</si>
  <si>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</si>
  <si>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</si>
  <si>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</si>
  <si>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</si>
  <si>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</si>
  <si>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</si>
  <si>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</si>
  <si>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</si>
  <si>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</si>
  <si>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</si>
  <si>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</si>
  <si>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</si>
  <si>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</si>
  <si>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</si>
  <si>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</si>
  <si>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</si>
  <si>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</si>
  <si>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</si>
  <si>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</si>
  <si>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</si>
  <si>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</si>
  <si>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</si>
  <si>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</si>
  <si>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</si>
  <si>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</si>
  <si>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</si>
  <si>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</si>
  <si>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</si>
  <si>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</si>
  <si>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</si>
  <si>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</si>
  <si>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</si>
  <si>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</si>
  <si>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</si>
  <si>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</si>
  <si>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</si>
  <si>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</si>
  <si>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</si>
  <si>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</si>
  <si>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</si>
  <si>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</si>
  <si>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</si>
  <si>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</si>
  <si>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</si>
  <si>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</si>
  <si>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</si>
  <si>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</si>
  <si>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</si>
  <si>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</si>
  <si>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</si>
  <si>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</si>
  <si>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</si>
  <si>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</si>
  <si>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</si>
  <si>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</si>
  <si>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</si>
  <si>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</si>
  <si>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</si>
  <si>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</si>
  <si>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</si>
  <si>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</si>
  <si>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</si>
  <si>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</si>
  <si>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</si>
  <si>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</si>
  <si>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</si>
  <si>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</si>
  <si>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半兽勇士</t>
    <phoneticPr fontId="18" type="noConversion"/>
  </si>
  <si>
    <t>白野猪</t>
    <phoneticPr fontId="18" type="noConversion"/>
  </si>
  <si>
    <t>捕兽器</t>
    <phoneticPr fontId="18" type="noConversion"/>
  </si>
  <si>
    <t>训兽术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</si>
</sst>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0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2" fillId="0" borderId="0" xfId="0" applyFont="1" applyAlignment="1"/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32" activePane="bottomRight" state="frozen"/>
      <selection pane="topRight" activeCell="D1" sqref="D1"/>
      <selection pane="bottomLeft" activeCell="A2" sqref="A2"/>
      <selection pane="bottomRight" activeCell="C244" sqref="C244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customWidth="1"/>
    <col min="7" max="8" width="9.625" customWidth="1"/>
    <col min="9" max="9" width="9.125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4">
        <v>4</v>
      </c>
      <c r="G2" s="4">
        <v>8</v>
      </c>
      <c r="H2" s="4">
        <v>8</v>
      </c>
      <c r="I2" s="4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4">
        <v>7</v>
      </c>
      <c r="G3" s="4">
        <v>14</v>
      </c>
      <c r="H3" s="4">
        <v>20</v>
      </c>
      <c r="I3" s="4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4">
        <v>3</v>
      </c>
      <c r="G6" s="4">
        <v>6</v>
      </c>
      <c r="H6" s="4">
        <v>6</v>
      </c>
      <c r="I6" s="4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4">
        <v>8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4">
        <v>10</v>
      </c>
      <c r="G10" s="4">
        <v>14</v>
      </c>
      <c r="H10" s="4">
        <v>14</v>
      </c>
      <c r="I10" s="4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4">
        <v>30</v>
      </c>
      <c r="G11" s="4">
        <v>16</v>
      </c>
      <c r="H11" s="4">
        <v>16</v>
      </c>
      <c r="I11" s="4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4">
        <v>12</v>
      </c>
      <c r="G12" s="4">
        <v>22</v>
      </c>
      <c r="H12" s="4">
        <v>48</v>
      </c>
      <c r="I12" s="4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4">
        <v>5</v>
      </c>
      <c r="G14" s="4">
        <v>12</v>
      </c>
      <c r="H14" s="4">
        <v>28</v>
      </c>
      <c r="I14" s="4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4">
        <v>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4">
        <v>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4">
        <v>10</v>
      </c>
      <c r="G17" s="4">
        <v>0</v>
      </c>
      <c r="H17" s="4">
        <v>0</v>
      </c>
      <c r="I17" s="4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4">
        <v>16</v>
      </c>
      <c r="G18" s="4">
        <v>0</v>
      </c>
      <c r="H18" s="4">
        <v>0</v>
      </c>
      <c r="I18" s="4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4">
        <v>10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4">
        <v>3</v>
      </c>
      <c r="G21" s="4">
        <v>3</v>
      </c>
      <c r="H21" s="4">
        <v>3</v>
      </c>
      <c r="I21" s="4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4">
        <v>10</v>
      </c>
      <c r="G22" s="4">
        <v>0</v>
      </c>
      <c r="H22" s="4">
        <v>0</v>
      </c>
      <c r="I22" s="4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4">
        <v>20</v>
      </c>
      <c r="G23" s="4">
        <v>3</v>
      </c>
      <c r="H23" s="4">
        <v>3</v>
      </c>
      <c r="I23" s="4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4">
        <v>15</v>
      </c>
      <c r="G24" s="4">
        <v>8</v>
      </c>
      <c r="H24" s="4">
        <v>8</v>
      </c>
      <c r="I24" s="4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4">
        <v>35</v>
      </c>
      <c r="G25" s="4">
        <v>10</v>
      </c>
      <c r="H25" s="4">
        <v>30</v>
      </c>
      <c r="I25" s="4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4">
        <v>0</v>
      </c>
      <c r="G26" s="4">
        <v>0</v>
      </c>
      <c r="H26" s="4">
        <v>0</v>
      </c>
      <c r="I26" s="4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4">
        <v>0</v>
      </c>
      <c r="G27" s="4">
        <v>0</v>
      </c>
      <c r="H27" s="4">
        <v>0</v>
      </c>
      <c r="I27" s="4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4">
        <v>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4">
        <v>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4">
        <v>12</v>
      </c>
      <c r="G30" s="4">
        <v>10</v>
      </c>
      <c r="H30" s="4">
        <v>10</v>
      </c>
      <c r="I30" s="4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4">
        <v>16</v>
      </c>
      <c r="G31" s="4">
        <v>0</v>
      </c>
      <c r="H31" s="4">
        <v>0</v>
      </c>
      <c r="I31" s="4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4">
        <v>20</v>
      </c>
      <c r="G32" s="4">
        <v>0</v>
      </c>
      <c r="H32" s="4">
        <v>0</v>
      </c>
      <c r="I32" s="4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4">
        <v>50</v>
      </c>
      <c r="G33" s="4">
        <v>0</v>
      </c>
      <c r="H33" s="4">
        <v>0</v>
      </c>
      <c r="I33" s="4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4">
        <v>12</v>
      </c>
      <c r="G34" s="4">
        <v>15</v>
      </c>
      <c r="H34" s="4">
        <v>19</v>
      </c>
      <c r="I34" s="4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4">
        <v>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4">
        <v>4</v>
      </c>
      <c r="G36" s="4">
        <v>8</v>
      </c>
      <c r="H36" s="4">
        <v>8</v>
      </c>
      <c r="I36" s="4">
        <v>1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4">
        <v>20</v>
      </c>
      <c r="G37" s="4">
        <v>14</v>
      </c>
      <c r="H37" s="4">
        <v>25</v>
      </c>
      <c r="I37" s="4">
        <v>6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>
        <v>4</v>
      </c>
      <c r="G38">
        <v>8</v>
      </c>
      <c r="H38">
        <v>8</v>
      </c>
      <c r="I38">
        <v>1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4">
        <v>0</v>
      </c>
      <c r="G39" s="4">
        <v>0</v>
      </c>
      <c r="H39" s="4">
        <v>0</v>
      </c>
      <c r="I39" s="4">
        <v>5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4">
        <v>8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85</v>
      </c>
      <c r="D41" s="4">
        <v>0</v>
      </c>
      <c r="E41" s="4">
        <v>0</v>
      </c>
      <c r="F41" s="4">
        <v>5</v>
      </c>
      <c r="G41" s="4">
        <v>0</v>
      </c>
      <c r="H41" s="4">
        <v>0</v>
      </c>
      <c r="I41" s="4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>
      <c r="A42" s="1">
        <v>41</v>
      </c>
      <c r="B42">
        <v>43</v>
      </c>
      <c r="C42" t="s">
        <v>2390</v>
      </c>
      <c r="D42">
        <v>0</v>
      </c>
      <c r="E42">
        <v>38</v>
      </c>
      <c r="F42">
        <v>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 s="4">
        <f t="shared" si="0"/>
        <v>48</v>
      </c>
      <c r="T42">
        <v>5000</v>
      </c>
      <c r="U42" s="4">
        <f t="shared" si="1"/>
        <v>50</v>
      </c>
      <c r="V42">
        <v>5000</v>
      </c>
      <c r="W42" s="4">
        <f t="shared" si="2"/>
        <v>52</v>
      </c>
      <c r="X42">
        <v>5000</v>
      </c>
      <c r="Y42" s="4">
        <f t="shared" si="3"/>
        <v>54</v>
      </c>
      <c r="Z42">
        <v>5000</v>
      </c>
      <c r="AA42" s="4">
        <f t="shared" si="4"/>
        <v>56</v>
      </c>
      <c r="AB42">
        <v>5000</v>
      </c>
      <c r="AC42" s="4">
        <f t="shared" si="5"/>
        <v>58</v>
      </c>
      <c r="AD42">
        <v>5000</v>
      </c>
      <c r="AE42" s="4">
        <f t="shared" si="6"/>
        <v>60</v>
      </c>
      <c r="AF42">
        <v>5000</v>
      </c>
      <c r="AG42" s="4">
        <f t="shared" si="7"/>
        <v>62</v>
      </c>
      <c r="AH42">
        <v>5000</v>
      </c>
      <c r="AI42" s="4">
        <f t="shared" si="8"/>
        <v>64</v>
      </c>
      <c r="AJ42">
        <v>5000</v>
      </c>
      <c r="AK42" s="4">
        <f t="shared" si="9"/>
        <v>66</v>
      </c>
      <c r="AL42">
        <v>5000</v>
      </c>
      <c r="AM42" s="4">
        <f t="shared" si="10"/>
        <v>68</v>
      </c>
      <c r="AN42">
        <v>5000</v>
      </c>
      <c r="AO42" s="4">
        <f t="shared" si="11"/>
        <v>70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>
      <c r="A43" s="1">
        <v>42</v>
      </c>
      <c r="B43" s="4">
        <v>44</v>
      </c>
      <c r="C43" s="4" t="s">
        <v>86</v>
      </c>
      <c r="D43" s="4">
        <v>1</v>
      </c>
      <c r="E43" s="4">
        <v>39</v>
      </c>
      <c r="F43" s="4">
        <v>3</v>
      </c>
      <c r="G43" s="4">
        <v>10</v>
      </c>
      <c r="H43" s="4">
        <v>10</v>
      </c>
      <c r="I43" s="4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87</v>
      </c>
      <c r="D44" s="4">
        <v>2</v>
      </c>
      <c r="E44" s="4">
        <v>34</v>
      </c>
      <c r="F44" s="4">
        <v>12</v>
      </c>
      <c r="G44" s="4">
        <v>12</v>
      </c>
      <c r="H44" s="4">
        <v>12</v>
      </c>
      <c r="I44" s="4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677</v>
      </c>
      <c r="D45" s="4">
        <v>9</v>
      </c>
      <c r="E45" s="4">
        <v>67</v>
      </c>
      <c r="F45" s="4">
        <v>12</v>
      </c>
      <c r="G45" s="4">
        <v>10</v>
      </c>
      <c r="H45" s="4">
        <v>10</v>
      </c>
      <c r="I45" s="4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88</v>
      </c>
      <c r="D46" s="4">
        <v>2</v>
      </c>
      <c r="E46" s="4">
        <v>45</v>
      </c>
      <c r="F46" s="4">
        <v>35</v>
      </c>
      <c r="G46" s="4">
        <v>10</v>
      </c>
      <c r="H46" s="4">
        <v>30</v>
      </c>
      <c r="I46" s="4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89</v>
      </c>
      <c r="D47" s="4">
        <v>4</v>
      </c>
      <c r="E47" s="4">
        <v>36</v>
      </c>
      <c r="F47" s="4">
        <v>8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90</v>
      </c>
      <c r="D48" s="4">
        <v>2</v>
      </c>
      <c r="E48" s="4">
        <v>40</v>
      </c>
      <c r="F48" s="4">
        <v>4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91</v>
      </c>
      <c r="D49" s="4">
        <v>4</v>
      </c>
      <c r="E49" s="4">
        <v>35</v>
      </c>
      <c r="F49" s="4">
        <v>8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678</v>
      </c>
      <c r="D50" s="4">
        <v>2</v>
      </c>
      <c r="E50" s="4">
        <v>33</v>
      </c>
      <c r="F50" s="4">
        <v>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92</v>
      </c>
      <c r="D51" s="4">
        <v>2</v>
      </c>
      <c r="E51" s="4">
        <v>52</v>
      </c>
      <c r="F51" s="4">
        <v>10</v>
      </c>
      <c r="G51" s="4">
        <v>12</v>
      </c>
      <c r="H51" s="4">
        <v>12</v>
      </c>
      <c r="I51" s="4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93</v>
      </c>
      <c r="D52" s="4">
        <v>4</v>
      </c>
      <c r="E52" s="4">
        <v>41</v>
      </c>
      <c r="F52" s="4">
        <v>32</v>
      </c>
      <c r="G52" s="4">
        <v>0</v>
      </c>
      <c r="H52" s="4">
        <v>0</v>
      </c>
      <c r="I52" s="4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94</v>
      </c>
      <c r="D53" s="4">
        <v>0</v>
      </c>
      <c r="E53" s="4">
        <v>53</v>
      </c>
      <c r="F53" s="4">
        <v>0</v>
      </c>
      <c r="G53" s="4">
        <v>0</v>
      </c>
      <c r="H53" s="4">
        <v>0</v>
      </c>
      <c r="I53" s="4">
        <v>7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95</v>
      </c>
      <c r="D54" s="4">
        <v>2</v>
      </c>
      <c r="E54" s="4">
        <v>48</v>
      </c>
      <c r="F54" s="4">
        <v>10</v>
      </c>
      <c r="G54" s="4">
        <v>15</v>
      </c>
      <c r="H54" s="4">
        <v>30</v>
      </c>
      <c r="I54" s="4">
        <v>10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96</v>
      </c>
      <c r="D55" s="4">
        <v>2</v>
      </c>
      <c r="E55" s="4">
        <v>51</v>
      </c>
      <c r="F55" s="4">
        <v>12</v>
      </c>
      <c r="G55" s="4">
        <v>20</v>
      </c>
      <c r="H55" s="4">
        <v>25</v>
      </c>
      <c r="I55" s="4">
        <v>30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97</v>
      </c>
      <c r="D56" s="4">
        <v>0</v>
      </c>
      <c r="E56" s="4">
        <v>23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98</v>
      </c>
      <c r="D57">
        <v>4</v>
      </c>
      <c r="E57">
        <v>50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99</v>
      </c>
      <c r="D58">
        <v>4</v>
      </c>
      <c r="E58">
        <v>66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100</v>
      </c>
      <c r="D59" s="4">
        <v>10</v>
      </c>
      <c r="E59" s="4">
        <v>14</v>
      </c>
      <c r="F59" s="4">
        <v>10</v>
      </c>
      <c r="G59" s="4">
        <v>0</v>
      </c>
      <c r="H59" s="4">
        <v>0</v>
      </c>
      <c r="I59" s="4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101</v>
      </c>
      <c r="D60" s="4">
        <v>10</v>
      </c>
      <c r="E60" s="4">
        <v>42</v>
      </c>
      <c r="F60" s="4">
        <v>14</v>
      </c>
      <c r="G60" s="4">
        <v>10</v>
      </c>
      <c r="H60" s="4">
        <v>0</v>
      </c>
      <c r="I60" s="4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102</v>
      </c>
      <c r="D61" s="4">
        <v>2</v>
      </c>
      <c r="E61" s="4">
        <v>26</v>
      </c>
      <c r="F61" s="4">
        <v>3</v>
      </c>
      <c r="G61" s="4">
        <v>3</v>
      </c>
      <c r="H61" s="4">
        <v>3</v>
      </c>
      <c r="I61" s="4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103</v>
      </c>
      <c r="D62" s="4">
        <v>4</v>
      </c>
      <c r="E62" s="4">
        <v>19</v>
      </c>
      <c r="F62" s="4">
        <v>3</v>
      </c>
      <c r="G62" s="4">
        <v>3</v>
      </c>
      <c r="H62" s="4">
        <v>3</v>
      </c>
      <c r="I62" s="4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104</v>
      </c>
      <c r="D63">
        <v>1</v>
      </c>
      <c r="E63">
        <v>74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105</v>
      </c>
      <c r="D64" s="4">
        <v>0</v>
      </c>
      <c r="E64" s="4">
        <v>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106</v>
      </c>
      <c r="D65" s="4">
        <v>4</v>
      </c>
      <c r="E65" s="4">
        <v>47</v>
      </c>
      <c r="F65" s="4">
        <v>16</v>
      </c>
      <c r="G65" s="4">
        <v>0</v>
      </c>
      <c r="H65" s="4">
        <v>0</v>
      </c>
      <c r="I65" s="4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107</v>
      </c>
      <c r="D66">
        <v>4</v>
      </c>
      <c r="E66">
        <v>48</v>
      </c>
      <c r="F66">
        <v>16</v>
      </c>
      <c r="G66">
        <v>0</v>
      </c>
      <c r="H66">
        <v>0</v>
      </c>
      <c r="I66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108</v>
      </c>
      <c r="D67">
        <v>4</v>
      </c>
      <c r="E67">
        <v>49</v>
      </c>
      <c r="F67">
        <v>16</v>
      </c>
      <c r="G67">
        <v>0</v>
      </c>
      <c r="H67">
        <v>0</v>
      </c>
      <c r="I67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109</v>
      </c>
      <c r="D68">
        <v>4</v>
      </c>
      <c r="E68">
        <v>52</v>
      </c>
      <c r="F68">
        <v>16</v>
      </c>
      <c r="G68">
        <v>0</v>
      </c>
      <c r="H68">
        <v>0</v>
      </c>
      <c r="I68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110</v>
      </c>
      <c r="D69">
        <v>4</v>
      </c>
      <c r="E69">
        <v>28</v>
      </c>
      <c r="F69">
        <v>16</v>
      </c>
      <c r="G69">
        <v>0</v>
      </c>
      <c r="H69">
        <v>0</v>
      </c>
      <c r="I69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1213</v>
      </c>
      <c r="D70">
        <v>4</v>
      </c>
      <c r="E70">
        <v>68</v>
      </c>
      <c r="F70">
        <v>10</v>
      </c>
      <c r="G70">
        <v>0</v>
      </c>
      <c r="H70">
        <v>0</v>
      </c>
      <c r="I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1214</v>
      </c>
      <c r="D71">
        <v>4</v>
      </c>
      <c r="E71">
        <v>69</v>
      </c>
      <c r="F71">
        <v>10</v>
      </c>
      <c r="G71">
        <v>0</v>
      </c>
      <c r="H71">
        <v>0</v>
      </c>
      <c r="I71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111</v>
      </c>
      <c r="D72">
        <v>2</v>
      </c>
      <c r="E72">
        <v>71</v>
      </c>
      <c r="F72">
        <v>5</v>
      </c>
      <c r="G72">
        <v>50</v>
      </c>
      <c r="H72">
        <v>60</v>
      </c>
      <c r="I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112</v>
      </c>
      <c r="D73">
        <v>0</v>
      </c>
      <c r="E73">
        <v>100</v>
      </c>
      <c r="F73">
        <v>0</v>
      </c>
      <c r="G73">
        <v>10</v>
      </c>
      <c r="H73">
        <v>30</v>
      </c>
      <c r="I73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113</v>
      </c>
      <c r="D74">
        <v>0</v>
      </c>
      <c r="E74">
        <v>101</v>
      </c>
      <c r="F74">
        <v>0</v>
      </c>
      <c r="G74">
        <v>6</v>
      </c>
      <c r="H74">
        <v>20</v>
      </c>
      <c r="I74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114</v>
      </c>
      <c r="D75">
        <v>0</v>
      </c>
      <c r="E75">
        <v>102</v>
      </c>
      <c r="F75">
        <v>0</v>
      </c>
      <c r="G75">
        <v>8</v>
      </c>
      <c r="H75">
        <v>25</v>
      </c>
      <c r="I75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115</v>
      </c>
      <c r="D76">
        <v>0</v>
      </c>
      <c r="E76">
        <v>103</v>
      </c>
      <c r="F76">
        <v>0</v>
      </c>
      <c r="G76">
        <v>8</v>
      </c>
      <c r="H76">
        <v>28</v>
      </c>
      <c r="I76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116</v>
      </c>
      <c r="D77">
        <v>8</v>
      </c>
      <c r="E77">
        <v>104</v>
      </c>
      <c r="F77">
        <v>8</v>
      </c>
      <c r="G77">
        <v>20</v>
      </c>
      <c r="H77">
        <v>40</v>
      </c>
      <c r="I77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117</v>
      </c>
      <c r="D78">
        <v>8</v>
      </c>
      <c r="E78">
        <v>105</v>
      </c>
      <c r="F78">
        <v>8</v>
      </c>
      <c r="G78">
        <v>30</v>
      </c>
      <c r="H78">
        <v>50</v>
      </c>
      <c r="I78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118</v>
      </c>
      <c r="D79">
        <v>2</v>
      </c>
      <c r="E79">
        <v>106</v>
      </c>
      <c r="F79">
        <v>8</v>
      </c>
      <c r="G79">
        <v>18</v>
      </c>
      <c r="H79">
        <v>45</v>
      </c>
      <c r="I79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119</v>
      </c>
      <c r="D80">
        <v>8</v>
      </c>
      <c r="E80">
        <v>107</v>
      </c>
      <c r="F80">
        <v>8</v>
      </c>
      <c r="G80">
        <v>15</v>
      </c>
      <c r="H80">
        <v>30</v>
      </c>
      <c r="I8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120</v>
      </c>
      <c r="D81">
        <v>8</v>
      </c>
      <c r="E81">
        <v>108</v>
      </c>
      <c r="F81">
        <v>8</v>
      </c>
      <c r="G81">
        <v>15</v>
      </c>
      <c r="H81">
        <v>30</v>
      </c>
      <c r="I81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121</v>
      </c>
      <c r="D82">
        <v>8</v>
      </c>
      <c r="E82">
        <v>109</v>
      </c>
      <c r="F82">
        <v>8</v>
      </c>
      <c r="G82">
        <v>18</v>
      </c>
      <c r="H82">
        <v>42</v>
      </c>
      <c r="I8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122</v>
      </c>
      <c r="D83">
        <v>8</v>
      </c>
      <c r="E83">
        <v>110</v>
      </c>
      <c r="F83">
        <v>8</v>
      </c>
      <c r="G83">
        <v>30</v>
      </c>
      <c r="H83">
        <v>55</v>
      </c>
      <c r="I83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123</v>
      </c>
      <c r="D84">
        <v>8</v>
      </c>
      <c r="E84">
        <v>111</v>
      </c>
      <c r="F84">
        <v>8</v>
      </c>
      <c r="G84">
        <v>25</v>
      </c>
      <c r="H84">
        <v>45</v>
      </c>
      <c r="I84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124</v>
      </c>
      <c r="D85">
        <v>2</v>
      </c>
      <c r="E85">
        <v>112</v>
      </c>
      <c r="F85">
        <v>8</v>
      </c>
      <c r="G85">
        <v>22</v>
      </c>
      <c r="H85">
        <v>60</v>
      </c>
      <c r="I85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125</v>
      </c>
      <c r="D86">
        <v>0</v>
      </c>
      <c r="E86">
        <v>23</v>
      </c>
      <c r="F86">
        <v>0</v>
      </c>
      <c r="G86">
        <v>8</v>
      </c>
      <c r="H86">
        <v>25</v>
      </c>
      <c r="I86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126</v>
      </c>
      <c r="D87">
        <v>2</v>
      </c>
      <c r="E87">
        <v>55</v>
      </c>
      <c r="F87">
        <v>0</v>
      </c>
      <c r="G87">
        <v>10</v>
      </c>
      <c r="H87">
        <v>20</v>
      </c>
      <c r="I87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127</v>
      </c>
      <c r="D88">
        <v>0</v>
      </c>
      <c r="E88">
        <v>115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128</v>
      </c>
      <c r="D89">
        <v>2</v>
      </c>
      <c r="E89">
        <v>116</v>
      </c>
      <c r="F89">
        <v>20</v>
      </c>
      <c r="G89">
        <v>30</v>
      </c>
      <c r="H89">
        <v>70</v>
      </c>
      <c r="I89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129</v>
      </c>
      <c r="D90">
        <v>2</v>
      </c>
      <c r="E90">
        <v>117</v>
      </c>
      <c r="F90">
        <v>20</v>
      </c>
      <c r="G90">
        <v>30</v>
      </c>
      <c r="H90">
        <v>70</v>
      </c>
      <c r="I9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130</v>
      </c>
      <c r="D91">
        <v>1</v>
      </c>
      <c r="E91">
        <v>1</v>
      </c>
      <c r="F91">
        <v>4</v>
      </c>
      <c r="G91">
        <v>8</v>
      </c>
      <c r="H91">
        <v>8</v>
      </c>
      <c r="I91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131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132</v>
      </c>
      <c r="D92">
        <v>2</v>
      </c>
      <c r="E92">
        <v>2</v>
      </c>
      <c r="F92">
        <v>7</v>
      </c>
      <c r="G92">
        <v>14</v>
      </c>
      <c r="H92">
        <v>20</v>
      </c>
      <c r="I9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131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131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131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135</v>
      </c>
      <c r="D95">
        <v>1</v>
      </c>
      <c r="E95">
        <v>3</v>
      </c>
      <c r="F95">
        <v>3</v>
      </c>
      <c r="G95">
        <v>6</v>
      </c>
      <c r="H95">
        <v>6</v>
      </c>
      <c r="I95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131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136</v>
      </c>
      <c r="D96">
        <v>2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131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137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131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138</v>
      </c>
      <c r="D98">
        <v>4</v>
      </c>
      <c r="E98">
        <v>6</v>
      </c>
      <c r="F98">
        <v>8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131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139</v>
      </c>
      <c r="D99">
        <v>5</v>
      </c>
      <c r="E99">
        <v>7</v>
      </c>
      <c r="F99">
        <v>10</v>
      </c>
      <c r="G99">
        <v>14</v>
      </c>
      <c r="H99">
        <v>14</v>
      </c>
      <c r="I99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131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140</v>
      </c>
      <c r="D100">
        <v>6</v>
      </c>
      <c r="E100">
        <v>8</v>
      </c>
      <c r="F100">
        <v>25</v>
      </c>
      <c r="G100">
        <v>12</v>
      </c>
      <c r="H100">
        <v>12</v>
      </c>
      <c r="I10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131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141</v>
      </c>
      <c r="D101">
        <v>7</v>
      </c>
      <c r="E101">
        <v>9</v>
      </c>
      <c r="F101">
        <v>12</v>
      </c>
      <c r="G101">
        <v>14</v>
      </c>
      <c r="H101">
        <v>28</v>
      </c>
      <c r="I101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131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142</v>
      </c>
      <c r="D102">
        <v>0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131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143</v>
      </c>
      <c r="D103">
        <v>8</v>
      </c>
      <c r="E103">
        <v>10</v>
      </c>
      <c r="F103">
        <v>5</v>
      </c>
      <c r="G103">
        <v>15</v>
      </c>
      <c r="H103">
        <v>28</v>
      </c>
      <c r="I103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131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144</v>
      </c>
      <c r="D104">
        <v>9</v>
      </c>
      <c r="E104">
        <v>11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131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145</v>
      </c>
      <c r="D105">
        <v>9</v>
      </c>
      <c r="E105">
        <v>12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131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146</v>
      </c>
      <c r="D106">
        <v>10</v>
      </c>
      <c r="E106">
        <v>14</v>
      </c>
      <c r="F106">
        <v>10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131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147</v>
      </c>
      <c r="D107">
        <v>4</v>
      </c>
      <c r="E107">
        <v>15</v>
      </c>
      <c r="F107">
        <v>16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131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148</v>
      </c>
      <c r="D108">
        <v>4</v>
      </c>
      <c r="E108">
        <v>16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131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149</v>
      </c>
      <c r="D109">
        <v>8</v>
      </c>
      <c r="E109">
        <v>17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131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150</v>
      </c>
      <c r="D110">
        <v>2</v>
      </c>
      <c r="E110">
        <v>18</v>
      </c>
      <c r="F110">
        <v>3</v>
      </c>
      <c r="G110">
        <v>3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131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151</v>
      </c>
      <c r="D111">
        <v>4</v>
      </c>
      <c r="E111">
        <v>19</v>
      </c>
      <c r="F111">
        <v>10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131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152</v>
      </c>
      <c r="D112">
        <v>4</v>
      </c>
      <c r="E112">
        <v>20</v>
      </c>
      <c r="F112">
        <v>20</v>
      </c>
      <c r="G112">
        <v>4</v>
      </c>
      <c r="H112">
        <v>4</v>
      </c>
      <c r="I11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131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153</v>
      </c>
      <c r="D113">
        <v>2</v>
      </c>
      <c r="E113">
        <v>21</v>
      </c>
      <c r="F113">
        <v>15</v>
      </c>
      <c r="G113">
        <v>8</v>
      </c>
      <c r="H113">
        <v>8</v>
      </c>
      <c r="I113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131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154</v>
      </c>
      <c r="D114">
        <v>4</v>
      </c>
      <c r="E114">
        <v>22</v>
      </c>
      <c r="F114">
        <v>35</v>
      </c>
      <c r="G114">
        <v>10</v>
      </c>
      <c r="H114">
        <v>30</v>
      </c>
      <c r="I114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131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155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131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156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131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157</v>
      </c>
      <c r="D117">
        <v>0</v>
      </c>
      <c r="E117">
        <v>25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131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158</v>
      </c>
      <c r="D118">
        <v>2</v>
      </c>
      <c r="E118">
        <v>26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159</v>
      </c>
      <c r="D119">
        <v>2</v>
      </c>
      <c r="E119">
        <v>27</v>
      </c>
      <c r="F119">
        <v>12</v>
      </c>
      <c r="G119">
        <v>10</v>
      </c>
      <c r="H119">
        <v>10</v>
      </c>
      <c r="I119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160</v>
      </c>
      <c r="D120">
        <v>4</v>
      </c>
      <c r="E120">
        <v>28</v>
      </c>
      <c r="F120">
        <v>16</v>
      </c>
      <c r="G120">
        <v>0</v>
      </c>
      <c r="H120">
        <v>0</v>
      </c>
      <c r="I12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131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161</v>
      </c>
      <c r="D121">
        <v>4</v>
      </c>
      <c r="E121">
        <v>29</v>
      </c>
      <c r="F121">
        <v>20</v>
      </c>
      <c r="G121">
        <v>0</v>
      </c>
      <c r="H121">
        <v>0</v>
      </c>
      <c r="I121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131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162</v>
      </c>
      <c r="D122">
        <v>2</v>
      </c>
      <c r="E122">
        <v>30</v>
      </c>
      <c r="F122">
        <v>50</v>
      </c>
      <c r="G122">
        <v>0</v>
      </c>
      <c r="H122">
        <v>0</v>
      </c>
      <c r="I12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131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163</v>
      </c>
      <c r="D123">
        <v>2</v>
      </c>
      <c r="E123">
        <v>31</v>
      </c>
      <c r="F123">
        <v>12</v>
      </c>
      <c r="G123">
        <v>12</v>
      </c>
      <c r="H123">
        <v>12</v>
      </c>
      <c r="I123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131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164</v>
      </c>
      <c r="D124">
        <v>2</v>
      </c>
      <c r="E124">
        <v>26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131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165</v>
      </c>
      <c r="D125">
        <v>7</v>
      </c>
      <c r="E125">
        <v>9</v>
      </c>
      <c r="F125">
        <v>20</v>
      </c>
      <c r="G125">
        <v>14</v>
      </c>
      <c r="H125">
        <v>25</v>
      </c>
      <c r="I125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131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166</v>
      </c>
      <c r="D126">
        <v>9</v>
      </c>
      <c r="E126">
        <v>46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131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167</v>
      </c>
      <c r="D127">
        <v>1</v>
      </c>
      <c r="E127">
        <v>1</v>
      </c>
      <c r="F127">
        <v>4</v>
      </c>
      <c r="G127">
        <v>8</v>
      </c>
      <c r="H127">
        <v>8</v>
      </c>
      <c r="I127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131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168</v>
      </c>
      <c r="D128">
        <v>0</v>
      </c>
      <c r="E128">
        <v>44</v>
      </c>
      <c r="F128">
        <v>40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131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169</v>
      </c>
      <c r="D129">
        <v>4</v>
      </c>
      <c r="E129">
        <v>43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131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131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171</v>
      </c>
      <c r="D131">
        <v>0</v>
      </c>
      <c r="E131">
        <v>38</v>
      </c>
      <c r="F131">
        <v>0</v>
      </c>
      <c r="G131">
        <v>0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131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172</v>
      </c>
      <c r="D132">
        <v>1</v>
      </c>
      <c r="E132">
        <v>39</v>
      </c>
      <c r="F132">
        <v>3</v>
      </c>
      <c r="G132">
        <v>10</v>
      </c>
      <c r="H132">
        <v>10</v>
      </c>
      <c r="I13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131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173</v>
      </c>
      <c r="D133">
        <v>2</v>
      </c>
      <c r="E133">
        <v>34</v>
      </c>
      <c r="F133">
        <v>16</v>
      </c>
      <c r="G133">
        <v>42</v>
      </c>
      <c r="H133">
        <v>60</v>
      </c>
      <c r="I133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131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174</v>
      </c>
      <c r="D134">
        <v>2</v>
      </c>
      <c r="E134">
        <v>45</v>
      </c>
      <c r="F134">
        <v>35</v>
      </c>
      <c r="G134">
        <v>10</v>
      </c>
      <c r="H134">
        <v>30</v>
      </c>
      <c r="I134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131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175</v>
      </c>
      <c r="D135">
        <v>4</v>
      </c>
      <c r="E135">
        <v>36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131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176</v>
      </c>
      <c r="D136">
        <v>2</v>
      </c>
      <c r="E136">
        <v>40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177</v>
      </c>
      <c r="D137">
        <v>4</v>
      </c>
      <c r="E137">
        <v>35</v>
      </c>
      <c r="F137">
        <v>8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131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178</v>
      </c>
      <c r="D138">
        <v>2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131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179</v>
      </c>
      <c r="D139">
        <v>4</v>
      </c>
      <c r="E139">
        <v>41</v>
      </c>
      <c r="F139">
        <v>32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131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180</v>
      </c>
      <c r="D140">
        <v>0</v>
      </c>
      <c r="E140">
        <v>53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181</v>
      </c>
      <c r="D141">
        <v>2</v>
      </c>
      <c r="E141">
        <v>48</v>
      </c>
      <c r="F141">
        <v>5</v>
      </c>
      <c r="G141">
        <v>15</v>
      </c>
      <c r="H141">
        <v>30</v>
      </c>
      <c r="I141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131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182</v>
      </c>
      <c r="D142">
        <v>2</v>
      </c>
      <c r="E142">
        <v>51</v>
      </c>
      <c r="F142">
        <v>12</v>
      </c>
      <c r="G142">
        <v>20</v>
      </c>
      <c r="H142">
        <v>25</v>
      </c>
      <c r="I14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131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183</v>
      </c>
      <c r="D143">
        <v>4</v>
      </c>
      <c r="E143">
        <v>50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131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184</v>
      </c>
      <c r="D144">
        <v>4</v>
      </c>
      <c r="E144">
        <v>66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131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185</v>
      </c>
      <c r="D145">
        <v>0</v>
      </c>
      <c r="E145">
        <v>23</v>
      </c>
      <c r="F145">
        <v>0</v>
      </c>
      <c r="G145">
        <v>8</v>
      </c>
      <c r="H145">
        <v>25</v>
      </c>
      <c r="I145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131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186</v>
      </c>
      <c r="D146">
        <v>2</v>
      </c>
      <c r="E146">
        <v>55</v>
      </c>
      <c r="F146">
        <v>0</v>
      </c>
      <c r="G146">
        <v>10</v>
      </c>
      <c r="H146">
        <v>20</v>
      </c>
      <c r="I146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131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187</v>
      </c>
      <c r="D147">
        <v>0</v>
      </c>
      <c r="E147">
        <v>115</v>
      </c>
      <c r="F147">
        <v>20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131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188</v>
      </c>
      <c r="D148">
        <v>2</v>
      </c>
      <c r="E148">
        <v>116</v>
      </c>
      <c r="F148">
        <v>20</v>
      </c>
      <c r="G148">
        <v>30</v>
      </c>
      <c r="H148">
        <v>70</v>
      </c>
      <c r="I148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131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189</v>
      </c>
      <c r="D149">
        <v>2</v>
      </c>
      <c r="E149">
        <v>117</v>
      </c>
      <c r="F149">
        <v>20</v>
      </c>
      <c r="G149">
        <v>30</v>
      </c>
      <c r="H149">
        <v>70</v>
      </c>
      <c r="I149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131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1215</v>
      </c>
      <c r="D150">
        <v>4</v>
      </c>
      <c r="E150">
        <v>68</v>
      </c>
      <c r="F150">
        <v>10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131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1216</v>
      </c>
      <c r="D151">
        <v>4</v>
      </c>
      <c r="E151">
        <v>69</v>
      </c>
      <c r="F151">
        <v>10</v>
      </c>
      <c r="G151">
        <v>0</v>
      </c>
      <c r="H151">
        <v>0</v>
      </c>
      <c r="I151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131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190</v>
      </c>
      <c r="D152">
        <v>0</v>
      </c>
      <c r="E152">
        <v>60</v>
      </c>
      <c r="F152">
        <v>15</v>
      </c>
      <c r="G152">
        <v>10</v>
      </c>
      <c r="H152">
        <v>15</v>
      </c>
      <c r="I15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191</v>
      </c>
      <c r="D153">
        <v>2</v>
      </c>
      <c r="E153">
        <v>61</v>
      </c>
      <c r="F153">
        <v>30</v>
      </c>
      <c r="G153">
        <v>15</v>
      </c>
      <c r="H153">
        <v>25</v>
      </c>
      <c r="I153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131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192</v>
      </c>
      <c r="D154">
        <v>2</v>
      </c>
      <c r="E154">
        <v>62</v>
      </c>
      <c r="F154">
        <v>30</v>
      </c>
      <c r="G154">
        <v>25</v>
      </c>
      <c r="H154">
        <v>35</v>
      </c>
      <c r="I154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131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193</v>
      </c>
      <c r="D155">
        <v>1</v>
      </c>
      <c r="E155">
        <v>63</v>
      </c>
      <c r="F155">
        <v>25</v>
      </c>
      <c r="G155">
        <v>8</v>
      </c>
      <c r="H155">
        <v>8</v>
      </c>
      <c r="I155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131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194</v>
      </c>
      <c r="D156">
        <v>1</v>
      </c>
      <c r="E156">
        <v>64</v>
      </c>
      <c r="F156">
        <v>40</v>
      </c>
      <c r="G156">
        <v>15</v>
      </c>
      <c r="H156">
        <v>15</v>
      </c>
      <c r="I156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131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195</v>
      </c>
      <c r="D157">
        <v>2</v>
      </c>
      <c r="E157">
        <v>65</v>
      </c>
      <c r="F157">
        <v>40</v>
      </c>
      <c r="G157">
        <v>30</v>
      </c>
      <c r="H157">
        <v>45</v>
      </c>
      <c r="I157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131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196</v>
      </c>
      <c r="D158">
        <v>0</v>
      </c>
      <c r="E158">
        <v>23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131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197</v>
      </c>
      <c r="D159">
        <v>1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131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198</v>
      </c>
      <c r="D160">
        <v>1</v>
      </c>
      <c r="E160">
        <v>74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131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199</v>
      </c>
      <c r="D161">
        <v>1</v>
      </c>
      <c r="E161">
        <v>158</v>
      </c>
      <c r="F161">
        <v>4</v>
      </c>
      <c r="G161">
        <v>8</v>
      </c>
      <c r="H161">
        <v>8</v>
      </c>
      <c r="I161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200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201</v>
      </c>
      <c r="D162">
        <v>0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202</v>
      </c>
      <c r="D163">
        <v>1</v>
      </c>
      <c r="E163">
        <v>162</v>
      </c>
      <c r="F163">
        <v>3</v>
      </c>
      <c r="G163">
        <v>6</v>
      </c>
      <c r="H163">
        <v>6</v>
      </c>
      <c r="I163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200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203</v>
      </c>
      <c r="D164">
        <v>0</v>
      </c>
      <c r="E164">
        <v>150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200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204</v>
      </c>
      <c r="D165">
        <v>5</v>
      </c>
      <c r="E165">
        <v>159</v>
      </c>
      <c r="F165">
        <v>10</v>
      </c>
      <c r="G165">
        <v>14</v>
      </c>
      <c r="H165">
        <v>14</v>
      </c>
      <c r="I165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200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205</v>
      </c>
      <c r="D166">
        <v>6</v>
      </c>
      <c r="E166">
        <v>164</v>
      </c>
      <c r="F166">
        <v>25</v>
      </c>
      <c r="G166">
        <v>12</v>
      </c>
      <c r="H166">
        <v>12</v>
      </c>
      <c r="I166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200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206</v>
      </c>
      <c r="D167">
        <v>7</v>
      </c>
      <c r="E167">
        <v>161</v>
      </c>
      <c r="F167">
        <v>12</v>
      </c>
      <c r="G167">
        <v>14</v>
      </c>
      <c r="H167">
        <v>28</v>
      </c>
      <c r="I167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200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207</v>
      </c>
      <c r="D168">
        <v>0</v>
      </c>
      <c r="E168">
        <v>152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200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208</v>
      </c>
      <c r="D169">
        <v>8</v>
      </c>
      <c r="E169">
        <v>156</v>
      </c>
      <c r="F169">
        <v>5</v>
      </c>
      <c r="G169">
        <v>5</v>
      </c>
      <c r="H169">
        <v>10</v>
      </c>
      <c r="I169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200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209</v>
      </c>
      <c r="D170">
        <v>4</v>
      </c>
      <c r="E170">
        <v>163</v>
      </c>
      <c r="F170">
        <v>20</v>
      </c>
      <c r="G170">
        <v>3</v>
      </c>
      <c r="H170">
        <v>3</v>
      </c>
      <c r="I1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200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210</v>
      </c>
      <c r="D171">
        <v>2</v>
      </c>
      <c r="E171">
        <v>160</v>
      </c>
      <c r="F171">
        <v>15</v>
      </c>
      <c r="G171">
        <v>8</v>
      </c>
      <c r="H171">
        <v>8</v>
      </c>
      <c r="I171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200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211</v>
      </c>
      <c r="D172">
        <v>4</v>
      </c>
      <c r="E172">
        <v>165</v>
      </c>
      <c r="F172">
        <v>35</v>
      </c>
      <c r="G172">
        <v>10</v>
      </c>
      <c r="H172">
        <v>30</v>
      </c>
      <c r="I1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200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212</v>
      </c>
      <c r="D173">
        <v>0</v>
      </c>
      <c r="E173">
        <v>151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200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213</v>
      </c>
      <c r="D174">
        <v>0</v>
      </c>
      <c r="E174">
        <v>153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200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214</v>
      </c>
      <c r="D175">
        <v>2</v>
      </c>
      <c r="E175">
        <v>167</v>
      </c>
      <c r="F175">
        <v>12</v>
      </c>
      <c r="G175">
        <v>6</v>
      </c>
      <c r="H175">
        <v>6</v>
      </c>
      <c r="I175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200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215</v>
      </c>
      <c r="D176">
        <v>1</v>
      </c>
      <c r="E176">
        <v>158</v>
      </c>
      <c r="F176">
        <v>4</v>
      </c>
      <c r="G176">
        <v>8</v>
      </c>
      <c r="H176">
        <v>8</v>
      </c>
      <c r="I176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200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216</v>
      </c>
      <c r="D177">
        <v>7</v>
      </c>
      <c r="E177">
        <v>161</v>
      </c>
      <c r="F177">
        <v>20</v>
      </c>
      <c r="G177">
        <v>14</v>
      </c>
      <c r="H177">
        <v>25</v>
      </c>
      <c r="I177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200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217</v>
      </c>
      <c r="D178">
        <v>2</v>
      </c>
      <c r="E178">
        <v>170</v>
      </c>
      <c r="F178">
        <v>4</v>
      </c>
      <c r="G178">
        <v>8</v>
      </c>
      <c r="H178">
        <v>8</v>
      </c>
      <c r="I178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200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218</v>
      </c>
      <c r="D179">
        <v>0</v>
      </c>
      <c r="E179">
        <v>151</v>
      </c>
      <c r="F179">
        <v>40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200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219</v>
      </c>
      <c r="D180">
        <v>0</v>
      </c>
      <c r="E180">
        <v>170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200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220</v>
      </c>
      <c r="D181">
        <v>0</v>
      </c>
      <c r="E181">
        <v>170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200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221</v>
      </c>
      <c r="D182">
        <v>2</v>
      </c>
      <c r="E182">
        <v>166</v>
      </c>
      <c r="F182">
        <v>3</v>
      </c>
      <c r="G182">
        <v>10</v>
      </c>
      <c r="H182">
        <v>10</v>
      </c>
      <c r="I18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200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222</v>
      </c>
      <c r="D183">
        <v>14</v>
      </c>
      <c r="E183">
        <v>168</v>
      </c>
      <c r="F183">
        <v>16</v>
      </c>
      <c r="G183">
        <v>20</v>
      </c>
      <c r="H183">
        <v>30</v>
      </c>
      <c r="I183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200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223</v>
      </c>
      <c r="D184">
        <v>0</v>
      </c>
      <c r="E184">
        <v>154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200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224</v>
      </c>
      <c r="D185">
        <v>2</v>
      </c>
      <c r="E185">
        <v>157</v>
      </c>
      <c r="F185">
        <v>5</v>
      </c>
      <c r="G185">
        <v>5</v>
      </c>
      <c r="H185">
        <v>10</v>
      </c>
      <c r="I185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200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225</v>
      </c>
      <c r="D186">
        <v>2</v>
      </c>
      <c r="E186">
        <v>169</v>
      </c>
      <c r="F186">
        <v>12</v>
      </c>
      <c r="G186">
        <v>10</v>
      </c>
      <c r="H186">
        <v>15</v>
      </c>
      <c r="I186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200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226</v>
      </c>
      <c r="D187">
        <v>0</v>
      </c>
      <c r="E187">
        <v>60</v>
      </c>
      <c r="F187">
        <v>15</v>
      </c>
      <c r="G187">
        <v>10</v>
      </c>
      <c r="H187">
        <v>15</v>
      </c>
      <c r="I187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200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227</v>
      </c>
      <c r="D188">
        <v>2</v>
      </c>
      <c r="E188">
        <v>61</v>
      </c>
      <c r="F188">
        <v>30</v>
      </c>
      <c r="G188">
        <v>15</v>
      </c>
      <c r="H188">
        <v>25</v>
      </c>
      <c r="I188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200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228</v>
      </c>
      <c r="D189">
        <v>2</v>
      </c>
      <c r="E189">
        <v>62</v>
      </c>
      <c r="F189">
        <v>30</v>
      </c>
      <c r="G189">
        <v>25</v>
      </c>
      <c r="H189">
        <v>35</v>
      </c>
      <c r="I189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200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229</v>
      </c>
      <c r="D190">
        <v>1</v>
      </c>
      <c r="E190">
        <v>63</v>
      </c>
      <c r="F190">
        <v>25</v>
      </c>
      <c r="G190">
        <v>8</v>
      </c>
      <c r="H190">
        <v>8</v>
      </c>
      <c r="I19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200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230</v>
      </c>
      <c r="D191">
        <v>2</v>
      </c>
      <c r="E191">
        <v>64</v>
      </c>
      <c r="F191">
        <v>40</v>
      </c>
      <c r="G191">
        <v>15</v>
      </c>
      <c r="H191">
        <v>15</v>
      </c>
      <c r="I191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200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231</v>
      </c>
      <c r="D192">
        <v>2</v>
      </c>
      <c r="E192">
        <v>65</v>
      </c>
      <c r="F192">
        <v>40</v>
      </c>
      <c r="G192">
        <v>30</v>
      </c>
      <c r="H192">
        <v>45</v>
      </c>
      <c r="I19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200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232</v>
      </c>
      <c r="D193">
        <v>0</v>
      </c>
      <c r="E193">
        <v>170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200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233</v>
      </c>
      <c r="D194">
        <v>1</v>
      </c>
      <c r="E194">
        <v>190</v>
      </c>
      <c r="F194">
        <v>4</v>
      </c>
      <c r="G194">
        <v>8</v>
      </c>
      <c r="H194">
        <v>8</v>
      </c>
      <c r="I194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234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235</v>
      </c>
      <c r="D195">
        <v>0</v>
      </c>
      <c r="E195">
        <v>202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234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236</v>
      </c>
      <c r="D196">
        <v>1</v>
      </c>
      <c r="E196">
        <v>194</v>
      </c>
      <c r="F196">
        <v>3</v>
      </c>
      <c r="G196">
        <v>6</v>
      </c>
      <c r="H196">
        <v>6</v>
      </c>
      <c r="I196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234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237</v>
      </c>
      <c r="D197">
        <v>0</v>
      </c>
      <c r="E197">
        <v>180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234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238</v>
      </c>
      <c r="D198">
        <v>5</v>
      </c>
      <c r="E198">
        <v>191</v>
      </c>
      <c r="F198">
        <v>10</v>
      </c>
      <c r="G198">
        <v>14</v>
      </c>
      <c r="H198">
        <v>14</v>
      </c>
      <c r="I198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234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239</v>
      </c>
      <c r="D199">
        <v>6</v>
      </c>
      <c r="E199">
        <v>196</v>
      </c>
      <c r="F199">
        <v>25</v>
      </c>
      <c r="G199">
        <v>12</v>
      </c>
      <c r="H199">
        <v>12</v>
      </c>
      <c r="I199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234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240</v>
      </c>
      <c r="D200">
        <v>7</v>
      </c>
      <c r="E200">
        <v>193</v>
      </c>
      <c r="F200">
        <v>12</v>
      </c>
      <c r="G200">
        <v>14</v>
      </c>
      <c r="H200">
        <v>28</v>
      </c>
      <c r="I20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234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241</v>
      </c>
      <c r="D201">
        <v>0</v>
      </c>
      <c r="E201">
        <v>185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234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242</v>
      </c>
      <c r="D202">
        <v>8</v>
      </c>
      <c r="E202">
        <v>187</v>
      </c>
      <c r="F202">
        <v>5</v>
      </c>
      <c r="G202">
        <v>5</v>
      </c>
      <c r="H202">
        <v>10</v>
      </c>
      <c r="I20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234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243</v>
      </c>
      <c r="D203">
        <v>4</v>
      </c>
      <c r="E203">
        <v>195</v>
      </c>
      <c r="F203">
        <v>20</v>
      </c>
      <c r="G203">
        <v>3</v>
      </c>
      <c r="H203">
        <v>3</v>
      </c>
      <c r="I203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234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244</v>
      </c>
      <c r="D204">
        <v>2</v>
      </c>
      <c r="E204">
        <v>192</v>
      </c>
      <c r="F204">
        <v>15</v>
      </c>
      <c r="G204">
        <v>8</v>
      </c>
      <c r="H204">
        <v>8</v>
      </c>
      <c r="I204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234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245</v>
      </c>
      <c r="D205">
        <v>4</v>
      </c>
      <c r="E205">
        <v>197</v>
      </c>
      <c r="F205">
        <v>35</v>
      </c>
      <c r="G205">
        <v>10</v>
      </c>
      <c r="H205">
        <v>30</v>
      </c>
      <c r="I205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234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246</v>
      </c>
      <c r="D206">
        <v>0</v>
      </c>
      <c r="E206">
        <v>181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234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247</v>
      </c>
      <c r="D207">
        <v>0</v>
      </c>
      <c r="E207">
        <v>183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234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248</v>
      </c>
      <c r="D208">
        <v>2</v>
      </c>
      <c r="E208">
        <v>199</v>
      </c>
      <c r="F208">
        <v>12</v>
      </c>
      <c r="G208">
        <v>6</v>
      </c>
      <c r="H208">
        <v>6</v>
      </c>
      <c r="I208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234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249</v>
      </c>
      <c r="D209">
        <v>1</v>
      </c>
      <c r="E209">
        <v>190</v>
      </c>
      <c r="F209">
        <v>4</v>
      </c>
      <c r="G209">
        <v>8</v>
      </c>
      <c r="H209">
        <v>8</v>
      </c>
      <c r="I209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234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250</v>
      </c>
      <c r="D210">
        <v>7</v>
      </c>
      <c r="E210">
        <v>193</v>
      </c>
      <c r="F210">
        <v>20</v>
      </c>
      <c r="G210">
        <v>14</v>
      </c>
      <c r="H210">
        <v>25</v>
      </c>
      <c r="I21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234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251</v>
      </c>
      <c r="D211">
        <v>2</v>
      </c>
      <c r="E211">
        <v>202</v>
      </c>
      <c r="F211">
        <v>4</v>
      </c>
      <c r="G211">
        <v>8</v>
      </c>
      <c r="H211">
        <v>8</v>
      </c>
      <c r="I211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234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252</v>
      </c>
      <c r="D212">
        <v>0</v>
      </c>
      <c r="E212">
        <v>182</v>
      </c>
      <c r="F212">
        <v>40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234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253</v>
      </c>
      <c r="D213">
        <v>0</v>
      </c>
      <c r="E213">
        <v>202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234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254</v>
      </c>
      <c r="D214">
        <v>0</v>
      </c>
      <c r="E214">
        <v>202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255</v>
      </c>
      <c r="D215">
        <v>2</v>
      </c>
      <c r="E215">
        <v>198</v>
      </c>
      <c r="F215">
        <v>3</v>
      </c>
      <c r="G215">
        <v>10</v>
      </c>
      <c r="H215">
        <v>10</v>
      </c>
      <c r="I215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234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256</v>
      </c>
      <c r="D216">
        <v>14</v>
      </c>
      <c r="E216">
        <v>200</v>
      </c>
      <c r="F216">
        <v>16</v>
      </c>
      <c r="G216">
        <v>20</v>
      </c>
      <c r="H216">
        <v>30</v>
      </c>
      <c r="I216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234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257</v>
      </c>
      <c r="D217">
        <v>0</v>
      </c>
      <c r="E217">
        <v>184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234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258</v>
      </c>
      <c r="D218">
        <v>2</v>
      </c>
      <c r="E218">
        <v>189</v>
      </c>
      <c r="F218">
        <v>5</v>
      </c>
      <c r="G218">
        <v>5</v>
      </c>
      <c r="H218">
        <v>10</v>
      </c>
      <c r="I218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234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259</v>
      </c>
      <c r="D219">
        <v>2</v>
      </c>
      <c r="E219">
        <v>201</v>
      </c>
      <c r="F219">
        <v>12</v>
      </c>
      <c r="G219">
        <v>10</v>
      </c>
      <c r="H219">
        <v>15</v>
      </c>
      <c r="I219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260</v>
      </c>
      <c r="D220">
        <v>0</v>
      </c>
      <c r="E220">
        <v>60</v>
      </c>
      <c r="F220">
        <v>15</v>
      </c>
      <c r="G220">
        <v>10</v>
      </c>
      <c r="H220">
        <v>15</v>
      </c>
      <c r="I22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234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261</v>
      </c>
      <c r="D221">
        <v>2</v>
      </c>
      <c r="E221">
        <v>61</v>
      </c>
      <c r="F221">
        <v>30</v>
      </c>
      <c r="G221">
        <v>15</v>
      </c>
      <c r="H221">
        <v>25</v>
      </c>
      <c r="I221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234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262</v>
      </c>
      <c r="D222">
        <v>2</v>
      </c>
      <c r="E222">
        <v>62</v>
      </c>
      <c r="F222">
        <v>30</v>
      </c>
      <c r="G222">
        <v>25</v>
      </c>
      <c r="H222">
        <v>35</v>
      </c>
      <c r="I22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234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263</v>
      </c>
      <c r="D223">
        <v>1</v>
      </c>
      <c r="E223">
        <v>63</v>
      </c>
      <c r="F223">
        <v>25</v>
      </c>
      <c r="G223">
        <v>8</v>
      </c>
      <c r="H223">
        <v>8</v>
      </c>
      <c r="I223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234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264</v>
      </c>
      <c r="D224">
        <v>2</v>
      </c>
      <c r="E224">
        <v>64</v>
      </c>
      <c r="F224">
        <v>40</v>
      </c>
      <c r="G224">
        <v>15</v>
      </c>
      <c r="H224">
        <v>15</v>
      </c>
      <c r="I224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234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265</v>
      </c>
      <c r="D225">
        <v>2</v>
      </c>
      <c r="E225">
        <v>65</v>
      </c>
      <c r="F225">
        <v>40</v>
      </c>
      <c r="G225">
        <v>30</v>
      </c>
      <c r="H225">
        <v>45</v>
      </c>
      <c r="I225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234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266</v>
      </c>
      <c r="D226">
        <v>0</v>
      </c>
      <c r="E226">
        <v>202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234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267</v>
      </c>
      <c r="D227">
        <v>2</v>
      </c>
      <c r="E227">
        <v>201</v>
      </c>
      <c r="F227">
        <v>12</v>
      </c>
      <c r="G227">
        <v>15</v>
      </c>
      <c r="H227">
        <v>19</v>
      </c>
      <c r="I227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268</v>
      </c>
      <c r="D228" s="4">
        <v>8</v>
      </c>
      <c r="E228" s="4">
        <v>202</v>
      </c>
      <c r="F228" s="4">
        <v>10</v>
      </c>
      <c r="G228" s="4">
        <v>50</v>
      </c>
      <c r="H228" s="4">
        <v>60</v>
      </c>
      <c r="I228" s="4">
        <v>10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269</v>
      </c>
      <c r="D229" s="4">
        <v>2</v>
      </c>
      <c r="E229" s="4">
        <v>203</v>
      </c>
      <c r="F229" s="4">
        <v>10</v>
      </c>
      <c r="G229" s="4">
        <v>50</v>
      </c>
      <c r="H229" s="4">
        <v>60</v>
      </c>
      <c r="I229" s="4">
        <v>20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270</v>
      </c>
      <c r="D230" s="4">
        <v>4</v>
      </c>
      <c r="E230" s="4">
        <v>204</v>
      </c>
      <c r="F230" s="4">
        <v>10</v>
      </c>
      <c r="G230" s="4">
        <v>0</v>
      </c>
      <c r="H230" s="4">
        <v>0</v>
      </c>
      <c r="I230" s="4">
        <v>10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2388</v>
      </c>
      <c r="D231" s="4">
        <v>2</v>
      </c>
      <c r="E231" s="4">
        <v>205</v>
      </c>
      <c r="F231" s="4">
        <v>10</v>
      </c>
      <c r="G231" s="4">
        <v>50</v>
      </c>
      <c r="H231" s="4">
        <v>60</v>
      </c>
      <c r="I231" s="4">
        <v>30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271</v>
      </c>
      <c r="D232" s="4">
        <v>2</v>
      </c>
      <c r="E232" s="4">
        <v>206</v>
      </c>
      <c r="F232" s="4">
        <v>10</v>
      </c>
      <c r="G232" s="4">
        <v>50</v>
      </c>
      <c r="H232" s="4">
        <v>60</v>
      </c>
      <c r="I232" s="4">
        <v>40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272</v>
      </c>
      <c r="D233">
        <v>2</v>
      </c>
      <c r="E233">
        <v>208</v>
      </c>
      <c r="F233">
        <v>5</v>
      </c>
      <c r="G233">
        <v>50</v>
      </c>
      <c r="H233">
        <v>60</v>
      </c>
      <c r="I233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2389</v>
      </c>
      <c r="D234" s="4">
        <v>2</v>
      </c>
      <c r="E234" s="4">
        <v>209</v>
      </c>
      <c r="F234" s="4">
        <v>5</v>
      </c>
      <c r="G234" s="4">
        <v>200</v>
      </c>
      <c r="H234" s="4">
        <v>500</v>
      </c>
      <c r="I234" s="4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273</v>
      </c>
      <c r="D235" s="4">
        <v>2</v>
      </c>
      <c r="E235" s="4">
        <v>210</v>
      </c>
      <c r="F235" s="4">
        <v>10</v>
      </c>
      <c r="G235" s="4">
        <v>50</v>
      </c>
      <c r="H235" s="4">
        <v>60</v>
      </c>
      <c r="I235" s="4">
        <v>20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274</v>
      </c>
      <c r="D236">
        <v>8</v>
      </c>
      <c r="E236">
        <v>202</v>
      </c>
      <c r="F236">
        <v>5</v>
      </c>
      <c r="G236">
        <v>50</v>
      </c>
      <c r="H236">
        <v>60</v>
      </c>
      <c r="I236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131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275</v>
      </c>
      <c r="D237">
        <v>2</v>
      </c>
      <c r="E237">
        <v>203</v>
      </c>
      <c r="F237">
        <v>5</v>
      </c>
      <c r="G237">
        <v>50</v>
      </c>
      <c r="H237">
        <v>60</v>
      </c>
      <c r="I237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131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276</v>
      </c>
      <c r="D238">
        <v>4</v>
      </c>
      <c r="E238">
        <v>204</v>
      </c>
      <c r="F238">
        <v>12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131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277</v>
      </c>
      <c r="D239">
        <v>2</v>
      </c>
      <c r="E239">
        <v>205</v>
      </c>
      <c r="F239">
        <v>5</v>
      </c>
      <c r="G239">
        <v>50</v>
      </c>
      <c r="H239">
        <v>60</v>
      </c>
      <c r="I239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131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278</v>
      </c>
      <c r="D240">
        <v>2</v>
      </c>
      <c r="E240">
        <v>206</v>
      </c>
      <c r="F240">
        <v>5</v>
      </c>
      <c r="G240">
        <v>50</v>
      </c>
      <c r="H240">
        <v>60</v>
      </c>
      <c r="I24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131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279</v>
      </c>
      <c r="D241">
        <v>2</v>
      </c>
      <c r="E241">
        <v>208</v>
      </c>
      <c r="F241">
        <v>5</v>
      </c>
      <c r="G241">
        <v>50</v>
      </c>
      <c r="H241">
        <v>60</v>
      </c>
      <c r="I241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131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280</v>
      </c>
      <c r="D242">
        <v>2</v>
      </c>
      <c r="E242">
        <v>209</v>
      </c>
      <c r="F242">
        <v>5</v>
      </c>
      <c r="G242">
        <v>200</v>
      </c>
      <c r="H242">
        <v>500</v>
      </c>
      <c r="I24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131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281</v>
      </c>
      <c r="D243">
        <v>2</v>
      </c>
      <c r="E243">
        <v>210</v>
      </c>
      <c r="F243">
        <v>5</v>
      </c>
      <c r="G243">
        <v>50</v>
      </c>
      <c r="H243">
        <v>60</v>
      </c>
      <c r="I243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2395</v>
      </c>
      <c r="D244">
        <v>2</v>
      </c>
      <c r="E244">
        <v>70</v>
      </c>
      <c r="F244">
        <v>5</v>
      </c>
      <c r="G244">
        <v>50</v>
      </c>
      <c r="H244">
        <v>60</v>
      </c>
      <c r="I244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1217</v>
      </c>
      <c r="D245">
        <v>2</v>
      </c>
      <c r="E245">
        <v>210</v>
      </c>
      <c r="F245">
        <v>5</v>
      </c>
      <c r="G245">
        <v>50</v>
      </c>
      <c r="H245">
        <v>60</v>
      </c>
      <c r="I245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1218</v>
      </c>
      <c r="D246">
        <v>2</v>
      </c>
      <c r="E246">
        <v>210</v>
      </c>
      <c r="F246">
        <v>5</v>
      </c>
      <c r="G246">
        <v>50</v>
      </c>
      <c r="H246">
        <v>60</v>
      </c>
      <c r="I246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1219</v>
      </c>
      <c r="D247">
        <v>2</v>
      </c>
      <c r="E247">
        <v>210</v>
      </c>
      <c r="F247">
        <v>5</v>
      </c>
      <c r="G247">
        <v>50</v>
      </c>
      <c r="H247">
        <v>60</v>
      </c>
      <c r="I247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1220</v>
      </c>
      <c r="D248">
        <v>2</v>
      </c>
      <c r="E248">
        <v>210</v>
      </c>
      <c r="F248">
        <v>5</v>
      </c>
      <c r="G248">
        <v>50</v>
      </c>
      <c r="H248">
        <v>60</v>
      </c>
      <c r="I248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1221</v>
      </c>
      <c r="D249">
        <v>2</v>
      </c>
      <c r="E249">
        <v>210</v>
      </c>
      <c r="F249">
        <v>5</v>
      </c>
      <c r="G249">
        <v>50</v>
      </c>
      <c r="H249">
        <v>60</v>
      </c>
      <c r="I249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1222</v>
      </c>
      <c r="D250">
        <v>2</v>
      </c>
      <c r="E250">
        <v>210</v>
      </c>
      <c r="F250">
        <v>5</v>
      </c>
      <c r="G250">
        <v>50</v>
      </c>
      <c r="H250">
        <v>60</v>
      </c>
      <c r="I25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1223</v>
      </c>
      <c r="D251">
        <v>2</v>
      </c>
      <c r="E251">
        <v>210</v>
      </c>
      <c r="F251">
        <v>5</v>
      </c>
      <c r="G251">
        <v>50</v>
      </c>
      <c r="H251">
        <v>60</v>
      </c>
      <c r="I251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1224</v>
      </c>
      <c r="D252">
        <v>2</v>
      </c>
      <c r="E252">
        <v>210</v>
      </c>
      <c r="F252">
        <v>5</v>
      </c>
      <c r="G252">
        <v>50</v>
      </c>
      <c r="H252">
        <v>60</v>
      </c>
      <c r="I25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1225</v>
      </c>
      <c r="D253">
        <v>2</v>
      </c>
      <c r="E253">
        <v>210</v>
      </c>
      <c r="F253">
        <v>5</v>
      </c>
      <c r="G253">
        <v>50</v>
      </c>
      <c r="H253">
        <v>60</v>
      </c>
      <c r="I253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1226</v>
      </c>
      <c r="D254">
        <v>2</v>
      </c>
      <c r="E254">
        <v>210</v>
      </c>
      <c r="F254">
        <v>5</v>
      </c>
      <c r="G254">
        <v>50</v>
      </c>
      <c r="H254">
        <v>60</v>
      </c>
      <c r="I254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1227</v>
      </c>
      <c r="D255">
        <v>2</v>
      </c>
      <c r="E255">
        <v>210</v>
      </c>
      <c r="F255">
        <v>5</v>
      </c>
      <c r="G255">
        <v>50</v>
      </c>
      <c r="H255">
        <v>60</v>
      </c>
      <c r="I255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1228</v>
      </c>
      <c r="D256">
        <v>2</v>
      </c>
      <c r="E256">
        <v>210</v>
      </c>
      <c r="F256">
        <v>5</v>
      </c>
      <c r="G256">
        <v>50</v>
      </c>
      <c r="H256">
        <v>60</v>
      </c>
      <c r="I256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1229</v>
      </c>
      <c r="D257">
        <v>2</v>
      </c>
      <c r="E257">
        <v>210</v>
      </c>
      <c r="F257">
        <v>5</v>
      </c>
      <c r="G257">
        <v>50</v>
      </c>
      <c r="H257">
        <v>60</v>
      </c>
      <c r="I257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1230</v>
      </c>
      <c r="D258">
        <v>2</v>
      </c>
      <c r="E258">
        <v>210</v>
      </c>
      <c r="F258">
        <v>5</v>
      </c>
      <c r="G258">
        <v>50</v>
      </c>
      <c r="H258">
        <v>60</v>
      </c>
      <c r="I258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1231</v>
      </c>
      <c r="D259">
        <v>2</v>
      </c>
      <c r="E259">
        <v>210</v>
      </c>
      <c r="F259">
        <v>5</v>
      </c>
      <c r="G259">
        <v>50</v>
      </c>
      <c r="H259">
        <v>60</v>
      </c>
      <c r="I259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1232</v>
      </c>
      <c r="D260">
        <v>2</v>
      </c>
      <c r="E260">
        <v>210</v>
      </c>
      <c r="F260">
        <v>5</v>
      </c>
      <c r="G260">
        <v>50</v>
      </c>
      <c r="H260">
        <v>60</v>
      </c>
      <c r="I26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1233</v>
      </c>
      <c r="D261">
        <v>2</v>
      </c>
      <c r="E261">
        <v>210</v>
      </c>
      <c r="F261">
        <v>5</v>
      </c>
      <c r="G261">
        <v>50</v>
      </c>
      <c r="H261">
        <v>60</v>
      </c>
      <c r="I261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1234</v>
      </c>
      <c r="D262">
        <v>2</v>
      </c>
      <c r="E262">
        <v>210</v>
      </c>
      <c r="F262">
        <v>5</v>
      </c>
      <c r="G262">
        <v>50</v>
      </c>
      <c r="H262">
        <v>60</v>
      </c>
      <c r="I26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1235</v>
      </c>
      <c r="D263">
        <v>2</v>
      </c>
      <c r="E263">
        <v>210</v>
      </c>
      <c r="F263">
        <v>5</v>
      </c>
      <c r="G263">
        <v>50</v>
      </c>
      <c r="H263">
        <v>60</v>
      </c>
      <c r="I263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119" activePane="bottomRight" state="frozenSplit"/>
      <selection pane="topRight" activeCell="B1" sqref="B1"/>
      <selection pane="bottomLeft" activeCell="A2" sqref="A2"/>
      <selection pane="bottomRight" activeCell="A132" sqref="A132:XFD132"/>
    </sheetView>
  </sheetViews>
  <sheetFormatPr defaultColWidth="11" defaultRowHeight="15.75"/>
  <cols>
    <col min="24" max="24" width="14.625" customWidth="1"/>
    <col min="25" max="25" width="14.375" customWidth="1"/>
    <col min="26" max="26" width="12.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1237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95"/>
  <sheetViews>
    <sheetView tabSelected="1" workbookViewId="0">
      <pane xSplit="2" ySplit="1" topLeftCell="R885" activePane="bottomRight" state="frozen"/>
      <selection pane="topRight" activeCell="C1" sqref="C1"/>
      <selection pane="bottomLeft" activeCell="A2" sqref="A2"/>
      <selection pane="bottomRight" activeCell="W894" sqref="W894"/>
    </sheetView>
  </sheetViews>
  <sheetFormatPr defaultColWidth="11" defaultRowHeight="15.75"/>
  <cols>
    <col min="2" max="2" width="21.87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1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1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1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1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1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1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1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1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1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1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1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1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1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0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0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0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0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0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0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0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0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351</v>
      </c>
      <c r="C294" s="2">
        <v>31</v>
      </c>
      <c r="D294" s="2">
        <v>0</v>
      </c>
      <c r="E294" s="2">
        <v>10</v>
      </c>
      <c r="F294" s="2">
        <v>100</v>
      </c>
      <c r="G294" s="2">
        <v>0</v>
      </c>
      <c r="H294" s="2">
        <v>0</v>
      </c>
      <c r="I294" s="2">
        <v>117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253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333</v>
      </c>
      <c r="C295" s="2">
        <v>31</v>
      </c>
      <c r="D295" s="2">
        <v>0</v>
      </c>
      <c r="E295" s="2">
        <v>52</v>
      </c>
      <c r="F295" s="2">
        <v>101</v>
      </c>
      <c r="G295" s="2">
        <v>0</v>
      </c>
      <c r="H295" s="2">
        <v>0</v>
      </c>
      <c r="I295" s="2">
        <v>121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10</v>
      </c>
      <c r="X295" s="2">
        <v>0</v>
      </c>
      <c r="Y295" s="2">
        <v>253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>
        <v>294</v>
      </c>
      <c r="B296" s="2" t="s">
        <v>304</v>
      </c>
      <c r="C296" s="2">
        <v>31</v>
      </c>
      <c r="D296" s="2">
        <v>0</v>
      </c>
      <c r="E296" s="2">
        <v>110</v>
      </c>
      <c r="F296" s="2">
        <v>102</v>
      </c>
      <c r="G296" s="2">
        <v>0</v>
      </c>
      <c r="H296" s="2">
        <v>0</v>
      </c>
      <c r="I296" s="2">
        <v>122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300000</v>
      </c>
      <c r="X296" s="2">
        <v>0</v>
      </c>
      <c r="Y296" s="2">
        <v>253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>
        <v>295</v>
      </c>
      <c r="B297" s="2" t="s">
        <v>390</v>
      </c>
      <c r="C297" s="2">
        <v>25</v>
      </c>
      <c r="D297" s="2">
        <v>5</v>
      </c>
      <c r="E297" s="2">
        <v>1</v>
      </c>
      <c r="F297" s="2">
        <v>0</v>
      </c>
      <c r="G297" s="2">
        <v>0</v>
      </c>
      <c r="H297" s="2">
        <v>0</v>
      </c>
      <c r="I297" s="2">
        <v>270</v>
      </c>
      <c r="J297" s="2">
        <v>20000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500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331</v>
      </c>
      <c r="C298" s="2">
        <v>25</v>
      </c>
      <c r="D298" s="2">
        <v>5</v>
      </c>
      <c r="E298" s="2">
        <v>2</v>
      </c>
      <c r="F298" s="2">
        <v>0</v>
      </c>
      <c r="G298" s="2">
        <v>0</v>
      </c>
      <c r="H298" s="2">
        <v>0</v>
      </c>
      <c r="I298" s="2">
        <v>270</v>
      </c>
      <c r="J298" s="2">
        <v>30000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1000</v>
      </c>
      <c r="X298" s="2">
        <v>0</v>
      </c>
      <c r="Y298" s="2">
        <v>255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294</v>
      </c>
      <c r="C299" s="2">
        <v>25</v>
      </c>
      <c r="D299" s="2">
        <v>5</v>
      </c>
      <c r="E299" s="2">
        <v>3</v>
      </c>
      <c r="F299" s="2">
        <v>0</v>
      </c>
      <c r="G299" s="2">
        <v>0</v>
      </c>
      <c r="H299" s="2">
        <v>0</v>
      </c>
      <c r="I299" s="2">
        <v>270</v>
      </c>
      <c r="J299" s="2">
        <v>60000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419</v>
      </c>
      <c r="C300" s="2">
        <v>25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251</v>
      </c>
      <c r="J300" s="2">
        <v>10000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2500</v>
      </c>
      <c r="X300" s="2">
        <v>0</v>
      </c>
      <c r="Y300" s="2">
        <v>255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>
        <v>299</v>
      </c>
      <c r="B301" s="2" t="s">
        <v>416</v>
      </c>
      <c r="C301" s="2">
        <v>25</v>
      </c>
      <c r="D301" s="2">
        <v>1</v>
      </c>
      <c r="E301" s="2">
        <v>2</v>
      </c>
      <c r="F301" s="2">
        <v>0</v>
      </c>
      <c r="G301" s="2">
        <v>0</v>
      </c>
      <c r="H301" s="2">
        <v>0</v>
      </c>
      <c r="I301" s="2">
        <v>251</v>
      </c>
      <c r="J301" s="2">
        <v>20000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5000</v>
      </c>
      <c r="X301" s="2">
        <v>0</v>
      </c>
      <c r="Y301" s="2">
        <v>255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415</v>
      </c>
      <c r="C302" s="2">
        <v>25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251</v>
      </c>
      <c r="J302" s="2">
        <v>30000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15000</v>
      </c>
      <c r="X302" s="2">
        <v>0</v>
      </c>
      <c r="Y302" s="2">
        <v>255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>
        <v>301</v>
      </c>
      <c r="B303" s="2" t="s">
        <v>418</v>
      </c>
      <c r="C303" s="2">
        <v>25</v>
      </c>
      <c r="D303" s="2">
        <v>2</v>
      </c>
      <c r="E303" s="2">
        <v>1</v>
      </c>
      <c r="F303" s="2">
        <v>0</v>
      </c>
      <c r="G303" s="2">
        <v>0</v>
      </c>
      <c r="H303" s="2">
        <v>0</v>
      </c>
      <c r="I303" s="2">
        <v>250</v>
      </c>
      <c r="J303" s="2">
        <v>10000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2500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414</v>
      </c>
      <c r="C304" s="2">
        <v>25</v>
      </c>
      <c r="D304" s="2">
        <v>2</v>
      </c>
      <c r="E304" s="2">
        <v>2</v>
      </c>
      <c r="F304" s="2">
        <v>0</v>
      </c>
      <c r="G304" s="2">
        <v>0</v>
      </c>
      <c r="H304" s="2">
        <v>0</v>
      </c>
      <c r="I304" s="2">
        <v>250</v>
      </c>
      <c r="J304" s="2">
        <v>20000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5000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413</v>
      </c>
      <c r="C305" s="2">
        <v>25</v>
      </c>
      <c r="D305" s="2">
        <v>2</v>
      </c>
      <c r="E305" s="2">
        <v>3</v>
      </c>
      <c r="F305" s="2">
        <v>0</v>
      </c>
      <c r="G305" s="2">
        <v>0</v>
      </c>
      <c r="H305" s="2">
        <v>0</v>
      </c>
      <c r="I305" s="2">
        <v>250</v>
      </c>
      <c r="J305" s="2">
        <v>30000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15000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694</v>
      </c>
      <c r="C306" s="2">
        <v>25</v>
      </c>
      <c r="D306" s="2">
        <v>1</v>
      </c>
      <c r="E306" s="2">
        <v>3</v>
      </c>
      <c r="F306" s="2">
        <v>0</v>
      </c>
      <c r="G306" s="2">
        <v>0</v>
      </c>
      <c r="H306" s="2">
        <v>0</v>
      </c>
      <c r="I306" s="2">
        <v>251</v>
      </c>
      <c r="J306" s="2">
        <v>60000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32500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>
        <v>305</v>
      </c>
      <c r="B307" s="2" t="s">
        <v>695</v>
      </c>
      <c r="C307" s="2">
        <v>25</v>
      </c>
      <c r="D307" s="2">
        <v>2</v>
      </c>
      <c r="E307" s="2">
        <v>3</v>
      </c>
      <c r="F307" s="2">
        <v>0</v>
      </c>
      <c r="G307" s="2">
        <v>0</v>
      </c>
      <c r="H307" s="2">
        <v>0</v>
      </c>
      <c r="I307" s="2">
        <v>250</v>
      </c>
      <c r="J307" s="2">
        <v>60000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32500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696</v>
      </c>
      <c r="C308" s="2">
        <v>0</v>
      </c>
      <c r="D308" s="2">
        <v>2</v>
      </c>
      <c r="E308" s="2">
        <v>1</v>
      </c>
      <c r="F308" s="2">
        <v>0</v>
      </c>
      <c r="G308" s="2">
        <v>0</v>
      </c>
      <c r="H308" s="2">
        <v>0</v>
      </c>
      <c r="I308" s="2">
        <v>119</v>
      </c>
      <c r="J308" s="2">
        <v>30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2000</v>
      </c>
      <c r="X308" s="2">
        <v>0</v>
      </c>
      <c r="Y308" s="2">
        <v>255</v>
      </c>
      <c r="Z308" s="2">
        <v>2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350</v>
      </c>
      <c r="C309" s="2">
        <v>0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23</v>
      </c>
      <c r="J309" s="2">
        <v>30</v>
      </c>
      <c r="K309" s="2">
        <v>20</v>
      </c>
      <c r="L309" s="2">
        <v>0</v>
      </c>
      <c r="M309" s="2">
        <v>20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4000</v>
      </c>
      <c r="X309" s="2">
        <v>0</v>
      </c>
      <c r="Y309" s="2">
        <v>255</v>
      </c>
      <c r="Z309" s="2">
        <v>2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354</v>
      </c>
      <c r="C310" s="2">
        <v>42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6</v>
      </c>
      <c r="J310" s="2">
        <v>1000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>
        <v>309</v>
      </c>
      <c r="B311" s="2" t="s">
        <v>697</v>
      </c>
      <c r="C311" s="2">
        <v>2</v>
      </c>
      <c r="D311" s="2">
        <v>9</v>
      </c>
      <c r="E311" s="2">
        <v>1</v>
      </c>
      <c r="F311" s="2">
        <v>0</v>
      </c>
      <c r="G311" s="2">
        <v>0</v>
      </c>
      <c r="H311" s="2">
        <v>0</v>
      </c>
      <c r="I311" s="2">
        <v>120</v>
      </c>
      <c r="J311" s="2">
        <v>100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>
        <v>310</v>
      </c>
      <c r="B312" s="2" t="s">
        <v>319</v>
      </c>
      <c r="C312" s="2">
        <v>3</v>
      </c>
      <c r="D312" s="2">
        <v>12</v>
      </c>
      <c r="E312" s="2">
        <v>3</v>
      </c>
      <c r="F312" s="2">
        <v>0</v>
      </c>
      <c r="G312" s="2">
        <v>0</v>
      </c>
      <c r="H312" s="2">
        <v>0</v>
      </c>
      <c r="I312" s="2">
        <v>425</v>
      </c>
      <c r="J312" s="2">
        <v>30</v>
      </c>
      <c r="K312" s="2">
        <v>0</v>
      </c>
      <c r="L312" s="2">
        <v>0</v>
      </c>
      <c r="M312" s="2">
        <v>0</v>
      </c>
      <c r="N312" s="2">
        <v>180</v>
      </c>
      <c r="O312" s="2">
        <v>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2000</v>
      </c>
      <c r="X312" s="2">
        <v>0</v>
      </c>
      <c r="Y312" s="2">
        <v>255</v>
      </c>
      <c r="Z312" s="2">
        <v>2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318</v>
      </c>
      <c r="C313" s="2">
        <v>3</v>
      </c>
      <c r="D313" s="2">
        <v>12</v>
      </c>
      <c r="E313" s="2">
        <v>3</v>
      </c>
      <c r="F313" s="2">
        <v>0</v>
      </c>
      <c r="G313" s="2">
        <v>0</v>
      </c>
      <c r="H313" s="2">
        <v>0</v>
      </c>
      <c r="I313" s="2">
        <v>423</v>
      </c>
      <c r="J313" s="2">
        <v>30</v>
      </c>
      <c r="K313" s="2">
        <v>0</v>
      </c>
      <c r="L313" s="2">
        <v>0</v>
      </c>
      <c r="M313" s="2">
        <v>0</v>
      </c>
      <c r="N313" s="2">
        <v>180</v>
      </c>
      <c r="O313" s="2">
        <v>0</v>
      </c>
      <c r="P313" s="2">
        <v>0</v>
      </c>
      <c r="Q313" s="2">
        <v>8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2000</v>
      </c>
      <c r="X313" s="2">
        <v>0</v>
      </c>
      <c r="Y313" s="2">
        <v>255</v>
      </c>
      <c r="Z313" s="2">
        <v>2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317</v>
      </c>
      <c r="C314" s="2">
        <v>3</v>
      </c>
      <c r="D314" s="2">
        <v>12</v>
      </c>
      <c r="E314" s="2">
        <v>3</v>
      </c>
      <c r="F314" s="2">
        <v>0</v>
      </c>
      <c r="G314" s="2">
        <v>0</v>
      </c>
      <c r="H314" s="2">
        <v>0</v>
      </c>
      <c r="I314" s="2">
        <v>421</v>
      </c>
      <c r="J314" s="2">
        <v>30</v>
      </c>
      <c r="K314" s="2">
        <v>0</v>
      </c>
      <c r="L314" s="2">
        <v>0</v>
      </c>
      <c r="M314" s="2">
        <v>0</v>
      </c>
      <c r="N314" s="2">
        <v>180</v>
      </c>
      <c r="O314" s="2">
        <v>0</v>
      </c>
      <c r="P314" s="2">
        <v>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2000</v>
      </c>
      <c r="X314" s="2">
        <v>0</v>
      </c>
      <c r="Y314" s="2">
        <v>255</v>
      </c>
      <c r="Z314" s="2">
        <v>2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698</v>
      </c>
      <c r="C315" s="2">
        <v>3</v>
      </c>
      <c r="D315" s="2">
        <v>12</v>
      </c>
      <c r="E315" s="2">
        <v>3</v>
      </c>
      <c r="F315" s="2">
        <v>0</v>
      </c>
      <c r="G315" s="2">
        <v>0</v>
      </c>
      <c r="H315" s="2">
        <v>0</v>
      </c>
      <c r="I315" s="2">
        <v>420</v>
      </c>
      <c r="J315" s="2">
        <v>30</v>
      </c>
      <c r="K315" s="2">
        <v>0</v>
      </c>
      <c r="L315" s="2">
        <v>5</v>
      </c>
      <c r="M315" s="2">
        <v>0</v>
      </c>
      <c r="N315" s="2">
        <v>120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>
        <v>314</v>
      </c>
      <c r="B316" s="2" t="s">
        <v>316</v>
      </c>
      <c r="C316" s="2">
        <v>3</v>
      </c>
      <c r="D316" s="2">
        <v>12</v>
      </c>
      <c r="E316" s="2">
        <v>3</v>
      </c>
      <c r="F316" s="2">
        <v>0</v>
      </c>
      <c r="G316" s="2">
        <v>0</v>
      </c>
      <c r="H316" s="2">
        <v>0</v>
      </c>
      <c r="I316" s="2">
        <v>424</v>
      </c>
      <c r="J316" s="2">
        <v>30</v>
      </c>
      <c r="K316" s="2">
        <v>50</v>
      </c>
      <c r="L316" s="2">
        <v>0</v>
      </c>
      <c r="M316" s="2">
        <v>0</v>
      </c>
      <c r="N316" s="2">
        <v>120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315</v>
      </c>
      <c r="C317" s="2">
        <v>3</v>
      </c>
      <c r="D317" s="2">
        <v>12</v>
      </c>
      <c r="E317" s="2">
        <v>3</v>
      </c>
      <c r="F317" s="2">
        <v>0</v>
      </c>
      <c r="G317" s="2">
        <v>0</v>
      </c>
      <c r="H317" s="2">
        <v>0</v>
      </c>
      <c r="I317" s="2">
        <v>422</v>
      </c>
      <c r="J317" s="2">
        <v>30</v>
      </c>
      <c r="K317" s="2">
        <v>0</v>
      </c>
      <c r="L317" s="2">
        <v>0</v>
      </c>
      <c r="M317" s="2">
        <v>50</v>
      </c>
      <c r="N317" s="2">
        <v>120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2000</v>
      </c>
      <c r="X317" s="2">
        <v>0</v>
      </c>
      <c r="Y317" s="2">
        <v>255</v>
      </c>
      <c r="Z317" s="2">
        <v>2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>
        <v>316</v>
      </c>
      <c r="B318" s="2" t="s">
        <v>442</v>
      </c>
      <c r="C318" s="2">
        <v>40</v>
      </c>
      <c r="D318" s="2">
        <v>0</v>
      </c>
      <c r="E318" s="2">
        <v>3</v>
      </c>
      <c r="F318" s="2">
        <v>0</v>
      </c>
      <c r="G318" s="2">
        <v>0</v>
      </c>
      <c r="H318" s="2">
        <v>0</v>
      </c>
      <c r="I318" s="2">
        <v>1</v>
      </c>
      <c r="J318" s="2">
        <v>10000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800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411</v>
      </c>
      <c r="C319" s="2">
        <v>40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13</v>
      </c>
      <c r="J319" s="2">
        <v>4000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300</v>
      </c>
      <c r="X319" s="2">
        <v>0</v>
      </c>
      <c r="Y319" s="2">
        <v>255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438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100</v>
      </c>
      <c r="X320" s="2">
        <v>0</v>
      </c>
      <c r="Y320" s="2">
        <v>255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361</v>
      </c>
      <c r="C321" s="2">
        <v>45</v>
      </c>
      <c r="D321" s="2">
        <v>6</v>
      </c>
      <c r="E321" s="2">
        <v>1</v>
      </c>
      <c r="F321" s="2">
        <v>0</v>
      </c>
      <c r="G321" s="2">
        <v>0</v>
      </c>
      <c r="H321" s="2">
        <v>0</v>
      </c>
      <c r="I321" s="2">
        <v>360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3000</v>
      </c>
      <c r="X321" s="2">
        <v>0</v>
      </c>
      <c r="Y321" s="2">
        <v>255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>
        <v>320</v>
      </c>
      <c r="B322" s="2" t="s">
        <v>360</v>
      </c>
      <c r="C322" s="2">
        <v>3</v>
      </c>
      <c r="D322" s="2">
        <v>11</v>
      </c>
      <c r="E322" s="2">
        <v>1</v>
      </c>
      <c r="F322" s="2">
        <v>0</v>
      </c>
      <c r="G322" s="2">
        <v>0</v>
      </c>
      <c r="H322" s="2">
        <v>0</v>
      </c>
      <c r="I322" s="2">
        <v>265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500</v>
      </c>
      <c r="X322" s="2">
        <v>0</v>
      </c>
      <c r="Y322" s="2">
        <v>255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348</v>
      </c>
      <c r="C323" s="2">
        <v>50</v>
      </c>
      <c r="D323" s="2">
        <v>0</v>
      </c>
      <c r="E323" s="2">
        <v>1</v>
      </c>
      <c r="F323" s="2">
        <v>1</v>
      </c>
      <c r="G323" s="2">
        <v>1</v>
      </c>
      <c r="H323" s="2">
        <v>1</v>
      </c>
      <c r="I323" s="2">
        <v>266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255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349</v>
      </c>
      <c r="C324" s="2">
        <v>45</v>
      </c>
      <c r="D324" s="2">
        <v>2</v>
      </c>
      <c r="E324" s="2">
        <v>1</v>
      </c>
      <c r="F324" s="2">
        <v>0</v>
      </c>
      <c r="G324" s="2">
        <v>0</v>
      </c>
      <c r="H324" s="2">
        <v>0</v>
      </c>
      <c r="I324" s="2">
        <v>368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500</v>
      </c>
      <c r="X324" s="2">
        <v>0</v>
      </c>
      <c r="Y324" s="2">
        <v>255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357</v>
      </c>
      <c r="C325" s="2">
        <v>46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266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>
        <v>324</v>
      </c>
      <c r="B326" s="2" t="s">
        <v>437</v>
      </c>
      <c r="C326" s="2">
        <v>30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130</v>
      </c>
      <c r="J326" s="2">
        <v>8000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>
        <v>325</v>
      </c>
      <c r="B327" s="2" t="s">
        <v>356</v>
      </c>
      <c r="C327" s="2">
        <v>30</v>
      </c>
      <c r="D327" s="2">
        <v>0</v>
      </c>
      <c r="E327" s="2">
        <v>3</v>
      </c>
      <c r="F327" s="2">
        <v>0</v>
      </c>
      <c r="G327" s="2">
        <v>0</v>
      </c>
      <c r="H327" s="2">
        <v>0</v>
      </c>
      <c r="I327" s="2">
        <v>131</v>
      </c>
      <c r="J327" s="2">
        <v>20000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500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699</v>
      </c>
      <c r="C328" s="2">
        <v>30</v>
      </c>
      <c r="D328" s="2">
        <v>0</v>
      </c>
      <c r="E328" s="2">
        <v>3</v>
      </c>
      <c r="F328" s="2">
        <v>0</v>
      </c>
      <c r="G328" s="2">
        <v>0</v>
      </c>
      <c r="H328" s="2">
        <v>0</v>
      </c>
      <c r="I328" s="2">
        <v>852</v>
      </c>
      <c r="J328" s="2">
        <v>100000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355</v>
      </c>
      <c r="C329" s="2">
        <v>15</v>
      </c>
      <c r="D329" s="2">
        <v>0</v>
      </c>
      <c r="E329" s="2">
        <v>5</v>
      </c>
      <c r="F329" s="2">
        <v>0</v>
      </c>
      <c r="G329" s="2">
        <v>0</v>
      </c>
      <c r="H329" s="2">
        <v>0</v>
      </c>
      <c r="I329" s="2">
        <v>105</v>
      </c>
      <c r="J329" s="2">
        <v>1000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10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342</v>
      </c>
      <c r="C330" s="2">
        <v>46</v>
      </c>
      <c r="D330" s="2">
        <v>1</v>
      </c>
      <c r="E330" s="2">
        <v>2</v>
      </c>
      <c r="F330" s="2">
        <v>0</v>
      </c>
      <c r="G330" s="2">
        <v>0</v>
      </c>
      <c r="H330" s="2">
        <v>0</v>
      </c>
      <c r="I330" s="2">
        <v>391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1000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>
        <v>329</v>
      </c>
      <c r="B331" s="2" t="s">
        <v>700</v>
      </c>
      <c r="C331" s="2">
        <v>0</v>
      </c>
      <c r="D331" s="2">
        <v>1</v>
      </c>
      <c r="E331" s="2">
        <v>5</v>
      </c>
      <c r="F331" s="2">
        <v>0</v>
      </c>
      <c r="G331" s="2">
        <v>0</v>
      </c>
      <c r="H331" s="2">
        <v>0</v>
      </c>
      <c r="I331" s="2">
        <v>4</v>
      </c>
      <c r="J331" s="2">
        <v>30</v>
      </c>
      <c r="K331" s="2">
        <v>20</v>
      </c>
      <c r="L331" s="2">
        <v>0</v>
      </c>
      <c r="M331" s="2">
        <v>20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100</v>
      </c>
      <c r="X331" s="2">
        <v>0</v>
      </c>
      <c r="Y331" s="2">
        <v>255</v>
      </c>
      <c r="Z331" s="2">
        <v>2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422</v>
      </c>
      <c r="C332" s="2">
        <v>42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255</v>
      </c>
      <c r="J332" s="2">
        <v>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5000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>
        <v>331</v>
      </c>
      <c r="B333" s="2" t="s">
        <v>421</v>
      </c>
      <c r="C333" s="2">
        <v>42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253</v>
      </c>
      <c r="J333" s="2">
        <v>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5000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701</v>
      </c>
      <c r="C334" s="2">
        <v>42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256</v>
      </c>
      <c r="J334" s="2">
        <v>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5000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702</v>
      </c>
      <c r="C335" s="2">
        <v>42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254</v>
      </c>
      <c r="J335" s="2">
        <v>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420</v>
      </c>
      <c r="C336" s="2">
        <v>42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252</v>
      </c>
      <c r="J336" s="2">
        <v>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5000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>
        <v>335</v>
      </c>
      <c r="B337" s="2" t="s">
        <v>385</v>
      </c>
      <c r="C337" s="2">
        <v>43</v>
      </c>
      <c r="D337" s="2">
        <v>0</v>
      </c>
      <c r="E337" s="2">
        <v>4</v>
      </c>
      <c r="F337" s="2">
        <v>0</v>
      </c>
      <c r="G337" s="2">
        <v>0</v>
      </c>
      <c r="H337" s="2">
        <v>0</v>
      </c>
      <c r="I337" s="2">
        <v>286</v>
      </c>
      <c r="J337" s="2">
        <v>10000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384</v>
      </c>
      <c r="C338" s="2">
        <v>43</v>
      </c>
      <c r="D338" s="2">
        <v>0</v>
      </c>
      <c r="E338" s="2">
        <v>4</v>
      </c>
      <c r="F338" s="2">
        <v>0</v>
      </c>
      <c r="G338" s="2">
        <v>0</v>
      </c>
      <c r="H338" s="2">
        <v>0</v>
      </c>
      <c r="I338" s="2">
        <v>281</v>
      </c>
      <c r="J338" s="2">
        <v>10000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1000</v>
      </c>
      <c r="X338" s="2">
        <v>0</v>
      </c>
      <c r="Y338" s="2">
        <v>255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383</v>
      </c>
      <c r="C339" s="2">
        <v>43</v>
      </c>
      <c r="D339" s="2">
        <v>0</v>
      </c>
      <c r="E339" s="2">
        <v>4</v>
      </c>
      <c r="F339" s="2">
        <v>0</v>
      </c>
      <c r="G339" s="2">
        <v>0</v>
      </c>
      <c r="H339" s="2">
        <v>0</v>
      </c>
      <c r="I339" s="2">
        <v>285</v>
      </c>
      <c r="J339" s="2">
        <v>10000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2500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382</v>
      </c>
      <c r="C340" s="2">
        <v>43</v>
      </c>
      <c r="D340" s="2">
        <v>0</v>
      </c>
      <c r="E340" s="2">
        <v>4</v>
      </c>
      <c r="F340" s="2">
        <v>0</v>
      </c>
      <c r="G340" s="2">
        <v>0</v>
      </c>
      <c r="H340" s="2">
        <v>0</v>
      </c>
      <c r="I340" s="2">
        <v>280</v>
      </c>
      <c r="J340" s="2">
        <v>10000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>
        <v>339</v>
      </c>
      <c r="B341" s="2" t="s">
        <v>364</v>
      </c>
      <c r="C341" s="2">
        <v>43</v>
      </c>
      <c r="D341" s="2">
        <v>0</v>
      </c>
      <c r="E341" s="2">
        <v>4</v>
      </c>
      <c r="F341" s="2">
        <v>0</v>
      </c>
      <c r="G341" s="2">
        <v>0</v>
      </c>
      <c r="H341" s="2">
        <v>0</v>
      </c>
      <c r="I341" s="2">
        <v>284</v>
      </c>
      <c r="J341" s="2">
        <v>20000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6000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>
        <v>340</v>
      </c>
      <c r="B342" s="2" t="s">
        <v>703</v>
      </c>
      <c r="C342" s="2">
        <v>41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854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704</v>
      </c>
      <c r="C343" s="2">
        <v>41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804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705</v>
      </c>
      <c r="C344" s="2">
        <v>41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803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706</v>
      </c>
      <c r="C345" s="2">
        <v>41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802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>
        <v>344</v>
      </c>
      <c r="B346" s="2" t="s">
        <v>707</v>
      </c>
      <c r="C346" s="2">
        <v>41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807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708</v>
      </c>
      <c r="C347" s="2">
        <v>41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806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>
        <v>346</v>
      </c>
      <c r="B348" s="2" t="s">
        <v>709</v>
      </c>
      <c r="C348" s="2">
        <v>41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808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406</v>
      </c>
      <c r="C349" s="2">
        <v>44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261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1000</v>
      </c>
      <c r="X349" s="2">
        <v>0</v>
      </c>
      <c r="Y349" s="2">
        <v>253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373</v>
      </c>
      <c r="C350" s="2">
        <v>44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271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1000</v>
      </c>
      <c r="X350" s="2">
        <v>0</v>
      </c>
      <c r="Y350" s="2">
        <v>253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710</v>
      </c>
      <c r="C351" s="2">
        <v>42</v>
      </c>
      <c r="D351" s="2">
        <v>0</v>
      </c>
      <c r="E351" s="2">
        <v>1</v>
      </c>
      <c r="F351" s="2">
        <v>0</v>
      </c>
      <c r="G351" s="2">
        <v>0</v>
      </c>
      <c r="H351" s="2">
        <v>1000</v>
      </c>
      <c r="I351" s="2">
        <v>505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5">
        <v>253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>
        <v>350</v>
      </c>
      <c r="B352" s="2" t="s">
        <v>711</v>
      </c>
      <c r="C352" s="5">
        <v>42</v>
      </c>
      <c r="D352" s="5">
        <v>0</v>
      </c>
      <c r="E352" s="5">
        <v>0</v>
      </c>
      <c r="F352" s="5">
        <v>0</v>
      </c>
      <c r="G352" s="5">
        <v>0</v>
      </c>
      <c r="H352" s="5">
        <v>1000</v>
      </c>
      <c r="I352" s="5">
        <v>1145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253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712</v>
      </c>
      <c r="C353" s="5">
        <v>42</v>
      </c>
      <c r="D353" s="5">
        <v>0</v>
      </c>
      <c r="E353" s="5">
        <v>0</v>
      </c>
      <c r="F353" s="5">
        <v>0</v>
      </c>
      <c r="G353" s="5">
        <v>0</v>
      </c>
      <c r="H353" s="5">
        <v>1000</v>
      </c>
      <c r="I353" s="5">
        <v>1136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253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713</v>
      </c>
      <c r="C354" s="5">
        <v>42</v>
      </c>
      <c r="D354" s="5">
        <v>0</v>
      </c>
      <c r="E354" s="5">
        <v>1</v>
      </c>
      <c r="F354" s="5">
        <v>0</v>
      </c>
      <c r="G354" s="5">
        <v>0</v>
      </c>
      <c r="H354" s="5">
        <v>1000</v>
      </c>
      <c r="I354" s="5">
        <v>1224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253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1236</v>
      </c>
      <c r="C355" s="5">
        <v>42</v>
      </c>
      <c r="D355" s="5">
        <v>0</v>
      </c>
      <c r="E355" s="5">
        <v>1</v>
      </c>
      <c r="F355" s="5">
        <v>0</v>
      </c>
      <c r="G355" s="5">
        <v>0</v>
      </c>
      <c r="H355" s="5">
        <v>100</v>
      </c>
      <c r="I355" s="5">
        <v>1136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253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>
        <v>354</v>
      </c>
      <c r="B356" s="2" t="s">
        <v>714</v>
      </c>
      <c r="C356" s="5">
        <v>42</v>
      </c>
      <c r="D356" s="5">
        <v>0</v>
      </c>
      <c r="E356" s="5">
        <v>1</v>
      </c>
      <c r="F356" s="5">
        <v>0</v>
      </c>
      <c r="G356" s="5">
        <v>0</v>
      </c>
      <c r="H356" s="5">
        <v>100</v>
      </c>
      <c r="I356" s="5">
        <v>1136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253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>
        <v>355</v>
      </c>
      <c r="B357" s="2" t="s">
        <v>715</v>
      </c>
      <c r="C357" s="5">
        <v>42</v>
      </c>
      <c r="D357" s="5">
        <v>0</v>
      </c>
      <c r="E357" s="5">
        <v>1</v>
      </c>
      <c r="F357" s="5">
        <v>0</v>
      </c>
      <c r="G357" s="5">
        <v>0</v>
      </c>
      <c r="H357" s="5">
        <v>100</v>
      </c>
      <c r="I357" s="5">
        <v>1136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253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716</v>
      </c>
      <c r="C358" s="5">
        <v>42</v>
      </c>
      <c r="D358" s="5">
        <v>0</v>
      </c>
      <c r="E358" s="5">
        <v>1</v>
      </c>
      <c r="F358" s="5">
        <v>0</v>
      </c>
      <c r="G358" s="5">
        <v>0</v>
      </c>
      <c r="H358" s="5">
        <v>100</v>
      </c>
      <c r="I358" s="5">
        <v>1136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253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717</v>
      </c>
      <c r="C359" s="5">
        <v>42</v>
      </c>
      <c r="D359" s="5">
        <v>0</v>
      </c>
      <c r="E359" s="5">
        <v>1</v>
      </c>
      <c r="F359" s="5">
        <v>0</v>
      </c>
      <c r="G359" s="5">
        <v>0</v>
      </c>
      <c r="H359" s="5">
        <v>100</v>
      </c>
      <c r="I359" s="5">
        <v>1136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718</v>
      </c>
      <c r="C360" s="5">
        <v>42</v>
      </c>
      <c r="D360" s="5">
        <v>0</v>
      </c>
      <c r="E360" s="5">
        <v>1</v>
      </c>
      <c r="F360" s="5">
        <v>0</v>
      </c>
      <c r="G360" s="5">
        <v>0</v>
      </c>
      <c r="H360" s="5">
        <v>100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>
        <v>359</v>
      </c>
      <c r="B361" s="2" t="s">
        <v>719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</v>
      </c>
      <c r="I361" s="5">
        <v>1136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720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>
        <v>361</v>
      </c>
      <c r="B363" s="2" t="s">
        <v>721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722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723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724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>
        <v>365</v>
      </c>
      <c r="B367" s="2" t="s">
        <v>725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726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727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728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>
        <v>369</v>
      </c>
      <c r="B371" s="2" t="s">
        <v>729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>
        <v>370</v>
      </c>
      <c r="B372" s="2" t="s">
        <v>730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731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732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733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>
        <v>374</v>
      </c>
      <c r="B376" s="2" t="s">
        <v>734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735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>
        <v>376</v>
      </c>
      <c r="B378" s="2" t="s">
        <v>736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737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738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739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>
        <v>380</v>
      </c>
      <c r="B382" s="2" t="s">
        <v>740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741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742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743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>
        <v>384</v>
      </c>
      <c r="B386" s="2" t="s">
        <v>744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>
        <v>385</v>
      </c>
      <c r="B387" s="2" t="s">
        <v>745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746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747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748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>
        <v>389</v>
      </c>
      <c r="B391" s="2" t="s">
        <v>749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750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>
        <v>391</v>
      </c>
      <c r="B393" s="2" t="s">
        <v>751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752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753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754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>
        <v>395</v>
      </c>
      <c r="B397" s="2" t="s">
        <v>755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756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757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758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>
        <v>399</v>
      </c>
      <c r="B401" s="2" t="s">
        <v>759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>
        <v>400</v>
      </c>
      <c r="B402" s="2" t="s">
        <v>760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761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762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763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>
        <v>404</v>
      </c>
      <c r="B406" s="2" t="s">
        <v>764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765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>
        <v>406</v>
      </c>
      <c r="B408" s="2" t="s">
        <v>766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767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768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769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>
        <v>410</v>
      </c>
      <c r="B412" s="2" t="s">
        <v>770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771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772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773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>
        <v>414</v>
      </c>
      <c r="B416" s="2" t="s">
        <v>774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>
        <v>415</v>
      </c>
      <c r="B417" s="2" t="s">
        <v>775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776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777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778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>
        <v>419</v>
      </c>
      <c r="B421" s="2" t="s">
        <v>779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780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>
        <v>421</v>
      </c>
      <c r="B423" s="2" t="s">
        <v>781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782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783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784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>
        <v>425</v>
      </c>
      <c r="B427" s="2" t="s">
        <v>785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786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787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788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>
        <v>429</v>
      </c>
      <c r="B431" s="2" t="s">
        <v>789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>
        <v>430</v>
      </c>
      <c r="B432" s="2" t="s">
        <v>790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791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792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793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>
        <v>434</v>
      </c>
      <c r="B436" s="2" t="s">
        <v>794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795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>
        <v>436</v>
      </c>
      <c r="B438" s="2" t="s">
        <v>796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797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798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799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>
        <v>440</v>
      </c>
      <c r="B442" s="2" t="s">
        <v>800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801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802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803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>
        <v>444</v>
      </c>
      <c r="B446" s="2" t="s">
        <v>804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>
        <v>445</v>
      </c>
      <c r="B447" s="2" t="s">
        <v>805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806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807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808</v>
      </c>
      <c r="C450" s="5">
        <v>25</v>
      </c>
      <c r="D450" s="5">
        <v>0</v>
      </c>
      <c r="E450" s="5">
        <v>1</v>
      </c>
      <c r="F450" s="5">
        <v>0</v>
      </c>
      <c r="G450" s="5">
        <v>8</v>
      </c>
      <c r="H450" s="5">
        <v>0</v>
      </c>
      <c r="I450" s="5">
        <v>1174</v>
      </c>
      <c r="J450" s="5">
        <v>99</v>
      </c>
      <c r="K450" s="5">
        <v>670</v>
      </c>
      <c r="L450" s="5">
        <v>0</v>
      </c>
      <c r="M450" s="5">
        <v>100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>
        <v>449</v>
      </c>
      <c r="B451" s="2" t="s">
        <v>809</v>
      </c>
      <c r="C451" s="2">
        <v>49</v>
      </c>
      <c r="D451" s="2">
        <v>200</v>
      </c>
      <c r="E451" s="2">
        <v>1</v>
      </c>
      <c r="F451" s="5">
        <v>1</v>
      </c>
      <c r="G451" s="2">
        <v>0</v>
      </c>
      <c r="H451" s="2">
        <v>0</v>
      </c>
      <c r="I451" s="2">
        <v>820</v>
      </c>
      <c r="J451" s="2">
        <v>200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50000</v>
      </c>
      <c r="V451" s="2">
        <v>0</v>
      </c>
      <c r="W451" s="2">
        <v>50000</v>
      </c>
      <c r="X451" s="2">
        <v>0</v>
      </c>
      <c r="Y451" s="5">
        <v>253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810</v>
      </c>
      <c r="C452" s="2">
        <v>49</v>
      </c>
      <c r="D452" s="2">
        <v>300</v>
      </c>
      <c r="E452" s="2">
        <v>1</v>
      </c>
      <c r="F452" s="5">
        <v>1</v>
      </c>
      <c r="G452" s="2">
        <v>0</v>
      </c>
      <c r="H452" s="2">
        <v>0</v>
      </c>
      <c r="I452" s="2">
        <v>820</v>
      </c>
      <c r="J452" s="2">
        <v>500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120000</v>
      </c>
      <c r="V452" s="2">
        <v>0</v>
      </c>
      <c r="W452" s="2">
        <v>120000</v>
      </c>
      <c r="X452" s="2">
        <v>0</v>
      </c>
      <c r="Y452" s="5">
        <v>253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>
        <v>451</v>
      </c>
      <c r="B453" s="2" t="s">
        <v>811</v>
      </c>
      <c r="C453" s="2">
        <v>49</v>
      </c>
      <c r="D453" s="2">
        <v>500</v>
      </c>
      <c r="E453" s="2">
        <v>1</v>
      </c>
      <c r="F453" s="5">
        <v>1</v>
      </c>
      <c r="G453" s="2">
        <v>0</v>
      </c>
      <c r="H453" s="2">
        <v>0</v>
      </c>
      <c r="I453" s="2">
        <v>820</v>
      </c>
      <c r="J453" s="2">
        <v>1000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200000</v>
      </c>
      <c r="V453" s="2">
        <v>0</v>
      </c>
      <c r="W453" s="2">
        <v>200000</v>
      </c>
      <c r="X453" s="2">
        <v>0</v>
      </c>
      <c r="Y453" s="5">
        <v>253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381</v>
      </c>
      <c r="C454" s="2">
        <v>3</v>
      </c>
      <c r="D454" s="2">
        <v>10</v>
      </c>
      <c r="E454" s="2">
        <v>1</v>
      </c>
      <c r="F454" s="2">
        <v>0</v>
      </c>
      <c r="G454" s="2">
        <v>0</v>
      </c>
      <c r="H454" s="2">
        <v>0</v>
      </c>
      <c r="I454" s="2">
        <v>2</v>
      </c>
      <c r="J454" s="2">
        <v>30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1000</v>
      </c>
      <c r="X454" s="2">
        <v>0</v>
      </c>
      <c r="Y454" s="3">
        <v>253</v>
      </c>
      <c r="Z454" s="2">
        <v>2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379</v>
      </c>
      <c r="C455" s="2">
        <v>3</v>
      </c>
      <c r="D455" s="2">
        <v>4</v>
      </c>
      <c r="E455" s="2">
        <v>1</v>
      </c>
      <c r="F455" s="2">
        <v>0</v>
      </c>
      <c r="G455" s="2">
        <v>0</v>
      </c>
      <c r="H455" s="2">
        <v>0</v>
      </c>
      <c r="I455" s="2">
        <v>26</v>
      </c>
      <c r="J455" s="2">
        <v>30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1000</v>
      </c>
      <c r="X455" s="2">
        <v>0</v>
      </c>
      <c r="Y455" s="3">
        <v>253</v>
      </c>
      <c r="Z455" s="2">
        <v>2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5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812</v>
      </c>
      <c r="C456" s="2">
        <v>15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100</v>
      </c>
      <c r="J456" s="2">
        <v>8000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10</v>
      </c>
      <c r="W456" s="2">
        <v>1000</v>
      </c>
      <c r="X456" s="2">
        <v>0</v>
      </c>
      <c r="Y456" s="2">
        <v>255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5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>
        <v>455</v>
      </c>
      <c r="B457" s="2" t="s">
        <v>813</v>
      </c>
      <c r="C457" s="2">
        <v>15</v>
      </c>
      <c r="D457" s="2">
        <v>0</v>
      </c>
      <c r="E457" s="2">
        <v>4</v>
      </c>
      <c r="F457" s="2">
        <v>0</v>
      </c>
      <c r="G457" s="2">
        <v>0</v>
      </c>
      <c r="H457" s="2">
        <v>0</v>
      </c>
      <c r="I457" s="2">
        <v>100</v>
      </c>
      <c r="J457" s="2">
        <v>8000</v>
      </c>
      <c r="K457" s="2">
        <v>0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14</v>
      </c>
      <c r="W457" s="2">
        <v>1200</v>
      </c>
      <c r="X457" s="2">
        <v>0</v>
      </c>
      <c r="Y457" s="2">
        <v>255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387</v>
      </c>
      <c r="C458" s="2">
        <v>15</v>
      </c>
      <c r="D458" s="2">
        <v>0</v>
      </c>
      <c r="E458" s="2">
        <v>3</v>
      </c>
      <c r="F458" s="2">
        <v>0</v>
      </c>
      <c r="G458" s="2">
        <v>0</v>
      </c>
      <c r="H458" s="2">
        <v>0</v>
      </c>
      <c r="I458" s="2">
        <v>106</v>
      </c>
      <c r="J458" s="2">
        <v>8000</v>
      </c>
      <c r="K458" s="2">
        <v>1</v>
      </c>
      <c r="L458" s="2">
        <v>2</v>
      </c>
      <c r="M458" s="2">
        <v>2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24</v>
      </c>
      <c r="W458" s="2">
        <v>5000</v>
      </c>
      <c r="X458" s="2">
        <v>0</v>
      </c>
      <c r="Y458" s="2">
        <v>255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814</v>
      </c>
      <c r="C459" s="2">
        <v>15</v>
      </c>
      <c r="D459" s="2">
        <v>0</v>
      </c>
      <c r="E459" s="2">
        <v>5</v>
      </c>
      <c r="F459" s="2">
        <v>0</v>
      </c>
      <c r="G459" s="2">
        <v>0</v>
      </c>
      <c r="H459" s="2">
        <v>0</v>
      </c>
      <c r="I459" s="2">
        <v>103</v>
      </c>
      <c r="J459" s="2">
        <v>8000</v>
      </c>
      <c r="K459" s="2">
        <v>2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30</v>
      </c>
      <c r="W459" s="2">
        <v>8000</v>
      </c>
      <c r="X459" s="2">
        <v>0</v>
      </c>
      <c r="Y459" s="2">
        <v>255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815</v>
      </c>
      <c r="C460" s="2">
        <v>20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222</v>
      </c>
      <c r="J460" s="2">
        <v>8000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500</v>
      </c>
      <c r="X460" s="2">
        <v>0</v>
      </c>
      <c r="Y460" s="2">
        <v>255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>
        <v>459</v>
      </c>
      <c r="B461" s="2" t="s">
        <v>395</v>
      </c>
      <c r="C461" s="2">
        <v>20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237</v>
      </c>
      <c r="J461" s="2">
        <v>8000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3</v>
      </c>
      <c r="W461" s="2">
        <v>800</v>
      </c>
      <c r="X461" s="2">
        <v>0</v>
      </c>
      <c r="Y461" s="2">
        <v>255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>
        <v>460</v>
      </c>
      <c r="B462" s="2" t="s">
        <v>816</v>
      </c>
      <c r="C462" s="2">
        <v>20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220</v>
      </c>
      <c r="J462" s="2">
        <v>8000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13</v>
      </c>
      <c r="W462" s="2">
        <v>1200</v>
      </c>
      <c r="X462" s="2">
        <v>0</v>
      </c>
      <c r="Y462" s="2">
        <v>255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5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817</v>
      </c>
      <c r="C463" s="2">
        <v>20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221</v>
      </c>
      <c r="J463" s="2">
        <v>8000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13</v>
      </c>
      <c r="W463" s="2">
        <v>1200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407</v>
      </c>
      <c r="C464" s="2">
        <v>20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225</v>
      </c>
      <c r="J464" s="2">
        <v>8000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13</v>
      </c>
      <c r="W464" s="2">
        <v>1500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818</v>
      </c>
      <c r="C465" s="2">
        <v>20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235</v>
      </c>
      <c r="J465" s="2">
        <v>8000</v>
      </c>
      <c r="K465" s="2">
        <v>0</v>
      </c>
      <c r="L465" s="2">
        <v>0</v>
      </c>
      <c r="M465" s="2">
        <v>0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17</v>
      </c>
      <c r="W465" s="2">
        <v>2000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>
        <v>464</v>
      </c>
      <c r="B466" s="2" t="s">
        <v>819</v>
      </c>
      <c r="C466" s="2">
        <v>20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236</v>
      </c>
      <c r="J466" s="2">
        <v>6000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</v>
      </c>
      <c r="R466" s="2">
        <v>0</v>
      </c>
      <c r="S466" s="2">
        <v>0</v>
      </c>
      <c r="T466" s="2">
        <v>0</v>
      </c>
      <c r="U466" s="2">
        <v>0</v>
      </c>
      <c r="V466" s="2">
        <v>17</v>
      </c>
      <c r="W466" s="2">
        <v>2000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820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243</v>
      </c>
      <c r="J467" s="2">
        <v>7000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2</v>
      </c>
      <c r="U467" s="2">
        <v>0</v>
      </c>
      <c r="V467" s="2">
        <v>17</v>
      </c>
      <c r="W467" s="2">
        <v>2000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5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>
        <v>466</v>
      </c>
      <c r="B468" s="2" t="s">
        <v>821</v>
      </c>
      <c r="C468" s="2">
        <v>19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233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18</v>
      </c>
      <c r="W468" s="2">
        <v>3000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400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231</v>
      </c>
      <c r="J469" s="2">
        <v>6000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  <c r="T469" s="2">
        <v>0</v>
      </c>
      <c r="U469" s="2">
        <v>2</v>
      </c>
      <c r="V469" s="2">
        <v>10</v>
      </c>
      <c r="W469" s="2">
        <v>1400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822</v>
      </c>
      <c r="C470" s="2">
        <v>19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230</v>
      </c>
      <c r="J470" s="2">
        <v>7000</v>
      </c>
      <c r="K470" s="2">
        <v>0</v>
      </c>
      <c r="L470" s="2">
        <v>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</v>
      </c>
      <c r="U470" s="2">
        <v>3</v>
      </c>
      <c r="V470" s="2">
        <v>11</v>
      </c>
      <c r="W470" s="2">
        <v>3000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823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246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23</v>
      </c>
      <c r="W471" s="2">
        <v>6000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>
        <v>470</v>
      </c>
      <c r="B472" s="2" t="s">
        <v>824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245</v>
      </c>
      <c r="J472" s="2">
        <v>6000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3</v>
      </c>
      <c r="S472" s="2">
        <v>0</v>
      </c>
      <c r="T472" s="2">
        <v>0</v>
      </c>
      <c r="U472" s="2">
        <v>0</v>
      </c>
      <c r="V472" s="2">
        <v>24</v>
      </c>
      <c r="W472" s="2">
        <v>6000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825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242</v>
      </c>
      <c r="J473" s="2">
        <v>7000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3</v>
      </c>
      <c r="U473" s="2">
        <v>0</v>
      </c>
      <c r="V473" s="2">
        <v>24</v>
      </c>
      <c r="W473" s="2">
        <v>6000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5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826</v>
      </c>
      <c r="C474" s="2">
        <v>24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180</v>
      </c>
      <c r="J474" s="2">
        <v>4000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3</v>
      </c>
      <c r="W474" s="2">
        <v>800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827</v>
      </c>
      <c r="C475" s="2">
        <v>26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192</v>
      </c>
      <c r="J475" s="2">
        <v>5000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5</v>
      </c>
      <c r="W475" s="2">
        <v>900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>
        <v>474</v>
      </c>
      <c r="B476" s="2" t="s">
        <v>828</v>
      </c>
      <c r="C476" s="2">
        <v>24</v>
      </c>
      <c r="D476" s="2">
        <v>0</v>
      </c>
      <c r="E476" s="2">
        <v>2</v>
      </c>
      <c r="F476" s="2">
        <v>0</v>
      </c>
      <c r="G476" s="2">
        <v>0</v>
      </c>
      <c r="H476" s="2">
        <v>0</v>
      </c>
      <c r="I476" s="2">
        <v>202</v>
      </c>
      <c r="J476" s="2">
        <v>7000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7</v>
      </c>
      <c r="W476" s="2">
        <v>1200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>
        <v>475</v>
      </c>
      <c r="B477" s="2" t="s">
        <v>829</v>
      </c>
      <c r="C477" s="2">
        <v>26</v>
      </c>
      <c r="D477" s="2">
        <v>0</v>
      </c>
      <c r="E477" s="2">
        <v>2</v>
      </c>
      <c r="F477" s="2">
        <v>0</v>
      </c>
      <c r="G477" s="2">
        <v>0</v>
      </c>
      <c r="H477" s="2">
        <v>0</v>
      </c>
      <c r="I477" s="2">
        <v>190</v>
      </c>
      <c r="J477" s="2">
        <v>6000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7</v>
      </c>
      <c r="W477" s="2">
        <v>1200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830</v>
      </c>
      <c r="C478" s="2">
        <v>26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180</v>
      </c>
      <c r="J478" s="2">
        <v>5000</v>
      </c>
      <c r="K478" s="2">
        <v>0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8</v>
      </c>
      <c r="W478" s="2">
        <v>1400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394</v>
      </c>
      <c r="C479" s="2">
        <v>26</v>
      </c>
      <c r="D479" s="2">
        <v>0</v>
      </c>
      <c r="E479" s="2">
        <v>2</v>
      </c>
      <c r="F479" s="2">
        <v>0</v>
      </c>
      <c r="G479" s="2">
        <v>0</v>
      </c>
      <c r="H479" s="2">
        <v>0</v>
      </c>
      <c r="I479" s="2">
        <v>203</v>
      </c>
      <c r="J479" s="2">
        <v>10000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1600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5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831</v>
      </c>
      <c r="C480" s="2">
        <v>26</v>
      </c>
      <c r="D480" s="2">
        <v>0</v>
      </c>
      <c r="E480" s="2">
        <v>3</v>
      </c>
      <c r="F480" s="2">
        <v>0</v>
      </c>
      <c r="G480" s="2">
        <v>0</v>
      </c>
      <c r="H480" s="2">
        <v>0</v>
      </c>
      <c r="I480" s="2">
        <v>191</v>
      </c>
      <c r="J480" s="2">
        <v>8000</v>
      </c>
      <c r="K480" s="2">
        <v>0</v>
      </c>
      <c r="L480" s="2">
        <v>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2400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>
        <v>479</v>
      </c>
      <c r="B481" s="2" t="s">
        <v>832</v>
      </c>
      <c r="C481" s="2">
        <v>26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211</v>
      </c>
      <c r="J481" s="2">
        <v>6000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19</v>
      </c>
      <c r="W481" s="2">
        <v>2400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833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198</v>
      </c>
      <c r="J482" s="2">
        <v>7000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19</v>
      </c>
      <c r="W482" s="2">
        <v>2400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>
        <v>481</v>
      </c>
      <c r="B483" s="2" t="s">
        <v>834</v>
      </c>
      <c r="C483" s="2">
        <v>24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200</v>
      </c>
      <c r="J483" s="2">
        <v>7000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19</v>
      </c>
      <c r="W483" s="2">
        <v>20000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835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290</v>
      </c>
      <c r="J484" s="2">
        <v>4000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2600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836</v>
      </c>
      <c r="C485" s="2">
        <v>26</v>
      </c>
      <c r="D485" s="2">
        <v>0</v>
      </c>
      <c r="E485" s="2">
        <v>2</v>
      </c>
      <c r="F485" s="2">
        <v>0</v>
      </c>
      <c r="G485" s="2">
        <v>0</v>
      </c>
      <c r="H485" s="2">
        <v>0</v>
      </c>
      <c r="I485" s="2">
        <v>188</v>
      </c>
      <c r="J485" s="2">
        <v>8000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22</v>
      </c>
      <c r="W485" s="2">
        <v>4000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5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837</v>
      </c>
      <c r="C486" s="2">
        <v>26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207</v>
      </c>
      <c r="J486" s="2">
        <v>7000</v>
      </c>
      <c r="K486" s="2">
        <v>0</v>
      </c>
      <c r="L486" s="2">
        <v>0</v>
      </c>
      <c r="M486" s="2">
        <v>2</v>
      </c>
      <c r="N486" s="2">
        <v>3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23</v>
      </c>
      <c r="W486" s="2">
        <v>4000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>
        <v>485</v>
      </c>
      <c r="B487" s="2" t="s">
        <v>417</v>
      </c>
      <c r="C487" s="2">
        <v>22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145</v>
      </c>
      <c r="J487" s="2">
        <v>5000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500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408</v>
      </c>
      <c r="C488" s="2">
        <v>22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144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7</v>
      </c>
      <c r="W488" s="2">
        <v>800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838</v>
      </c>
      <c r="C489" s="2">
        <v>22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143</v>
      </c>
      <c r="J489" s="2">
        <v>3000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7</v>
      </c>
      <c r="W489" s="2">
        <v>800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410</v>
      </c>
      <c r="C490" s="2">
        <v>22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140</v>
      </c>
      <c r="J490" s="2">
        <v>6000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9</v>
      </c>
      <c r="W490" s="2">
        <v>1000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>
        <v>489</v>
      </c>
      <c r="B491" s="2" t="s">
        <v>409</v>
      </c>
      <c r="C491" s="2">
        <v>22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142</v>
      </c>
      <c r="J491" s="2">
        <v>10000</v>
      </c>
      <c r="K491" s="2">
        <v>0</v>
      </c>
      <c r="L491" s="2">
        <v>0</v>
      </c>
      <c r="M491" s="2">
        <v>0</v>
      </c>
      <c r="N491" s="2">
        <v>2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16</v>
      </c>
      <c r="W491" s="2">
        <v>1400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5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>
        <v>490</v>
      </c>
      <c r="B492" s="2" t="s">
        <v>404</v>
      </c>
      <c r="C492" s="2">
        <v>22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141</v>
      </c>
      <c r="J492" s="2">
        <v>5000</v>
      </c>
      <c r="K492" s="2">
        <v>0</v>
      </c>
      <c r="L492" s="2">
        <v>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2</v>
      </c>
      <c r="V492" s="2">
        <v>9</v>
      </c>
      <c r="W492" s="2">
        <v>2000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839</v>
      </c>
      <c r="C493" s="2">
        <v>22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163</v>
      </c>
      <c r="J493" s="2">
        <v>5000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</v>
      </c>
      <c r="W493" s="2">
        <v>2000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391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165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</v>
      </c>
      <c r="S494" s="2">
        <v>0</v>
      </c>
      <c r="T494" s="2">
        <v>0</v>
      </c>
      <c r="U494" s="2">
        <v>0</v>
      </c>
      <c r="V494" s="2">
        <v>20</v>
      </c>
      <c r="W494" s="2">
        <v>2000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389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161</v>
      </c>
      <c r="J495" s="2">
        <v>5000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20</v>
      </c>
      <c r="W495" s="2">
        <v>2000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>
        <v>494</v>
      </c>
      <c r="B496" s="2" t="s">
        <v>403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148</v>
      </c>
      <c r="J496" s="2">
        <v>5000</v>
      </c>
      <c r="K496" s="2">
        <v>0</v>
      </c>
      <c r="L496" s="2">
        <v>0</v>
      </c>
      <c r="M496" s="2">
        <v>0</v>
      </c>
      <c r="N496" s="2">
        <v>3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0</v>
      </c>
      <c r="V496" s="2">
        <v>20</v>
      </c>
      <c r="W496" s="2">
        <v>2400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402</v>
      </c>
      <c r="C497" s="2">
        <v>23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159</v>
      </c>
      <c r="J497" s="2">
        <v>5000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2</v>
      </c>
      <c r="S497" s="2">
        <v>0</v>
      </c>
      <c r="T497" s="2">
        <v>0</v>
      </c>
      <c r="U497" s="2">
        <v>0</v>
      </c>
      <c r="V497" s="2">
        <v>23</v>
      </c>
      <c r="W497" s="2">
        <v>2800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5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>
        <v>496</v>
      </c>
      <c r="B498" s="2" t="s">
        <v>401</v>
      </c>
      <c r="C498" s="2">
        <v>23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153</v>
      </c>
      <c r="J498" s="2">
        <v>5000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0</v>
      </c>
      <c r="V498" s="2">
        <v>23</v>
      </c>
      <c r="W498" s="2">
        <v>2800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 ht="12.75" customHeight="1">
      <c r="A499" s="2">
        <v>497</v>
      </c>
      <c r="B499" s="2" t="s">
        <v>840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177</v>
      </c>
      <c r="J499" s="2">
        <v>5000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30</v>
      </c>
      <c r="W499" s="2">
        <v>4000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841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164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25</v>
      </c>
      <c r="W500" s="2">
        <v>5000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399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152</v>
      </c>
      <c r="J501" s="2">
        <v>5000</v>
      </c>
      <c r="K501" s="2">
        <v>0</v>
      </c>
      <c r="L501" s="2">
        <v>0</v>
      </c>
      <c r="M501" s="2">
        <v>0</v>
      </c>
      <c r="N501" s="2">
        <v>4</v>
      </c>
      <c r="O501" s="2">
        <v>1</v>
      </c>
      <c r="P501" s="2">
        <v>2</v>
      </c>
      <c r="Q501" s="2">
        <v>1</v>
      </c>
      <c r="R501" s="2">
        <v>2</v>
      </c>
      <c r="S501" s="2">
        <v>1</v>
      </c>
      <c r="T501" s="2">
        <v>2</v>
      </c>
      <c r="U501" s="2">
        <v>0</v>
      </c>
      <c r="V501" s="2">
        <v>25</v>
      </c>
      <c r="W501" s="2">
        <v>6000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>
        <v>500</v>
      </c>
      <c r="B502" s="2" t="s">
        <v>842</v>
      </c>
      <c r="C502" s="2">
        <v>20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219</v>
      </c>
      <c r="J502" s="2">
        <v>8000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24</v>
      </c>
      <c r="W502" s="2">
        <v>20000</v>
      </c>
      <c r="X502" s="2">
        <v>0</v>
      </c>
      <c r="Y502" s="2">
        <v>253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843</v>
      </c>
      <c r="C503" s="2">
        <v>26</v>
      </c>
      <c r="D503" s="2">
        <v>0</v>
      </c>
      <c r="E503" s="2">
        <v>5</v>
      </c>
      <c r="F503" s="2">
        <v>0</v>
      </c>
      <c r="G503" s="2">
        <v>0</v>
      </c>
      <c r="H503" s="2">
        <v>0</v>
      </c>
      <c r="I503" s="2">
        <v>186</v>
      </c>
      <c r="J503" s="2">
        <v>8000</v>
      </c>
      <c r="K503" s="2">
        <v>0</v>
      </c>
      <c r="L503" s="2">
        <v>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25</v>
      </c>
      <c r="W503" s="2">
        <v>20000</v>
      </c>
      <c r="X503" s="2">
        <v>0</v>
      </c>
      <c r="Y503" s="2">
        <v>253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5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844</v>
      </c>
      <c r="C504" s="2">
        <v>22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169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37</v>
      </c>
      <c r="W504" s="2">
        <v>20000</v>
      </c>
      <c r="X504" s="2">
        <v>0</v>
      </c>
      <c r="Y504" s="2">
        <v>253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845</v>
      </c>
      <c r="C505" s="2">
        <v>20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320</v>
      </c>
      <c r="J505" s="2">
        <v>6000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5</v>
      </c>
      <c r="S505" s="2">
        <v>0</v>
      </c>
      <c r="T505" s="2">
        <v>0</v>
      </c>
      <c r="U505" s="2">
        <v>2</v>
      </c>
      <c r="V505" s="2">
        <v>25</v>
      </c>
      <c r="W505" s="2">
        <v>20000</v>
      </c>
      <c r="X505" s="2">
        <v>0</v>
      </c>
      <c r="Y505" s="2">
        <v>253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>
      <c r="A506">
        <v>504</v>
      </c>
      <c r="B506" s="2" t="s">
        <v>846</v>
      </c>
      <c r="C506" s="2">
        <v>26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210</v>
      </c>
      <c r="J506" s="2">
        <v>6000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0</v>
      </c>
      <c r="T506" s="2">
        <v>0</v>
      </c>
      <c r="U506" s="2">
        <v>2</v>
      </c>
      <c r="V506" s="2">
        <v>24</v>
      </c>
      <c r="W506" s="2">
        <v>20000</v>
      </c>
      <c r="X506" s="2">
        <v>0</v>
      </c>
      <c r="Y506" s="2">
        <v>253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>
        <v>505</v>
      </c>
      <c r="B507" s="2" t="s">
        <v>847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166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0</v>
      </c>
      <c r="T507" s="2">
        <v>0</v>
      </c>
      <c r="U507" s="2">
        <v>2</v>
      </c>
      <c r="V507" s="2">
        <v>17</v>
      </c>
      <c r="W507" s="2">
        <v>20000</v>
      </c>
      <c r="X507" s="2">
        <v>0</v>
      </c>
      <c r="Y507" s="2">
        <v>253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848</v>
      </c>
      <c r="C508" s="2">
        <v>20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218</v>
      </c>
      <c r="J508" s="2">
        <v>7000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5</v>
      </c>
      <c r="U508" s="2">
        <v>3</v>
      </c>
      <c r="V508" s="2">
        <v>22</v>
      </c>
      <c r="W508" s="2">
        <v>20000</v>
      </c>
      <c r="X508" s="2">
        <v>0</v>
      </c>
      <c r="Y508" s="2">
        <v>253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849</v>
      </c>
      <c r="C509" s="2">
        <v>26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328</v>
      </c>
      <c r="J509" s="2">
        <v>7000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2</v>
      </c>
      <c r="U509" s="2">
        <v>3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5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388</v>
      </c>
      <c r="C510" s="2">
        <v>22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173</v>
      </c>
      <c r="J510" s="2">
        <v>5000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4</v>
      </c>
      <c r="U510" s="2">
        <v>3</v>
      </c>
      <c r="V510" s="2">
        <v>17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>
        <v>509</v>
      </c>
      <c r="B511" s="2" t="s">
        <v>850</v>
      </c>
      <c r="C511" s="2">
        <v>15</v>
      </c>
      <c r="D511" s="2">
        <v>0</v>
      </c>
      <c r="E511" s="2">
        <v>20</v>
      </c>
      <c r="F511" s="2">
        <v>0</v>
      </c>
      <c r="G511" s="2">
        <v>0</v>
      </c>
      <c r="H511" s="2">
        <v>0</v>
      </c>
      <c r="I511" s="2">
        <v>344</v>
      </c>
      <c r="J511" s="2">
        <v>10000</v>
      </c>
      <c r="K511" s="2">
        <v>4</v>
      </c>
      <c r="L511" s="2">
        <v>5</v>
      </c>
      <c r="M511" s="2">
        <v>2</v>
      </c>
      <c r="N511" s="2">
        <v>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46</v>
      </c>
      <c r="W511" s="2">
        <v>30000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851</v>
      </c>
      <c r="C512" s="2">
        <v>15</v>
      </c>
      <c r="D512" s="2">
        <v>0</v>
      </c>
      <c r="E512" s="2">
        <v>4</v>
      </c>
      <c r="F512" s="2">
        <v>0</v>
      </c>
      <c r="G512" s="2">
        <v>0</v>
      </c>
      <c r="H512" s="2">
        <v>0</v>
      </c>
      <c r="I512" s="2">
        <v>1113</v>
      </c>
      <c r="J512" s="2">
        <v>10000</v>
      </c>
      <c r="K512" s="2">
        <v>3</v>
      </c>
      <c r="L512" s="2">
        <v>4</v>
      </c>
      <c r="M512" s="2">
        <v>2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35</v>
      </c>
      <c r="W512" s="2">
        <v>30000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>
        <v>511</v>
      </c>
      <c r="B513" s="2" t="s">
        <v>852</v>
      </c>
      <c r="C513" s="2">
        <v>20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240</v>
      </c>
      <c r="J513" s="2">
        <v>8000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5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37</v>
      </c>
      <c r="W513" s="2">
        <v>30000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853</v>
      </c>
      <c r="C514" s="2">
        <v>20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244</v>
      </c>
      <c r="J514" s="2">
        <v>6000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7</v>
      </c>
      <c r="S514" s="2">
        <v>0</v>
      </c>
      <c r="T514" s="2">
        <v>0</v>
      </c>
      <c r="U514" s="2">
        <v>2</v>
      </c>
      <c r="V514" s="2">
        <v>27</v>
      </c>
      <c r="W514" s="2">
        <v>30000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854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239</v>
      </c>
      <c r="J515" s="2">
        <v>7000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6</v>
      </c>
      <c r="U515" s="2">
        <v>3</v>
      </c>
      <c r="V515" s="2">
        <v>23</v>
      </c>
      <c r="W515" s="2">
        <v>30000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5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855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209</v>
      </c>
      <c r="J516" s="2">
        <v>8000</v>
      </c>
      <c r="K516" s="2">
        <v>0</v>
      </c>
      <c r="L516" s="2">
        <v>0</v>
      </c>
      <c r="M516" s="2">
        <v>0</v>
      </c>
      <c r="N516" s="2">
        <v>0</v>
      </c>
      <c r="O516" s="2">
        <v>2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39</v>
      </c>
      <c r="W516" s="2">
        <v>30000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>
        <v>515</v>
      </c>
      <c r="B517" s="2" t="s">
        <v>856</v>
      </c>
      <c r="C517" s="2">
        <v>26</v>
      </c>
      <c r="D517" s="2">
        <v>0</v>
      </c>
      <c r="E517" s="2">
        <v>10</v>
      </c>
      <c r="F517" s="2">
        <v>0</v>
      </c>
      <c r="G517" s="2">
        <v>0</v>
      </c>
      <c r="H517" s="2">
        <v>0</v>
      </c>
      <c r="I517" s="2">
        <v>187</v>
      </c>
      <c r="J517" s="2">
        <v>8000</v>
      </c>
      <c r="K517" s="2">
        <v>0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30</v>
      </c>
      <c r="W517" s="2">
        <v>30000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857</v>
      </c>
      <c r="C518" s="2">
        <v>26</v>
      </c>
      <c r="D518" s="2">
        <v>0</v>
      </c>
      <c r="E518" s="2">
        <v>10</v>
      </c>
      <c r="F518" s="2">
        <v>0</v>
      </c>
      <c r="G518" s="2">
        <v>0</v>
      </c>
      <c r="H518" s="2">
        <v>0</v>
      </c>
      <c r="I518" s="2">
        <v>189</v>
      </c>
      <c r="J518" s="2">
        <v>8000</v>
      </c>
      <c r="K518" s="2">
        <v>0</v>
      </c>
      <c r="L518" s="2">
        <v>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38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858</v>
      </c>
      <c r="C519" s="2">
        <v>26</v>
      </c>
      <c r="D519" s="2">
        <v>0</v>
      </c>
      <c r="E519" s="2">
        <v>3</v>
      </c>
      <c r="F519" s="2">
        <v>0</v>
      </c>
      <c r="G519" s="2">
        <v>0</v>
      </c>
      <c r="H519" s="2">
        <v>0</v>
      </c>
      <c r="I519" s="2">
        <v>214</v>
      </c>
      <c r="J519" s="2">
        <v>6000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</v>
      </c>
      <c r="S519" s="2">
        <v>0</v>
      </c>
      <c r="T519" s="2">
        <v>0</v>
      </c>
      <c r="U519" s="2">
        <v>2</v>
      </c>
      <c r="V519" s="2">
        <v>28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859</v>
      </c>
      <c r="C520" s="2">
        <v>26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208</v>
      </c>
      <c r="J520" s="2">
        <v>7000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3</v>
      </c>
      <c r="U520" s="2">
        <v>3</v>
      </c>
      <c r="V520" s="2">
        <v>22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>
        <v>519</v>
      </c>
      <c r="B521" s="2" t="s">
        <v>860</v>
      </c>
      <c r="C521" s="2">
        <v>22</v>
      </c>
      <c r="D521" s="2">
        <v>0</v>
      </c>
      <c r="E521" s="2">
        <v>3</v>
      </c>
      <c r="F521" s="2">
        <v>0</v>
      </c>
      <c r="G521" s="2">
        <v>0</v>
      </c>
      <c r="H521" s="2">
        <v>0</v>
      </c>
      <c r="I521" s="2">
        <v>336</v>
      </c>
      <c r="J521" s="2">
        <v>6000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46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5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>
        <v>520</v>
      </c>
      <c r="B522" s="2" t="s">
        <v>861</v>
      </c>
      <c r="C522" s="2">
        <v>22</v>
      </c>
      <c r="D522" s="2">
        <v>0</v>
      </c>
      <c r="E522" s="2">
        <v>2</v>
      </c>
      <c r="F522" s="2">
        <v>0</v>
      </c>
      <c r="G522" s="2">
        <v>0</v>
      </c>
      <c r="H522" s="2">
        <v>0</v>
      </c>
      <c r="I522" s="2">
        <v>183</v>
      </c>
      <c r="J522" s="2">
        <v>5000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0</v>
      </c>
      <c r="T522" s="2">
        <v>0</v>
      </c>
      <c r="U522" s="2">
        <v>2</v>
      </c>
      <c r="V522" s="2">
        <v>24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862</v>
      </c>
      <c r="C523" s="2">
        <v>22</v>
      </c>
      <c r="D523" s="2">
        <v>0</v>
      </c>
      <c r="E523" s="2">
        <v>3</v>
      </c>
      <c r="F523" s="2">
        <v>0</v>
      </c>
      <c r="G523" s="2">
        <v>0</v>
      </c>
      <c r="H523" s="2">
        <v>0</v>
      </c>
      <c r="I523" s="2">
        <v>182</v>
      </c>
      <c r="J523" s="2">
        <v>5000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</v>
      </c>
      <c r="T523" s="2">
        <v>6</v>
      </c>
      <c r="U523" s="2">
        <v>3</v>
      </c>
      <c r="V523" s="2">
        <v>24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863</v>
      </c>
      <c r="C524" s="2">
        <v>5</v>
      </c>
      <c r="D524" s="2">
        <v>1</v>
      </c>
      <c r="E524" s="2">
        <v>7</v>
      </c>
      <c r="F524" s="2">
        <v>0</v>
      </c>
      <c r="G524" s="2">
        <v>0</v>
      </c>
      <c r="H524" s="2">
        <v>0</v>
      </c>
      <c r="I524" s="2">
        <v>30</v>
      </c>
      <c r="J524" s="2">
        <v>4000</v>
      </c>
      <c r="K524" s="2">
        <v>0</v>
      </c>
      <c r="L524" s="2">
        <v>0</v>
      </c>
      <c r="M524" s="2">
        <v>0</v>
      </c>
      <c r="N524" s="2">
        <v>0</v>
      </c>
      <c r="O524" s="2">
        <v>2</v>
      </c>
      <c r="P524" s="2">
        <v>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50</v>
      </c>
      <c r="X524" s="2">
        <v>0</v>
      </c>
      <c r="Y524" s="2">
        <v>255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429</v>
      </c>
      <c r="C525" s="2">
        <v>5</v>
      </c>
      <c r="D525" s="2">
        <v>6</v>
      </c>
      <c r="E525" s="2">
        <v>5</v>
      </c>
      <c r="F525" s="2">
        <v>0</v>
      </c>
      <c r="G525" s="2">
        <v>0</v>
      </c>
      <c r="H525" s="2">
        <v>0</v>
      </c>
      <c r="I525" s="2">
        <v>35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4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500</v>
      </c>
      <c r="X525" s="2">
        <v>0</v>
      </c>
      <c r="Y525" s="2">
        <v>255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>
        <v>524</v>
      </c>
      <c r="B526" s="2" t="s">
        <v>440</v>
      </c>
      <c r="C526" s="2">
        <v>5</v>
      </c>
      <c r="D526" s="2">
        <v>2</v>
      </c>
      <c r="E526" s="2">
        <v>9</v>
      </c>
      <c r="F526" s="2">
        <v>0</v>
      </c>
      <c r="G526" s="2">
        <v>0</v>
      </c>
      <c r="H526" s="2">
        <v>0</v>
      </c>
      <c r="I526" s="2">
        <v>31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3</v>
      </c>
      <c r="P526" s="2">
        <v>7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</v>
      </c>
      <c r="W526" s="2">
        <v>900</v>
      </c>
      <c r="X526" s="2">
        <v>0</v>
      </c>
      <c r="Y526" s="2">
        <v>255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412</v>
      </c>
      <c r="C527" s="2">
        <v>5</v>
      </c>
      <c r="D527" s="2">
        <v>1</v>
      </c>
      <c r="E527" s="2">
        <v>8</v>
      </c>
      <c r="F527" s="2">
        <v>0</v>
      </c>
      <c r="G527" s="2">
        <v>0</v>
      </c>
      <c r="H527" s="2">
        <v>0</v>
      </c>
      <c r="I527" s="2">
        <v>43</v>
      </c>
      <c r="J527" s="2">
        <v>7000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8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1</v>
      </c>
      <c r="W527" s="2">
        <v>4000</v>
      </c>
      <c r="X527" s="2">
        <v>0</v>
      </c>
      <c r="Y527" s="2">
        <v>255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5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>
        <v>526</v>
      </c>
      <c r="B528" s="2" t="s">
        <v>393</v>
      </c>
      <c r="C528" s="2">
        <v>6</v>
      </c>
      <c r="D528" s="2">
        <v>19</v>
      </c>
      <c r="E528" s="2">
        <v>10</v>
      </c>
      <c r="F528" s="2">
        <v>0</v>
      </c>
      <c r="G528" s="2">
        <v>0</v>
      </c>
      <c r="H528" s="2">
        <v>0</v>
      </c>
      <c r="I528" s="2">
        <v>50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11</v>
      </c>
      <c r="W528" s="2">
        <v>700</v>
      </c>
      <c r="X528" s="2">
        <v>0</v>
      </c>
      <c r="Y528" s="2">
        <v>255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441</v>
      </c>
      <c r="C529" s="2">
        <v>5</v>
      </c>
      <c r="D529" s="2">
        <v>2</v>
      </c>
      <c r="E529" s="2">
        <v>10</v>
      </c>
      <c r="F529" s="2">
        <v>0</v>
      </c>
      <c r="G529" s="2">
        <v>0</v>
      </c>
      <c r="H529" s="2">
        <v>0</v>
      </c>
      <c r="I529" s="2">
        <v>36</v>
      </c>
      <c r="J529" s="2">
        <v>10000</v>
      </c>
      <c r="K529" s="2">
        <v>0</v>
      </c>
      <c r="L529" s="2">
        <v>0</v>
      </c>
      <c r="M529" s="2">
        <v>0</v>
      </c>
      <c r="N529" s="2">
        <v>0</v>
      </c>
      <c r="O529" s="2">
        <v>5</v>
      </c>
      <c r="P529" s="2">
        <v>9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10</v>
      </c>
      <c r="W529" s="2">
        <v>1200</v>
      </c>
      <c r="X529" s="2">
        <v>0</v>
      </c>
      <c r="Y529" s="2">
        <v>255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436</v>
      </c>
      <c r="C530" s="2">
        <v>5</v>
      </c>
      <c r="D530" s="2">
        <v>4</v>
      </c>
      <c r="E530" s="2">
        <v>9</v>
      </c>
      <c r="F530" s="2">
        <v>0</v>
      </c>
      <c r="G530" s="2">
        <v>0</v>
      </c>
      <c r="H530" s="2">
        <v>0</v>
      </c>
      <c r="I530" s="2">
        <v>33</v>
      </c>
      <c r="J530" s="2">
        <v>8000</v>
      </c>
      <c r="K530" s="2">
        <v>0</v>
      </c>
      <c r="L530" s="2">
        <v>0</v>
      </c>
      <c r="M530" s="2">
        <v>0</v>
      </c>
      <c r="N530" s="2">
        <v>0</v>
      </c>
      <c r="O530" s="2">
        <v>3</v>
      </c>
      <c r="P530" s="2">
        <v>11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10</v>
      </c>
      <c r="W530" s="2">
        <v>1000</v>
      </c>
      <c r="X530" s="2">
        <v>0</v>
      </c>
      <c r="Y530" s="2">
        <v>255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435</v>
      </c>
      <c r="C531" s="2">
        <v>5</v>
      </c>
      <c r="D531" s="2">
        <v>3</v>
      </c>
      <c r="E531" s="2">
        <v>10</v>
      </c>
      <c r="F531" s="2">
        <v>0</v>
      </c>
      <c r="G531" s="2">
        <v>0</v>
      </c>
      <c r="H531" s="2">
        <v>0</v>
      </c>
      <c r="I531" s="2">
        <v>32</v>
      </c>
      <c r="J531" s="2">
        <v>10000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13</v>
      </c>
      <c r="W531" s="2">
        <v>1500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>
        <v>530</v>
      </c>
      <c r="B532" s="2" t="s">
        <v>864</v>
      </c>
      <c r="C532" s="2">
        <v>5</v>
      </c>
      <c r="D532" s="2">
        <v>15</v>
      </c>
      <c r="E532" s="2">
        <v>25</v>
      </c>
      <c r="F532" s="2">
        <v>27</v>
      </c>
      <c r="G532" s="2">
        <v>0</v>
      </c>
      <c r="H532" s="2">
        <v>0</v>
      </c>
      <c r="I532" s="2">
        <v>44</v>
      </c>
      <c r="J532" s="2">
        <v>18000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12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15</v>
      </c>
      <c r="W532" s="2">
        <v>5000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427</v>
      </c>
      <c r="C533" s="2">
        <v>6</v>
      </c>
      <c r="D533" s="2">
        <v>8</v>
      </c>
      <c r="E533" s="2">
        <v>12</v>
      </c>
      <c r="F533" s="2">
        <v>0</v>
      </c>
      <c r="G533" s="2">
        <v>0</v>
      </c>
      <c r="H533" s="2">
        <v>0</v>
      </c>
      <c r="I533" s="2">
        <v>39</v>
      </c>
      <c r="J533" s="2">
        <v>12000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10</v>
      </c>
      <c r="Q533" s="2">
        <v>1</v>
      </c>
      <c r="R533" s="2">
        <v>2</v>
      </c>
      <c r="S533" s="2">
        <v>0</v>
      </c>
      <c r="T533" s="2">
        <v>0</v>
      </c>
      <c r="U533" s="2">
        <v>0</v>
      </c>
      <c r="V533" s="2">
        <v>15</v>
      </c>
      <c r="W533" s="2">
        <v>3000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5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405</v>
      </c>
      <c r="C534" s="2">
        <v>5</v>
      </c>
      <c r="D534" s="2">
        <v>16</v>
      </c>
      <c r="E534" s="2">
        <v>16</v>
      </c>
      <c r="F534" s="2">
        <v>0</v>
      </c>
      <c r="G534" s="2">
        <v>0</v>
      </c>
      <c r="H534" s="2">
        <v>0</v>
      </c>
      <c r="I534" s="2">
        <v>46</v>
      </c>
      <c r="J534" s="2">
        <v>14000</v>
      </c>
      <c r="K534" s="2">
        <v>0</v>
      </c>
      <c r="L534" s="2">
        <v>0</v>
      </c>
      <c r="M534" s="2">
        <v>0</v>
      </c>
      <c r="N534" s="2">
        <v>0</v>
      </c>
      <c r="O534" s="2">
        <v>5</v>
      </c>
      <c r="P534" s="2">
        <v>10</v>
      </c>
      <c r="Q534" s="2">
        <v>0</v>
      </c>
      <c r="R534" s="2">
        <v>1</v>
      </c>
      <c r="S534" s="2">
        <v>1</v>
      </c>
      <c r="T534" s="2">
        <v>1</v>
      </c>
      <c r="U534" s="2">
        <v>0</v>
      </c>
      <c r="V534" s="2">
        <v>15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425</v>
      </c>
      <c r="C535" s="2">
        <v>5</v>
      </c>
      <c r="D535" s="2">
        <v>5</v>
      </c>
      <c r="E535" s="2">
        <v>20</v>
      </c>
      <c r="F535" s="2">
        <v>0</v>
      </c>
      <c r="G535" s="2">
        <v>0</v>
      </c>
      <c r="H535" s="2">
        <v>0</v>
      </c>
      <c r="I535" s="2">
        <v>34</v>
      </c>
      <c r="J535" s="2">
        <v>18000</v>
      </c>
      <c r="K535" s="2">
        <v>0</v>
      </c>
      <c r="L535" s="2">
        <v>0</v>
      </c>
      <c r="M535" s="2">
        <v>0</v>
      </c>
      <c r="N535" s="2">
        <v>0</v>
      </c>
      <c r="O535" s="2">
        <v>6</v>
      </c>
      <c r="P535" s="2">
        <v>12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19</v>
      </c>
      <c r="W535" s="2">
        <v>5000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>
        <v>534</v>
      </c>
      <c r="B536" s="2" t="s">
        <v>865</v>
      </c>
      <c r="C536" s="2">
        <v>5</v>
      </c>
      <c r="D536" s="2">
        <v>7</v>
      </c>
      <c r="E536" s="2">
        <v>30</v>
      </c>
      <c r="F536" s="2">
        <v>0</v>
      </c>
      <c r="G536" s="2">
        <v>0</v>
      </c>
      <c r="H536" s="2">
        <v>0</v>
      </c>
      <c r="I536" s="2">
        <v>40</v>
      </c>
      <c r="J536" s="2">
        <v>27000</v>
      </c>
      <c r="K536" s="2">
        <v>0</v>
      </c>
      <c r="L536" s="2">
        <v>0</v>
      </c>
      <c r="M536" s="2">
        <v>0</v>
      </c>
      <c r="N536" s="2">
        <v>0</v>
      </c>
      <c r="O536" s="2">
        <v>15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</v>
      </c>
      <c r="W536" s="2">
        <v>15000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>
        <v>535</v>
      </c>
      <c r="B537" s="2" t="s">
        <v>424</v>
      </c>
      <c r="C537" s="2">
        <v>5</v>
      </c>
      <c r="D537" s="2">
        <v>6</v>
      </c>
      <c r="E537" s="2">
        <v>8</v>
      </c>
      <c r="F537" s="2">
        <v>0</v>
      </c>
      <c r="G537" s="2">
        <v>0</v>
      </c>
      <c r="H537" s="2">
        <v>0</v>
      </c>
      <c r="I537" s="2">
        <v>51</v>
      </c>
      <c r="J537" s="2">
        <v>11000</v>
      </c>
      <c r="K537" s="2">
        <v>0</v>
      </c>
      <c r="L537" s="2">
        <v>2</v>
      </c>
      <c r="M537" s="2">
        <v>0</v>
      </c>
      <c r="N537" s="2">
        <v>0</v>
      </c>
      <c r="O537" s="2">
        <v>8</v>
      </c>
      <c r="P537" s="2">
        <v>10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</v>
      </c>
      <c r="W537" s="2">
        <v>5000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423</v>
      </c>
      <c r="C538" s="2">
        <v>5</v>
      </c>
      <c r="D538" s="2">
        <v>10</v>
      </c>
      <c r="E538" s="2">
        <v>27</v>
      </c>
      <c r="F538" s="2">
        <v>0</v>
      </c>
      <c r="G538" s="2">
        <v>0</v>
      </c>
      <c r="H538" s="2">
        <v>0</v>
      </c>
      <c r="I538" s="2">
        <v>37</v>
      </c>
      <c r="J538" s="2">
        <v>19000</v>
      </c>
      <c r="K538" s="2">
        <v>0</v>
      </c>
      <c r="L538" s="2">
        <v>0</v>
      </c>
      <c r="M538" s="2">
        <v>0</v>
      </c>
      <c r="N538" s="2">
        <v>0</v>
      </c>
      <c r="O538" s="2">
        <v>5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</v>
      </c>
      <c r="W538" s="2">
        <v>6000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397</v>
      </c>
      <c r="C539" s="2">
        <v>6</v>
      </c>
      <c r="D539" s="2">
        <v>18</v>
      </c>
      <c r="E539" s="2">
        <v>13</v>
      </c>
      <c r="F539" s="2">
        <v>0</v>
      </c>
      <c r="G539" s="2">
        <v>0</v>
      </c>
      <c r="H539" s="2">
        <v>0</v>
      </c>
      <c r="I539" s="2">
        <v>49</v>
      </c>
      <c r="J539" s="2">
        <v>12000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10</v>
      </c>
      <c r="Q539" s="2">
        <v>1</v>
      </c>
      <c r="R539" s="2">
        <v>3</v>
      </c>
      <c r="S539" s="2">
        <v>0</v>
      </c>
      <c r="T539" s="2">
        <v>0</v>
      </c>
      <c r="U539" s="2">
        <v>0</v>
      </c>
      <c r="V539" s="2">
        <v>20</v>
      </c>
      <c r="W539" s="2">
        <v>10000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5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396</v>
      </c>
      <c r="C540" s="2">
        <v>5</v>
      </c>
      <c r="D540" s="2">
        <v>14</v>
      </c>
      <c r="E540" s="2">
        <v>20</v>
      </c>
      <c r="F540" s="2">
        <v>0</v>
      </c>
      <c r="G540" s="2">
        <v>0</v>
      </c>
      <c r="H540" s="2">
        <v>0</v>
      </c>
      <c r="I540" s="2">
        <v>47</v>
      </c>
      <c r="J540" s="2">
        <v>17000</v>
      </c>
      <c r="K540" s="2">
        <v>0</v>
      </c>
      <c r="L540" s="2">
        <v>1</v>
      </c>
      <c r="M540" s="2">
        <v>0</v>
      </c>
      <c r="N540" s="2">
        <v>0</v>
      </c>
      <c r="O540" s="2">
        <v>6</v>
      </c>
      <c r="P540" s="2">
        <v>11</v>
      </c>
      <c r="Q540" s="2">
        <v>0</v>
      </c>
      <c r="R540" s="2">
        <v>0</v>
      </c>
      <c r="S540" s="2">
        <v>1</v>
      </c>
      <c r="T540" s="2">
        <v>2</v>
      </c>
      <c r="U540" s="2">
        <v>0</v>
      </c>
      <c r="V540" s="2">
        <v>20</v>
      </c>
      <c r="W540" s="2">
        <v>10000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>
        <v>539</v>
      </c>
      <c r="B541" s="2" t="s">
        <v>866</v>
      </c>
      <c r="C541" s="2">
        <v>5</v>
      </c>
      <c r="D541" s="2">
        <v>7</v>
      </c>
      <c r="E541" s="2">
        <v>40</v>
      </c>
      <c r="F541" s="2">
        <v>0</v>
      </c>
      <c r="G541" s="2">
        <v>0</v>
      </c>
      <c r="H541" s="2">
        <v>0</v>
      </c>
      <c r="I541" s="2">
        <v>40</v>
      </c>
      <c r="J541" s="2">
        <v>25000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22</v>
      </c>
      <c r="W541" s="2">
        <v>10000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867</v>
      </c>
      <c r="C542" s="2">
        <v>5</v>
      </c>
      <c r="D542" s="2">
        <v>13</v>
      </c>
      <c r="E542" s="2">
        <v>20</v>
      </c>
      <c r="F542" s="2">
        <v>0</v>
      </c>
      <c r="G542" s="2">
        <v>0</v>
      </c>
      <c r="H542" s="2">
        <v>0</v>
      </c>
      <c r="I542" s="2">
        <v>45</v>
      </c>
      <c r="J542" s="2">
        <v>20000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13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25</v>
      </c>
      <c r="W542" s="2">
        <v>15000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>
        <v>541</v>
      </c>
      <c r="B543" s="2" t="s">
        <v>426</v>
      </c>
      <c r="C543" s="2">
        <v>6</v>
      </c>
      <c r="D543" s="2">
        <v>11</v>
      </c>
      <c r="E543" s="2">
        <v>60</v>
      </c>
      <c r="F543" s="2">
        <v>0</v>
      </c>
      <c r="G543" s="2">
        <v>0</v>
      </c>
      <c r="H543" s="2">
        <v>0</v>
      </c>
      <c r="I543" s="2">
        <v>41</v>
      </c>
      <c r="J543" s="2">
        <v>28000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26</v>
      </c>
      <c r="W543" s="2">
        <v>25000</v>
      </c>
      <c r="X543" s="2">
        <v>0</v>
      </c>
      <c r="Y543" s="2">
        <v>253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868</v>
      </c>
      <c r="C544" s="2">
        <v>6</v>
      </c>
      <c r="D544" s="2">
        <v>12</v>
      </c>
      <c r="E544" s="2">
        <v>10</v>
      </c>
      <c r="F544" s="2">
        <v>0</v>
      </c>
      <c r="G544" s="2">
        <v>0</v>
      </c>
      <c r="H544" s="2">
        <v>0</v>
      </c>
      <c r="I544" s="2">
        <v>42</v>
      </c>
      <c r="J544" s="2">
        <v>15000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9</v>
      </c>
      <c r="Q544" s="2">
        <v>2</v>
      </c>
      <c r="R544" s="2">
        <v>5</v>
      </c>
      <c r="S544" s="2">
        <v>0</v>
      </c>
      <c r="T544" s="2">
        <v>0</v>
      </c>
      <c r="U544" s="2">
        <v>0</v>
      </c>
      <c r="V544" s="2">
        <v>26</v>
      </c>
      <c r="W544" s="2">
        <v>25000</v>
      </c>
      <c r="X544" s="2">
        <v>0</v>
      </c>
      <c r="Y544" s="2">
        <v>253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869</v>
      </c>
      <c r="C545" s="2">
        <v>5</v>
      </c>
      <c r="D545" s="2">
        <v>9</v>
      </c>
      <c r="E545" s="2">
        <v>26</v>
      </c>
      <c r="F545" s="2">
        <v>0</v>
      </c>
      <c r="G545" s="2">
        <v>0</v>
      </c>
      <c r="H545" s="2">
        <v>0</v>
      </c>
      <c r="I545" s="2">
        <v>38</v>
      </c>
      <c r="J545" s="2">
        <v>24000</v>
      </c>
      <c r="K545" s="2">
        <v>0</v>
      </c>
      <c r="L545" s="2">
        <v>1</v>
      </c>
      <c r="M545" s="2">
        <v>0</v>
      </c>
      <c r="N545" s="2">
        <v>0</v>
      </c>
      <c r="O545" s="2">
        <v>7</v>
      </c>
      <c r="P545" s="2">
        <v>14</v>
      </c>
      <c r="Q545" s="2">
        <v>0</v>
      </c>
      <c r="R545" s="2">
        <v>0</v>
      </c>
      <c r="S545" s="2">
        <v>1</v>
      </c>
      <c r="T545" s="2">
        <v>3</v>
      </c>
      <c r="U545" s="2">
        <v>0</v>
      </c>
      <c r="V545" s="2">
        <v>26</v>
      </c>
      <c r="W545" s="2">
        <v>25000</v>
      </c>
      <c r="X545" s="2">
        <v>0</v>
      </c>
      <c r="Y545" s="2">
        <v>253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5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428</v>
      </c>
      <c r="C546" s="2">
        <v>5</v>
      </c>
      <c r="D546" s="2">
        <v>17</v>
      </c>
      <c r="E546" s="2">
        <v>58</v>
      </c>
      <c r="F546" s="2">
        <v>0</v>
      </c>
      <c r="G546" s="2">
        <v>0</v>
      </c>
      <c r="H546" s="2">
        <v>0</v>
      </c>
      <c r="I546" s="2">
        <v>48</v>
      </c>
      <c r="J546" s="2">
        <v>30000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22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28</v>
      </c>
      <c r="W546" s="2">
        <v>40000</v>
      </c>
      <c r="X546" s="2">
        <v>0</v>
      </c>
      <c r="Y546" s="2">
        <v>253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>
        <v>545</v>
      </c>
      <c r="B547" s="2" t="s">
        <v>870</v>
      </c>
      <c r="C547" s="2">
        <v>5</v>
      </c>
      <c r="D547" s="2">
        <v>22</v>
      </c>
      <c r="E547" s="2">
        <v>12</v>
      </c>
      <c r="F547" s="2">
        <v>0</v>
      </c>
      <c r="G547" s="2">
        <v>0</v>
      </c>
      <c r="H547" s="2">
        <v>0</v>
      </c>
      <c r="I547" s="2">
        <v>53</v>
      </c>
      <c r="J547" s="2">
        <v>20000</v>
      </c>
      <c r="K547" s="2">
        <v>0</v>
      </c>
      <c r="L547" s="2">
        <v>5</v>
      </c>
      <c r="M547" s="2">
        <v>0</v>
      </c>
      <c r="N547" s="2">
        <v>0</v>
      </c>
      <c r="O547" s="2">
        <v>3</v>
      </c>
      <c r="P547" s="2">
        <v>14</v>
      </c>
      <c r="Q547" s="2">
        <v>3</v>
      </c>
      <c r="R547" s="2">
        <v>5</v>
      </c>
      <c r="S547" s="2">
        <v>0</v>
      </c>
      <c r="T547" s="2">
        <v>0</v>
      </c>
      <c r="U547" s="2">
        <v>2</v>
      </c>
      <c r="V547" s="2">
        <v>27</v>
      </c>
      <c r="W547" s="2">
        <v>40000</v>
      </c>
      <c r="X547" s="2">
        <v>0</v>
      </c>
      <c r="Y547" s="2">
        <v>253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871</v>
      </c>
      <c r="C548" s="2">
        <v>5</v>
      </c>
      <c r="D548" s="2">
        <v>21</v>
      </c>
      <c r="E548" s="2">
        <v>15</v>
      </c>
      <c r="F548" s="2">
        <v>0</v>
      </c>
      <c r="G548" s="2">
        <v>0</v>
      </c>
      <c r="H548" s="2">
        <v>0</v>
      </c>
      <c r="I548" s="2">
        <v>52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8</v>
      </c>
      <c r="P548" s="2">
        <v>16</v>
      </c>
      <c r="Q548" s="2">
        <v>0</v>
      </c>
      <c r="R548" s="2">
        <v>0</v>
      </c>
      <c r="S548" s="2">
        <v>3</v>
      </c>
      <c r="T548" s="2">
        <v>5</v>
      </c>
      <c r="U548" s="2">
        <v>3</v>
      </c>
      <c r="V548" s="2">
        <v>25</v>
      </c>
      <c r="W548" s="2">
        <v>40000</v>
      </c>
      <c r="X548" s="2">
        <v>0</v>
      </c>
      <c r="Y548" s="2">
        <v>253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872</v>
      </c>
      <c r="C549" s="2">
        <v>6</v>
      </c>
      <c r="D549" s="2">
        <v>24</v>
      </c>
      <c r="E549" s="2">
        <v>80</v>
      </c>
      <c r="F549" s="2">
        <v>0</v>
      </c>
      <c r="G549" s="2">
        <v>0</v>
      </c>
      <c r="H549" s="2">
        <v>0</v>
      </c>
      <c r="I549" s="2">
        <v>55</v>
      </c>
      <c r="J549" s="2">
        <v>32000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30</v>
      </c>
      <c r="W549" s="2">
        <v>50000</v>
      </c>
      <c r="X549" s="2">
        <v>0</v>
      </c>
      <c r="Y549" s="2">
        <v>253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873</v>
      </c>
      <c r="C550" s="2">
        <v>6</v>
      </c>
      <c r="D550" s="2">
        <v>28</v>
      </c>
      <c r="E550" s="2">
        <v>20</v>
      </c>
      <c r="F550" s="2">
        <v>0</v>
      </c>
      <c r="G550" s="2">
        <v>0</v>
      </c>
      <c r="H550" s="2">
        <v>0</v>
      </c>
      <c r="I550" s="2">
        <v>59</v>
      </c>
      <c r="J550" s="2">
        <v>18000</v>
      </c>
      <c r="K550" s="2">
        <v>0</v>
      </c>
      <c r="L550" s="2">
        <v>0</v>
      </c>
      <c r="M550" s="2">
        <v>0</v>
      </c>
      <c r="N550" s="2">
        <v>0</v>
      </c>
      <c r="O550" s="2">
        <v>6</v>
      </c>
      <c r="P550" s="2">
        <v>12</v>
      </c>
      <c r="Q550" s="2">
        <v>2</v>
      </c>
      <c r="R550" s="2">
        <v>6</v>
      </c>
      <c r="S550" s="2">
        <v>0</v>
      </c>
      <c r="T550" s="2">
        <v>0</v>
      </c>
      <c r="U550" s="2">
        <v>0</v>
      </c>
      <c r="V550" s="2">
        <v>35</v>
      </c>
      <c r="W550" s="2">
        <v>50000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>
        <v>549</v>
      </c>
      <c r="B551" s="2" t="s">
        <v>874</v>
      </c>
      <c r="C551" s="2">
        <v>5</v>
      </c>
      <c r="D551" s="2">
        <v>25</v>
      </c>
      <c r="E551" s="2">
        <v>40</v>
      </c>
      <c r="F551" s="2">
        <v>0</v>
      </c>
      <c r="G551" s="2">
        <v>0</v>
      </c>
      <c r="H551" s="2">
        <v>0</v>
      </c>
      <c r="I551" s="2">
        <v>56</v>
      </c>
      <c r="J551" s="2">
        <v>22000</v>
      </c>
      <c r="K551" s="2">
        <v>0</v>
      </c>
      <c r="L551" s="2">
        <v>0</v>
      </c>
      <c r="M551" s="2">
        <v>0</v>
      </c>
      <c r="N551" s="2">
        <v>0</v>
      </c>
      <c r="O551" s="2">
        <v>8</v>
      </c>
      <c r="P551" s="2">
        <v>20</v>
      </c>
      <c r="Q551" s="2">
        <v>0</v>
      </c>
      <c r="R551" s="2">
        <v>0</v>
      </c>
      <c r="S551" s="2">
        <v>3</v>
      </c>
      <c r="T551" s="2">
        <v>6</v>
      </c>
      <c r="U551" s="2">
        <v>0</v>
      </c>
      <c r="V551" s="2">
        <v>35</v>
      </c>
      <c r="W551" s="2">
        <v>50000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5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>
        <v>550</v>
      </c>
      <c r="B552" s="2" t="s">
        <v>875</v>
      </c>
      <c r="C552" s="2">
        <v>5</v>
      </c>
      <c r="D552" s="2">
        <v>32</v>
      </c>
      <c r="E552" s="2">
        <v>85</v>
      </c>
      <c r="F552" s="2">
        <v>0</v>
      </c>
      <c r="G552" s="2">
        <v>0</v>
      </c>
      <c r="H552" s="2">
        <v>0</v>
      </c>
      <c r="I552" s="2">
        <v>70</v>
      </c>
      <c r="J552" s="2">
        <v>35000</v>
      </c>
      <c r="K552" s="2">
        <v>0</v>
      </c>
      <c r="L552" s="2">
        <v>3</v>
      </c>
      <c r="M552" s="2">
        <v>0</v>
      </c>
      <c r="N552" s="2">
        <v>0</v>
      </c>
      <c r="O552" s="2">
        <v>12</v>
      </c>
      <c r="P552" s="2">
        <v>26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46</v>
      </c>
      <c r="W552" s="2">
        <v>80000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311</v>
      </c>
      <c r="C553" s="2">
        <v>5</v>
      </c>
      <c r="D553" s="2">
        <v>31</v>
      </c>
      <c r="E553" s="2">
        <v>25</v>
      </c>
      <c r="F553" s="2">
        <v>0</v>
      </c>
      <c r="G553" s="2">
        <v>0</v>
      </c>
      <c r="H553" s="2">
        <v>0</v>
      </c>
      <c r="I553" s="2">
        <v>69</v>
      </c>
      <c r="J553" s="2">
        <v>28000</v>
      </c>
      <c r="K553" s="2">
        <v>0</v>
      </c>
      <c r="L553" s="2">
        <v>5</v>
      </c>
      <c r="M553" s="2">
        <v>0</v>
      </c>
      <c r="N553" s="2">
        <v>0</v>
      </c>
      <c r="O553" s="2">
        <v>10</v>
      </c>
      <c r="P553" s="2">
        <v>18</v>
      </c>
      <c r="Q553" s="2">
        <v>3</v>
      </c>
      <c r="R553" s="2">
        <v>6</v>
      </c>
      <c r="S553" s="2">
        <v>0</v>
      </c>
      <c r="T553" s="2">
        <v>0</v>
      </c>
      <c r="U553" s="2">
        <v>2</v>
      </c>
      <c r="V553" s="2">
        <v>28</v>
      </c>
      <c r="W553" s="2">
        <v>80000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876</v>
      </c>
      <c r="C554" s="2">
        <v>5</v>
      </c>
      <c r="D554" s="2">
        <v>33</v>
      </c>
      <c r="E554" s="2">
        <v>40</v>
      </c>
      <c r="F554" s="2">
        <v>0</v>
      </c>
      <c r="G554" s="2">
        <v>0</v>
      </c>
      <c r="H554" s="2">
        <v>0</v>
      </c>
      <c r="I554" s="2">
        <v>71</v>
      </c>
      <c r="J554" s="2">
        <v>30000</v>
      </c>
      <c r="K554" s="2">
        <v>1</v>
      </c>
      <c r="L554" s="2">
        <v>0</v>
      </c>
      <c r="M554" s="2">
        <v>0</v>
      </c>
      <c r="N554" s="2">
        <v>0</v>
      </c>
      <c r="O554" s="2">
        <v>5</v>
      </c>
      <c r="P554" s="2">
        <v>13</v>
      </c>
      <c r="Q554" s="2">
        <v>0</v>
      </c>
      <c r="R554" s="2">
        <v>0</v>
      </c>
      <c r="S554" s="2">
        <v>4</v>
      </c>
      <c r="T554" s="2">
        <v>10</v>
      </c>
      <c r="U554" s="2">
        <v>0</v>
      </c>
      <c r="V554" s="2">
        <v>35</v>
      </c>
      <c r="W554" s="2">
        <v>80000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877</v>
      </c>
      <c r="C555" s="2">
        <v>5</v>
      </c>
      <c r="D555" s="2">
        <v>26</v>
      </c>
      <c r="E555" s="2">
        <v>99</v>
      </c>
      <c r="F555" s="2">
        <v>0</v>
      </c>
      <c r="G555" s="2">
        <v>0</v>
      </c>
      <c r="H555" s="2">
        <v>0</v>
      </c>
      <c r="I555" s="2">
        <v>57</v>
      </c>
      <c r="J555" s="2">
        <v>33000</v>
      </c>
      <c r="K555" s="2">
        <v>0</v>
      </c>
      <c r="L555" s="2">
        <v>0</v>
      </c>
      <c r="M555" s="2">
        <v>0</v>
      </c>
      <c r="N555" s="2">
        <v>0</v>
      </c>
      <c r="O555" s="2">
        <v>5</v>
      </c>
      <c r="P555" s="2">
        <v>35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34</v>
      </c>
      <c r="W555" s="2">
        <v>100000</v>
      </c>
      <c r="X555" s="2">
        <v>0</v>
      </c>
      <c r="Y555" s="2">
        <v>70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>
        <v>554</v>
      </c>
      <c r="B556" s="2" t="s">
        <v>878</v>
      </c>
      <c r="C556" s="2">
        <v>6</v>
      </c>
      <c r="D556" s="2">
        <v>27</v>
      </c>
      <c r="E556" s="2">
        <v>26</v>
      </c>
      <c r="F556" s="2">
        <v>0</v>
      </c>
      <c r="G556" s="2">
        <v>0</v>
      </c>
      <c r="H556" s="2">
        <v>0</v>
      </c>
      <c r="I556" s="2">
        <v>58</v>
      </c>
      <c r="J556" s="2">
        <v>10000</v>
      </c>
      <c r="K556" s="2">
        <v>0</v>
      </c>
      <c r="L556" s="2">
        <v>0</v>
      </c>
      <c r="M556" s="2">
        <v>0</v>
      </c>
      <c r="N556" s="2">
        <v>0</v>
      </c>
      <c r="O556" s="2">
        <v>6</v>
      </c>
      <c r="P556" s="2">
        <v>13</v>
      </c>
      <c r="Q556" s="2">
        <v>2</v>
      </c>
      <c r="R556" s="2">
        <v>8</v>
      </c>
      <c r="S556" s="2">
        <v>0</v>
      </c>
      <c r="T556" s="2">
        <v>0</v>
      </c>
      <c r="U556" s="2">
        <v>0</v>
      </c>
      <c r="V556" s="2">
        <v>35</v>
      </c>
      <c r="W556" s="2">
        <v>100000</v>
      </c>
      <c r="X556" s="2">
        <v>0</v>
      </c>
      <c r="Y556" s="2">
        <v>70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879</v>
      </c>
      <c r="C557" s="2">
        <v>5</v>
      </c>
      <c r="D557" s="2">
        <v>107</v>
      </c>
      <c r="E557" s="2">
        <v>40</v>
      </c>
      <c r="F557" s="2">
        <v>0</v>
      </c>
      <c r="G557" s="2">
        <v>-2</v>
      </c>
      <c r="H557" s="2">
        <v>0</v>
      </c>
      <c r="I557" s="2">
        <v>1411</v>
      </c>
      <c r="J557" s="2">
        <v>22000</v>
      </c>
      <c r="K557" s="2">
        <v>1</v>
      </c>
      <c r="L557" s="2">
        <v>1</v>
      </c>
      <c r="M557" s="2">
        <v>0</v>
      </c>
      <c r="N557" s="2">
        <v>0</v>
      </c>
      <c r="O557" s="2">
        <v>6</v>
      </c>
      <c r="P557" s="2">
        <v>15</v>
      </c>
      <c r="Q557" s="2">
        <v>0</v>
      </c>
      <c r="R557" s="2">
        <v>0</v>
      </c>
      <c r="S557" s="2">
        <v>6</v>
      </c>
      <c r="T557" s="2">
        <v>10</v>
      </c>
      <c r="U557" s="2">
        <v>0</v>
      </c>
      <c r="V557" s="2">
        <v>35</v>
      </c>
      <c r="W557" s="2">
        <v>100000</v>
      </c>
      <c r="X557" s="2">
        <v>0</v>
      </c>
      <c r="Y557" s="2">
        <v>70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5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>
        <v>556</v>
      </c>
      <c r="B558" s="2" t="s">
        <v>880</v>
      </c>
      <c r="C558" s="2">
        <v>5</v>
      </c>
      <c r="D558" s="2">
        <v>29</v>
      </c>
      <c r="E558" s="2">
        <v>48</v>
      </c>
      <c r="F558" s="2">
        <v>0</v>
      </c>
      <c r="G558" s="2">
        <v>0</v>
      </c>
      <c r="H558" s="2">
        <v>0</v>
      </c>
      <c r="I558" s="2">
        <v>65</v>
      </c>
      <c r="J558" s="2">
        <v>20000</v>
      </c>
      <c r="K558" s="2">
        <v>0</v>
      </c>
      <c r="L558" s="2">
        <v>2</v>
      </c>
      <c r="M558" s="2">
        <v>0</v>
      </c>
      <c r="N558" s="2">
        <v>0</v>
      </c>
      <c r="O558" s="2">
        <v>12</v>
      </c>
      <c r="P558" s="2">
        <v>16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881</v>
      </c>
      <c r="C559" s="2">
        <v>5</v>
      </c>
      <c r="D559" s="2">
        <v>29</v>
      </c>
      <c r="E559" s="2">
        <v>48</v>
      </c>
      <c r="F559" s="2">
        <v>0</v>
      </c>
      <c r="G559" s="2">
        <v>0</v>
      </c>
      <c r="H559" s="2">
        <v>0</v>
      </c>
      <c r="I559" s="2">
        <v>65</v>
      </c>
      <c r="J559" s="2">
        <v>30000</v>
      </c>
      <c r="K559" s="2">
        <v>0</v>
      </c>
      <c r="L559" s="2">
        <v>2</v>
      </c>
      <c r="M559" s="2">
        <v>0</v>
      </c>
      <c r="N559" s="2">
        <v>0</v>
      </c>
      <c r="O559" s="2">
        <v>6</v>
      </c>
      <c r="P559" s="2">
        <v>32</v>
      </c>
      <c r="Q559" s="2">
        <v>2</v>
      </c>
      <c r="R559" s="2">
        <v>7</v>
      </c>
      <c r="S559" s="2">
        <v>3</v>
      </c>
      <c r="T559" s="2">
        <v>8</v>
      </c>
      <c r="U559" s="2">
        <v>0</v>
      </c>
      <c r="V559" s="2">
        <v>46</v>
      </c>
      <c r="W559" s="2">
        <v>50000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882</v>
      </c>
      <c r="C560" s="2">
        <v>5</v>
      </c>
      <c r="D560" s="2">
        <v>30</v>
      </c>
      <c r="E560" s="2">
        <v>22</v>
      </c>
      <c r="F560" s="2">
        <v>0</v>
      </c>
      <c r="G560" s="2">
        <v>0</v>
      </c>
      <c r="H560" s="2">
        <v>0</v>
      </c>
      <c r="I560" s="2">
        <v>66</v>
      </c>
      <c r="J560" s="2">
        <v>22000</v>
      </c>
      <c r="K560" s="2">
        <v>0</v>
      </c>
      <c r="L560" s="2">
        <v>1</v>
      </c>
      <c r="M560" s="2">
        <v>0</v>
      </c>
      <c r="N560" s="2">
        <v>0</v>
      </c>
      <c r="O560" s="2">
        <v>15</v>
      </c>
      <c r="P560" s="2">
        <v>10</v>
      </c>
      <c r="Q560" s="2">
        <v>4</v>
      </c>
      <c r="R560" s="2">
        <v>3</v>
      </c>
      <c r="S560" s="2">
        <v>4</v>
      </c>
      <c r="T560" s="2">
        <v>2</v>
      </c>
      <c r="U560" s="2">
        <v>0</v>
      </c>
      <c r="V560" s="2">
        <v>35</v>
      </c>
      <c r="W560" s="2">
        <v>50000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883</v>
      </c>
      <c r="C561" s="2">
        <v>5</v>
      </c>
      <c r="D561" s="2">
        <v>113</v>
      </c>
      <c r="E561" s="2">
        <v>80</v>
      </c>
      <c r="F561" s="2">
        <v>0</v>
      </c>
      <c r="G561" s="2">
        <v>0</v>
      </c>
      <c r="H561" s="2">
        <v>0</v>
      </c>
      <c r="I561" s="2">
        <v>1687</v>
      </c>
      <c r="J561" s="2">
        <v>32000</v>
      </c>
      <c r="K561" s="2">
        <v>0</v>
      </c>
      <c r="L561" s="2">
        <v>0</v>
      </c>
      <c r="M561" s="2">
        <v>0</v>
      </c>
      <c r="N561" s="2">
        <v>0</v>
      </c>
      <c r="O561" s="2">
        <v>5</v>
      </c>
      <c r="P561" s="2">
        <v>35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34</v>
      </c>
      <c r="W561" s="2">
        <v>100000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>
        <v>560</v>
      </c>
      <c r="B562" s="2" t="s">
        <v>884</v>
      </c>
      <c r="C562" s="2">
        <v>5</v>
      </c>
      <c r="D562" s="2">
        <v>119</v>
      </c>
      <c r="E562" s="2">
        <v>99</v>
      </c>
      <c r="F562" s="2">
        <v>0</v>
      </c>
      <c r="G562" s="2">
        <v>0</v>
      </c>
      <c r="H562" s="2">
        <v>0</v>
      </c>
      <c r="I562" s="2">
        <v>1787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885</v>
      </c>
      <c r="C563" s="2">
        <v>6</v>
      </c>
      <c r="D563" s="2">
        <v>114</v>
      </c>
      <c r="E563" s="2">
        <v>26</v>
      </c>
      <c r="F563" s="2">
        <v>0</v>
      </c>
      <c r="G563" s="2">
        <v>0</v>
      </c>
      <c r="H563" s="2">
        <v>0</v>
      </c>
      <c r="I563" s="2">
        <v>1780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5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886</v>
      </c>
      <c r="C564" s="2">
        <v>5</v>
      </c>
      <c r="D564" s="2">
        <v>115</v>
      </c>
      <c r="E564" s="2">
        <v>40</v>
      </c>
      <c r="F564" s="2">
        <v>0</v>
      </c>
      <c r="G564" s="2">
        <v>-2</v>
      </c>
      <c r="H564" s="2">
        <v>0</v>
      </c>
      <c r="I564" s="2">
        <v>1781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887</v>
      </c>
      <c r="C565" s="2">
        <v>10</v>
      </c>
      <c r="D565" s="2">
        <v>1</v>
      </c>
      <c r="E565" s="2">
        <v>5</v>
      </c>
      <c r="F565" s="2">
        <v>0</v>
      </c>
      <c r="G565" s="2">
        <v>0</v>
      </c>
      <c r="H565" s="2">
        <v>0</v>
      </c>
      <c r="I565" s="2">
        <v>60</v>
      </c>
      <c r="J565" s="2">
        <v>5000</v>
      </c>
      <c r="K565" s="2">
        <v>0</v>
      </c>
      <c r="L565" s="2">
        <v>2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120</v>
      </c>
      <c r="X565" s="2">
        <v>0</v>
      </c>
      <c r="Y565" s="2">
        <v>255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>
        <v>564</v>
      </c>
      <c r="B566" s="2" t="s">
        <v>888</v>
      </c>
      <c r="C566" s="2">
        <v>11</v>
      </c>
      <c r="D566" s="2">
        <v>1</v>
      </c>
      <c r="E566" s="2">
        <v>5</v>
      </c>
      <c r="F566" s="2">
        <v>0</v>
      </c>
      <c r="G566" s="2">
        <v>0</v>
      </c>
      <c r="H566" s="2">
        <v>0</v>
      </c>
      <c r="I566" s="2">
        <v>80</v>
      </c>
      <c r="J566" s="2">
        <v>5000</v>
      </c>
      <c r="K566" s="2">
        <v>0</v>
      </c>
      <c r="L566" s="2">
        <v>2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120</v>
      </c>
      <c r="X566" s="2">
        <v>0</v>
      </c>
      <c r="Y566" s="2">
        <v>255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>
        <v>565</v>
      </c>
      <c r="B567" s="2" t="s">
        <v>439</v>
      </c>
      <c r="C567" s="2">
        <v>10</v>
      </c>
      <c r="D567" s="2">
        <v>2</v>
      </c>
      <c r="E567" s="2">
        <v>8</v>
      </c>
      <c r="F567" s="2">
        <v>0</v>
      </c>
      <c r="G567" s="2">
        <v>0</v>
      </c>
      <c r="H567" s="2">
        <v>0</v>
      </c>
      <c r="I567" s="2">
        <v>61</v>
      </c>
      <c r="J567" s="2">
        <v>8000</v>
      </c>
      <c r="K567" s="2">
        <v>3</v>
      </c>
      <c r="L567" s="2">
        <v>3</v>
      </c>
      <c r="M567" s="2">
        <v>1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11</v>
      </c>
      <c r="W567" s="2">
        <v>3000</v>
      </c>
      <c r="X567" s="2">
        <v>0</v>
      </c>
      <c r="Y567" s="2">
        <v>255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889</v>
      </c>
      <c r="C568" s="2">
        <v>11</v>
      </c>
      <c r="D568" s="2">
        <v>2</v>
      </c>
      <c r="E568" s="2">
        <v>8</v>
      </c>
      <c r="F568" s="2">
        <v>0</v>
      </c>
      <c r="G568" s="2">
        <v>0</v>
      </c>
      <c r="H568" s="2">
        <v>0</v>
      </c>
      <c r="I568" s="2">
        <v>81</v>
      </c>
      <c r="J568" s="2">
        <v>8000</v>
      </c>
      <c r="K568" s="2">
        <v>3</v>
      </c>
      <c r="L568" s="2">
        <v>3</v>
      </c>
      <c r="M568" s="2">
        <v>1</v>
      </c>
      <c r="N568" s="2">
        <v>2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11</v>
      </c>
      <c r="W568" s="2">
        <v>3000</v>
      </c>
      <c r="X568" s="2">
        <v>0</v>
      </c>
      <c r="Y568" s="2">
        <v>255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359</v>
      </c>
      <c r="C569" s="2">
        <v>10</v>
      </c>
      <c r="D569" s="2">
        <v>2</v>
      </c>
      <c r="E569" s="2">
        <v>12</v>
      </c>
      <c r="F569" s="2">
        <v>0</v>
      </c>
      <c r="G569" s="2">
        <v>0</v>
      </c>
      <c r="H569" s="2">
        <v>0</v>
      </c>
      <c r="I569" s="2">
        <v>61</v>
      </c>
      <c r="J569" s="2">
        <v>12000</v>
      </c>
      <c r="K569" s="2">
        <v>3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16</v>
      </c>
      <c r="W569" s="2">
        <v>6000</v>
      </c>
      <c r="X569" s="2">
        <v>0</v>
      </c>
      <c r="Y569" s="2">
        <v>255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5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358</v>
      </c>
      <c r="C570" s="2">
        <v>11</v>
      </c>
      <c r="D570" s="2">
        <v>2</v>
      </c>
      <c r="E570" s="2">
        <v>12</v>
      </c>
      <c r="F570" s="2">
        <v>0</v>
      </c>
      <c r="G570" s="2">
        <v>0</v>
      </c>
      <c r="H570" s="2">
        <v>0</v>
      </c>
      <c r="I570" s="2">
        <v>81</v>
      </c>
      <c r="J570" s="2">
        <v>12000</v>
      </c>
      <c r="K570" s="2">
        <v>3</v>
      </c>
      <c r="L570" s="2">
        <v>5</v>
      </c>
      <c r="M570" s="2">
        <v>1</v>
      </c>
      <c r="N570" s="2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16</v>
      </c>
      <c r="W570" s="2">
        <v>6000</v>
      </c>
      <c r="X570" s="2">
        <v>0</v>
      </c>
      <c r="Y570" s="2">
        <v>255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>
        <v>569</v>
      </c>
      <c r="B571" s="2" t="s">
        <v>431</v>
      </c>
      <c r="C571" s="2">
        <v>10</v>
      </c>
      <c r="D571" s="2">
        <v>3</v>
      </c>
      <c r="E571" s="2">
        <v>23</v>
      </c>
      <c r="F571" s="2">
        <v>0</v>
      </c>
      <c r="G571" s="2">
        <v>0</v>
      </c>
      <c r="H571" s="2">
        <v>0</v>
      </c>
      <c r="I571" s="2">
        <v>62</v>
      </c>
      <c r="J571" s="2">
        <v>25000</v>
      </c>
      <c r="K571" s="2">
        <v>4</v>
      </c>
      <c r="L571" s="2">
        <v>7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22</v>
      </c>
      <c r="W571" s="2">
        <v>12000</v>
      </c>
      <c r="X571" s="2">
        <v>0</v>
      </c>
      <c r="Y571" s="2">
        <v>255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434</v>
      </c>
      <c r="C572" s="2">
        <v>11</v>
      </c>
      <c r="D572" s="2">
        <v>3</v>
      </c>
      <c r="E572" s="2">
        <v>23</v>
      </c>
      <c r="F572" s="2">
        <v>0</v>
      </c>
      <c r="G572" s="2">
        <v>0</v>
      </c>
      <c r="H572" s="2">
        <v>0</v>
      </c>
      <c r="I572" s="2">
        <v>82</v>
      </c>
      <c r="J572" s="2">
        <v>25000</v>
      </c>
      <c r="K572" s="2">
        <v>4</v>
      </c>
      <c r="L572" s="2">
        <v>7</v>
      </c>
      <c r="M572" s="2">
        <v>2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22</v>
      </c>
      <c r="W572" s="2">
        <v>12000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>
        <v>571</v>
      </c>
      <c r="B573" s="2" t="s">
        <v>430</v>
      </c>
      <c r="C573" s="2">
        <v>10</v>
      </c>
      <c r="D573" s="2">
        <v>4</v>
      </c>
      <c r="E573" s="2">
        <v>12</v>
      </c>
      <c r="F573" s="2">
        <v>0</v>
      </c>
      <c r="G573" s="2">
        <v>0</v>
      </c>
      <c r="H573" s="2">
        <v>0</v>
      </c>
      <c r="I573" s="2">
        <v>63</v>
      </c>
      <c r="J573" s="2">
        <v>20000</v>
      </c>
      <c r="K573" s="2">
        <v>3</v>
      </c>
      <c r="L573" s="2">
        <v>5</v>
      </c>
      <c r="M573" s="2">
        <v>3</v>
      </c>
      <c r="N573" s="2">
        <v>4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22</v>
      </c>
      <c r="W573" s="2">
        <v>10000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433</v>
      </c>
      <c r="C574" s="2">
        <v>11</v>
      </c>
      <c r="D574" s="2">
        <v>4</v>
      </c>
      <c r="E574" s="2">
        <v>12</v>
      </c>
      <c r="F574" s="2">
        <v>0</v>
      </c>
      <c r="G574" s="2">
        <v>0</v>
      </c>
      <c r="H574" s="2">
        <v>0</v>
      </c>
      <c r="I574" s="2">
        <v>83</v>
      </c>
      <c r="J574" s="2">
        <v>20000</v>
      </c>
      <c r="K574" s="2">
        <v>3</v>
      </c>
      <c r="L574" s="2">
        <v>5</v>
      </c>
      <c r="M574" s="2">
        <v>3</v>
      </c>
      <c r="N574" s="2">
        <v>4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0</v>
      </c>
      <c r="U574" s="2">
        <v>0</v>
      </c>
      <c r="V574" s="2">
        <v>22</v>
      </c>
      <c r="W574" s="2">
        <v>10000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890</v>
      </c>
      <c r="C575" s="2">
        <v>10</v>
      </c>
      <c r="D575" s="2">
        <v>5</v>
      </c>
      <c r="E575" s="2">
        <v>15</v>
      </c>
      <c r="F575" s="2">
        <v>0</v>
      </c>
      <c r="G575" s="2">
        <v>0</v>
      </c>
      <c r="H575" s="2">
        <v>0</v>
      </c>
      <c r="I575" s="2">
        <v>64</v>
      </c>
      <c r="J575" s="2">
        <v>20000</v>
      </c>
      <c r="K575" s="2">
        <v>3</v>
      </c>
      <c r="L575" s="2">
        <v>6</v>
      </c>
      <c r="M575" s="2">
        <v>3</v>
      </c>
      <c r="N575" s="2">
        <v>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0</v>
      </c>
      <c r="V575" s="2">
        <v>22</v>
      </c>
      <c r="W575" s="2">
        <v>10000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5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432</v>
      </c>
      <c r="C576" s="2">
        <v>11</v>
      </c>
      <c r="D576" s="2">
        <v>5</v>
      </c>
      <c r="E576" s="2">
        <v>15</v>
      </c>
      <c r="F576" s="2">
        <v>0</v>
      </c>
      <c r="G576" s="2">
        <v>0</v>
      </c>
      <c r="H576" s="2">
        <v>0</v>
      </c>
      <c r="I576" s="2">
        <v>84</v>
      </c>
      <c r="J576" s="2">
        <v>20000</v>
      </c>
      <c r="K576" s="2">
        <v>3</v>
      </c>
      <c r="L576" s="2">
        <v>6</v>
      </c>
      <c r="M576" s="2">
        <v>3</v>
      </c>
      <c r="N576" s="2">
        <v>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2</v>
      </c>
      <c r="U576" s="2">
        <v>0</v>
      </c>
      <c r="V576" s="2">
        <v>22</v>
      </c>
      <c r="W576" s="2">
        <v>10000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>
        <v>575</v>
      </c>
      <c r="B577" s="2" t="s">
        <v>891</v>
      </c>
      <c r="C577" s="2">
        <v>10</v>
      </c>
      <c r="D577" s="2">
        <v>3</v>
      </c>
      <c r="E577" s="2">
        <v>45</v>
      </c>
      <c r="F577" s="2">
        <v>0</v>
      </c>
      <c r="G577" s="2">
        <v>0</v>
      </c>
      <c r="H577" s="2">
        <v>0</v>
      </c>
      <c r="I577" s="2">
        <v>62</v>
      </c>
      <c r="J577" s="2">
        <v>30000</v>
      </c>
      <c r="K577" s="2">
        <v>5</v>
      </c>
      <c r="L577" s="2">
        <v>9</v>
      </c>
      <c r="M577" s="2">
        <v>3</v>
      </c>
      <c r="N577" s="2">
        <v>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46</v>
      </c>
      <c r="W577" s="2">
        <v>25000</v>
      </c>
      <c r="X577" s="2">
        <v>0</v>
      </c>
      <c r="Y577" s="3">
        <v>253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343</v>
      </c>
      <c r="C578" s="2">
        <v>11</v>
      </c>
      <c r="D578" s="2">
        <v>3</v>
      </c>
      <c r="E578" s="2">
        <v>45</v>
      </c>
      <c r="F578" s="2">
        <v>0</v>
      </c>
      <c r="G578" s="2">
        <v>0</v>
      </c>
      <c r="H578" s="2">
        <v>0</v>
      </c>
      <c r="I578" s="2">
        <v>82</v>
      </c>
      <c r="J578" s="2">
        <v>30000</v>
      </c>
      <c r="K578" s="2">
        <v>5</v>
      </c>
      <c r="L578" s="2">
        <v>9</v>
      </c>
      <c r="M578" s="2">
        <v>3</v>
      </c>
      <c r="N578" s="2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46</v>
      </c>
      <c r="W578" s="2">
        <v>25000</v>
      </c>
      <c r="X578" s="2">
        <v>0</v>
      </c>
      <c r="Y578" s="3">
        <v>253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346</v>
      </c>
      <c r="C579" s="2">
        <v>10</v>
      </c>
      <c r="D579" s="2">
        <v>4</v>
      </c>
      <c r="E579" s="2">
        <v>19</v>
      </c>
      <c r="F579" s="2">
        <v>0</v>
      </c>
      <c r="G579" s="2">
        <v>0</v>
      </c>
      <c r="H579" s="2">
        <v>0</v>
      </c>
      <c r="I579" s="2">
        <v>63</v>
      </c>
      <c r="J579" s="2">
        <v>28000</v>
      </c>
      <c r="K579" s="2">
        <v>4</v>
      </c>
      <c r="L579" s="2">
        <v>7</v>
      </c>
      <c r="M579" s="2">
        <v>3</v>
      </c>
      <c r="N579" s="2">
        <v>4</v>
      </c>
      <c r="O579" s="2">
        <v>0</v>
      </c>
      <c r="P579" s="2">
        <v>0</v>
      </c>
      <c r="Q579" s="2">
        <v>1</v>
      </c>
      <c r="R579" s="2">
        <v>4</v>
      </c>
      <c r="S579" s="2">
        <v>0</v>
      </c>
      <c r="T579" s="2">
        <v>0</v>
      </c>
      <c r="U579" s="2">
        <v>2</v>
      </c>
      <c r="V579" s="2">
        <v>28</v>
      </c>
      <c r="W579" s="2">
        <v>22000</v>
      </c>
      <c r="X579" s="2">
        <v>0</v>
      </c>
      <c r="Y579" s="3">
        <v>253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347</v>
      </c>
      <c r="C580" s="2">
        <v>11</v>
      </c>
      <c r="D580" s="2">
        <v>4</v>
      </c>
      <c r="E580" s="2">
        <v>19</v>
      </c>
      <c r="F580" s="2">
        <v>0</v>
      </c>
      <c r="G580" s="2">
        <v>0</v>
      </c>
      <c r="H580" s="2">
        <v>0</v>
      </c>
      <c r="I580" s="2">
        <v>83</v>
      </c>
      <c r="J580" s="2">
        <v>28000</v>
      </c>
      <c r="K580" s="2">
        <v>4</v>
      </c>
      <c r="L580" s="2">
        <v>7</v>
      </c>
      <c r="M580" s="2">
        <v>3</v>
      </c>
      <c r="N580" s="2">
        <v>4</v>
      </c>
      <c r="O580" s="2">
        <v>0</v>
      </c>
      <c r="P580" s="2">
        <v>0</v>
      </c>
      <c r="Q580" s="2">
        <v>1</v>
      </c>
      <c r="R580" s="2">
        <v>4</v>
      </c>
      <c r="S580" s="2">
        <v>0</v>
      </c>
      <c r="T580" s="2">
        <v>0</v>
      </c>
      <c r="U580" s="2">
        <v>2</v>
      </c>
      <c r="V580" s="2">
        <v>28</v>
      </c>
      <c r="W580" s="2">
        <v>22000</v>
      </c>
      <c r="X580" s="2">
        <v>0</v>
      </c>
      <c r="Y580" s="3">
        <v>253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>
        <v>579</v>
      </c>
      <c r="B581" s="2" t="s">
        <v>344</v>
      </c>
      <c r="C581" s="2">
        <v>10</v>
      </c>
      <c r="D581" s="2">
        <v>5</v>
      </c>
      <c r="E581" s="2">
        <v>26</v>
      </c>
      <c r="F581" s="2">
        <v>0</v>
      </c>
      <c r="G581" s="2">
        <v>0</v>
      </c>
      <c r="H581" s="2">
        <v>0</v>
      </c>
      <c r="I581" s="2">
        <v>64</v>
      </c>
      <c r="J581" s="2">
        <v>28000</v>
      </c>
      <c r="K581" s="2">
        <v>4</v>
      </c>
      <c r="L581" s="2">
        <v>7</v>
      </c>
      <c r="M581" s="2">
        <v>3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4</v>
      </c>
      <c r="U581" s="2">
        <v>3</v>
      </c>
      <c r="V581" s="2">
        <v>27</v>
      </c>
      <c r="W581" s="2">
        <v>22000</v>
      </c>
      <c r="X581" s="2">
        <v>0</v>
      </c>
      <c r="Y581" s="3">
        <v>253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5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>
        <v>580</v>
      </c>
      <c r="B582" s="2" t="s">
        <v>345</v>
      </c>
      <c r="C582" s="2">
        <v>11</v>
      </c>
      <c r="D582" s="2">
        <v>5</v>
      </c>
      <c r="E582" s="2">
        <v>26</v>
      </c>
      <c r="F582" s="2">
        <v>0</v>
      </c>
      <c r="G582" s="2">
        <v>0</v>
      </c>
      <c r="H582" s="2">
        <v>0</v>
      </c>
      <c r="I582" s="2">
        <v>84</v>
      </c>
      <c r="J582" s="2">
        <v>28000</v>
      </c>
      <c r="K582" s="2">
        <v>4</v>
      </c>
      <c r="L582" s="2">
        <v>7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4</v>
      </c>
      <c r="U582" s="2">
        <v>3</v>
      </c>
      <c r="V582" s="2">
        <v>27</v>
      </c>
      <c r="W582" s="2">
        <v>22000</v>
      </c>
      <c r="X582" s="2">
        <v>0</v>
      </c>
      <c r="Y582" s="3">
        <v>253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330</v>
      </c>
      <c r="C583" s="2">
        <v>15</v>
      </c>
      <c r="D583" s="2">
        <v>0</v>
      </c>
      <c r="E583" s="2">
        <v>20</v>
      </c>
      <c r="F583" s="2">
        <v>0</v>
      </c>
      <c r="G583" s="2">
        <v>0</v>
      </c>
      <c r="H583" s="2">
        <v>0</v>
      </c>
      <c r="I583" s="2">
        <v>104</v>
      </c>
      <c r="J583" s="2">
        <v>7000</v>
      </c>
      <c r="K583" s="2">
        <v>4</v>
      </c>
      <c r="L583" s="2">
        <v>5</v>
      </c>
      <c r="M583" s="2">
        <v>2</v>
      </c>
      <c r="N583" s="2">
        <v>3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40</v>
      </c>
      <c r="W583" s="2">
        <v>40000</v>
      </c>
      <c r="X583" s="2">
        <v>0</v>
      </c>
      <c r="Y583" s="2">
        <v>70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321</v>
      </c>
      <c r="C584" s="2">
        <v>20</v>
      </c>
      <c r="D584" s="2">
        <v>0</v>
      </c>
      <c r="E584" s="2">
        <v>2</v>
      </c>
      <c r="F584" s="2">
        <v>0</v>
      </c>
      <c r="G584" s="2">
        <v>0</v>
      </c>
      <c r="H584" s="2">
        <v>0</v>
      </c>
      <c r="I584" s="2">
        <v>229</v>
      </c>
      <c r="J584" s="2">
        <v>7000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  <c r="P584" s="2">
        <v>6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40</v>
      </c>
      <c r="W584" s="2">
        <v>40000</v>
      </c>
      <c r="X584" s="2">
        <v>0</v>
      </c>
      <c r="Y584" s="2">
        <v>70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327</v>
      </c>
      <c r="C585" s="2">
        <v>26</v>
      </c>
      <c r="D585" s="2">
        <v>0</v>
      </c>
      <c r="E585" s="2">
        <v>2</v>
      </c>
      <c r="F585" s="2">
        <v>0</v>
      </c>
      <c r="G585" s="2">
        <v>0</v>
      </c>
      <c r="H585" s="2">
        <v>0</v>
      </c>
      <c r="I585" s="2">
        <v>196</v>
      </c>
      <c r="J585" s="2">
        <v>7000</v>
      </c>
      <c r="K585" s="2">
        <v>0</v>
      </c>
      <c r="L585" s="2">
        <v>1</v>
      </c>
      <c r="M585" s="2">
        <v>0</v>
      </c>
      <c r="N585" s="2">
        <v>0</v>
      </c>
      <c r="O585" s="2">
        <v>2</v>
      </c>
      <c r="P585" s="2">
        <v>3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40</v>
      </c>
      <c r="W585" s="2">
        <v>40000</v>
      </c>
      <c r="X585" s="2">
        <v>0</v>
      </c>
      <c r="Y585" s="2">
        <v>70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>
        <v>584</v>
      </c>
      <c r="B586" s="2" t="s">
        <v>324</v>
      </c>
      <c r="C586" s="2">
        <v>22</v>
      </c>
      <c r="D586" s="2">
        <v>0</v>
      </c>
      <c r="E586" s="2">
        <v>2</v>
      </c>
      <c r="F586" s="2">
        <v>0</v>
      </c>
      <c r="G586" s="2">
        <v>0</v>
      </c>
      <c r="H586" s="2">
        <v>0</v>
      </c>
      <c r="I586" s="2">
        <v>147</v>
      </c>
      <c r="J586" s="2">
        <v>7000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7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40</v>
      </c>
      <c r="W586" s="2">
        <v>40000</v>
      </c>
      <c r="X586" s="2">
        <v>0</v>
      </c>
      <c r="Y586" s="2">
        <v>70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329</v>
      </c>
      <c r="C587" s="2">
        <v>15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  <c r="I587" s="2">
        <v>101</v>
      </c>
      <c r="J587" s="2">
        <v>7000</v>
      </c>
      <c r="K587" s="2">
        <v>4</v>
      </c>
      <c r="L587" s="2">
        <v>4</v>
      </c>
      <c r="M587" s="2">
        <v>1</v>
      </c>
      <c r="N587" s="2">
        <v>2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2</v>
      </c>
      <c r="V587" s="2">
        <v>28</v>
      </c>
      <c r="W587" s="2">
        <v>40000</v>
      </c>
      <c r="X587" s="2">
        <v>0</v>
      </c>
      <c r="Y587" s="2">
        <v>70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5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>
        <v>586</v>
      </c>
      <c r="B588" s="2" t="s">
        <v>320</v>
      </c>
      <c r="C588" s="2">
        <v>20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226</v>
      </c>
      <c r="J588" s="2">
        <v>7000</v>
      </c>
      <c r="K588" s="2">
        <v>0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8</v>
      </c>
      <c r="S588" s="2">
        <v>0</v>
      </c>
      <c r="T588" s="2">
        <v>0</v>
      </c>
      <c r="U588" s="2">
        <v>2</v>
      </c>
      <c r="V588" s="2">
        <v>28</v>
      </c>
      <c r="W588" s="2">
        <v>40000</v>
      </c>
      <c r="X588" s="2">
        <v>0</v>
      </c>
      <c r="Y588" s="2">
        <v>70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326</v>
      </c>
      <c r="C589" s="2">
        <v>26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197</v>
      </c>
      <c r="J589" s="2">
        <v>7000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</v>
      </c>
      <c r="S589" s="2">
        <v>0</v>
      </c>
      <c r="T589" s="2">
        <v>0</v>
      </c>
      <c r="U589" s="2">
        <v>2</v>
      </c>
      <c r="V589" s="2">
        <v>28</v>
      </c>
      <c r="W589" s="2">
        <v>40000</v>
      </c>
      <c r="X589" s="2">
        <v>0</v>
      </c>
      <c r="Y589" s="2">
        <v>70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323</v>
      </c>
      <c r="C590" s="2">
        <v>22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158</v>
      </c>
      <c r="J590" s="2">
        <v>7000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6</v>
      </c>
      <c r="S590" s="2">
        <v>0</v>
      </c>
      <c r="T590" s="2">
        <v>0</v>
      </c>
      <c r="U590" s="2">
        <v>2</v>
      </c>
      <c r="V590" s="2">
        <v>28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328</v>
      </c>
      <c r="C591" s="2">
        <v>15</v>
      </c>
      <c r="D591" s="2">
        <v>0</v>
      </c>
      <c r="E591" s="2">
        <v>3</v>
      </c>
      <c r="F591" s="2">
        <v>0</v>
      </c>
      <c r="G591" s="2">
        <v>0</v>
      </c>
      <c r="H591" s="2">
        <v>0</v>
      </c>
      <c r="I591" s="2">
        <v>102</v>
      </c>
      <c r="J591" s="2">
        <v>7000</v>
      </c>
      <c r="K591" s="2">
        <v>4</v>
      </c>
      <c r="L591" s="2">
        <v>4</v>
      </c>
      <c r="M591" s="2">
        <v>1</v>
      </c>
      <c r="N591" s="2">
        <v>2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3</v>
      </c>
      <c r="V591" s="2">
        <v>25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>
        <v>590</v>
      </c>
      <c r="B592" s="2" t="s">
        <v>892</v>
      </c>
      <c r="C592" s="2">
        <v>20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234</v>
      </c>
      <c r="J592" s="2">
        <v>7000</v>
      </c>
      <c r="K592" s="2">
        <v>0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7</v>
      </c>
      <c r="U592" s="2">
        <v>3</v>
      </c>
      <c r="V592" s="2">
        <v>25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325</v>
      </c>
      <c r="C593" s="2">
        <v>26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195</v>
      </c>
      <c r="J593" s="2">
        <v>7000</v>
      </c>
      <c r="K593" s="2">
        <v>1</v>
      </c>
      <c r="L593" s="2">
        <v>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4</v>
      </c>
      <c r="U593" s="2">
        <v>3</v>
      </c>
      <c r="V593" s="2">
        <v>25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5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322</v>
      </c>
      <c r="C594" s="2">
        <v>22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157</v>
      </c>
      <c r="J594" s="2">
        <v>7000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2</v>
      </c>
      <c r="T594" s="2">
        <v>7</v>
      </c>
      <c r="U594" s="2">
        <v>3</v>
      </c>
      <c r="V594" s="2">
        <v>25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310</v>
      </c>
      <c r="C595" s="2">
        <v>10</v>
      </c>
      <c r="D595" s="2">
        <v>6</v>
      </c>
      <c r="E595" s="2">
        <v>62</v>
      </c>
      <c r="F595" s="2">
        <v>0</v>
      </c>
      <c r="G595" s="2">
        <v>0</v>
      </c>
      <c r="H595" s="2">
        <v>0</v>
      </c>
      <c r="I595" s="2">
        <v>85</v>
      </c>
      <c r="J595" s="2">
        <v>35000</v>
      </c>
      <c r="K595" s="2">
        <v>5</v>
      </c>
      <c r="L595" s="2">
        <v>12</v>
      </c>
      <c r="M595" s="2">
        <v>4</v>
      </c>
      <c r="N595" s="2">
        <v>7</v>
      </c>
      <c r="O595" s="2">
        <v>1</v>
      </c>
      <c r="P595" s="2">
        <v>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40</v>
      </c>
      <c r="W595" s="2">
        <v>50000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>
        <v>594</v>
      </c>
      <c r="B596" s="2" t="s">
        <v>307</v>
      </c>
      <c r="C596" s="2">
        <v>11</v>
      </c>
      <c r="D596" s="2">
        <v>6</v>
      </c>
      <c r="E596" s="2">
        <v>62</v>
      </c>
      <c r="F596" s="2">
        <v>0</v>
      </c>
      <c r="G596" s="2">
        <v>0</v>
      </c>
      <c r="H596" s="2">
        <v>0</v>
      </c>
      <c r="I596" s="2">
        <v>88</v>
      </c>
      <c r="J596" s="2">
        <v>35000</v>
      </c>
      <c r="K596" s="2">
        <v>5</v>
      </c>
      <c r="L596" s="2">
        <v>12</v>
      </c>
      <c r="M596" s="2">
        <v>4</v>
      </c>
      <c r="N596" s="2">
        <v>7</v>
      </c>
      <c r="O596" s="2">
        <v>1</v>
      </c>
      <c r="P596" s="2">
        <v>2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40</v>
      </c>
      <c r="W596" s="2">
        <v>50000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>
        <v>595</v>
      </c>
      <c r="B597" s="2" t="s">
        <v>309</v>
      </c>
      <c r="C597" s="2">
        <v>10</v>
      </c>
      <c r="D597" s="2">
        <v>7</v>
      </c>
      <c r="E597" s="2">
        <v>21</v>
      </c>
      <c r="F597" s="2">
        <v>0</v>
      </c>
      <c r="G597" s="2">
        <v>0</v>
      </c>
      <c r="H597" s="2">
        <v>0</v>
      </c>
      <c r="I597" s="2">
        <v>86</v>
      </c>
      <c r="J597" s="2">
        <v>26000</v>
      </c>
      <c r="K597" s="2">
        <v>4</v>
      </c>
      <c r="L597" s="2">
        <v>9</v>
      </c>
      <c r="M597" s="2">
        <v>4</v>
      </c>
      <c r="N597" s="2">
        <v>6</v>
      </c>
      <c r="O597" s="2">
        <v>0</v>
      </c>
      <c r="P597" s="2">
        <v>0</v>
      </c>
      <c r="Q597" s="2">
        <v>2</v>
      </c>
      <c r="R597" s="2">
        <v>5</v>
      </c>
      <c r="S597" s="2">
        <v>0</v>
      </c>
      <c r="T597" s="2">
        <v>0</v>
      </c>
      <c r="U597" s="2">
        <v>0</v>
      </c>
      <c r="V597" s="2">
        <v>40</v>
      </c>
      <c r="W597" s="2">
        <v>50000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306</v>
      </c>
      <c r="C598" s="2">
        <v>11</v>
      </c>
      <c r="D598" s="2">
        <v>7</v>
      </c>
      <c r="E598" s="2">
        <v>21</v>
      </c>
      <c r="F598" s="2">
        <v>0</v>
      </c>
      <c r="G598" s="2">
        <v>0</v>
      </c>
      <c r="H598" s="2">
        <v>0</v>
      </c>
      <c r="I598" s="2">
        <v>89</v>
      </c>
      <c r="J598" s="2">
        <v>26000</v>
      </c>
      <c r="K598" s="2">
        <v>4</v>
      </c>
      <c r="L598" s="2">
        <v>9</v>
      </c>
      <c r="M598" s="2">
        <v>4</v>
      </c>
      <c r="N598" s="2">
        <v>6</v>
      </c>
      <c r="O598" s="2">
        <v>0</v>
      </c>
      <c r="P598" s="2">
        <v>0</v>
      </c>
      <c r="Q598" s="2">
        <v>2</v>
      </c>
      <c r="R598" s="2">
        <v>5</v>
      </c>
      <c r="S598" s="2">
        <v>0</v>
      </c>
      <c r="T598" s="2">
        <v>0</v>
      </c>
      <c r="U598" s="2">
        <v>0</v>
      </c>
      <c r="V598" s="2">
        <v>40</v>
      </c>
      <c r="W598" s="2">
        <v>50000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308</v>
      </c>
      <c r="C599" s="2">
        <v>10</v>
      </c>
      <c r="D599" s="2">
        <v>8</v>
      </c>
      <c r="E599" s="2">
        <v>27</v>
      </c>
      <c r="F599" s="2">
        <v>0</v>
      </c>
      <c r="G599" s="2">
        <v>0</v>
      </c>
      <c r="H599" s="2">
        <v>0</v>
      </c>
      <c r="I599" s="2">
        <v>87</v>
      </c>
      <c r="J599" s="2">
        <v>30000</v>
      </c>
      <c r="K599" s="2">
        <v>4</v>
      </c>
      <c r="L599" s="2">
        <v>9</v>
      </c>
      <c r="M599" s="2">
        <v>4</v>
      </c>
      <c r="N599" s="2">
        <v>6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5</v>
      </c>
      <c r="U599" s="2">
        <v>0</v>
      </c>
      <c r="V599" s="2">
        <v>40</v>
      </c>
      <c r="W599" s="2">
        <v>50000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5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305</v>
      </c>
      <c r="C600" s="2">
        <v>11</v>
      </c>
      <c r="D600" s="2">
        <v>8</v>
      </c>
      <c r="E600" s="2">
        <v>27</v>
      </c>
      <c r="F600" s="2">
        <v>0</v>
      </c>
      <c r="G600" s="2">
        <v>0</v>
      </c>
      <c r="H600" s="2">
        <v>0</v>
      </c>
      <c r="I600" s="2">
        <v>90</v>
      </c>
      <c r="J600" s="2">
        <v>30000</v>
      </c>
      <c r="K600" s="2">
        <v>4</v>
      </c>
      <c r="L600" s="2">
        <v>9</v>
      </c>
      <c r="M600" s="2">
        <v>4</v>
      </c>
      <c r="N600" s="2">
        <v>6</v>
      </c>
      <c r="O600" s="2">
        <v>0</v>
      </c>
      <c r="P600" s="2">
        <v>0</v>
      </c>
      <c r="Q600" s="2">
        <v>0</v>
      </c>
      <c r="R600" s="2">
        <v>0</v>
      </c>
      <c r="S600" s="2">
        <v>2</v>
      </c>
      <c r="T600" s="2">
        <v>5</v>
      </c>
      <c r="U600" s="2">
        <v>0</v>
      </c>
      <c r="V600" s="2">
        <v>40</v>
      </c>
      <c r="W600" s="2">
        <v>50000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1" customFormat="1">
      <c r="A601">
        <v>599</v>
      </c>
      <c r="B601" s="6" t="s">
        <v>893</v>
      </c>
      <c r="C601" s="2">
        <v>30</v>
      </c>
      <c r="D601" s="2">
        <v>0</v>
      </c>
      <c r="E601" s="2">
        <v>1</v>
      </c>
      <c r="F601" s="2">
        <v>0</v>
      </c>
      <c r="G601" s="2">
        <v>1</v>
      </c>
      <c r="H601" s="2">
        <v>0</v>
      </c>
      <c r="I601" s="2">
        <v>393</v>
      </c>
      <c r="J601" s="2">
        <v>7000</v>
      </c>
      <c r="K601" s="6">
        <v>0</v>
      </c>
      <c r="L601" s="6">
        <v>1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2">
        <v>0</v>
      </c>
      <c r="V601" s="6">
        <v>30</v>
      </c>
      <c r="W601" s="2">
        <v>50000</v>
      </c>
      <c r="X601" s="2">
        <v>0</v>
      </c>
      <c r="Y601" s="2">
        <v>253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1" customFormat="1">
      <c r="A602" s="2">
        <v>600</v>
      </c>
      <c r="B602" s="6" t="s">
        <v>894</v>
      </c>
      <c r="C602" s="2">
        <v>30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392</v>
      </c>
      <c r="J602" s="2">
        <v>7000</v>
      </c>
      <c r="K602" s="6">
        <v>0</v>
      </c>
      <c r="L602" s="6">
        <v>1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2">
        <v>0</v>
      </c>
      <c r="V602" s="6">
        <v>30</v>
      </c>
      <c r="W602" s="2">
        <v>50000</v>
      </c>
      <c r="X602" s="2">
        <v>0</v>
      </c>
      <c r="Y602" s="2">
        <v>253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1" customFormat="1">
      <c r="A603">
        <v>601</v>
      </c>
      <c r="B603" s="6" t="s">
        <v>895</v>
      </c>
      <c r="C603" s="2">
        <v>30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393</v>
      </c>
      <c r="J603" s="2">
        <v>7000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2">
        <v>0</v>
      </c>
      <c r="V603" s="6">
        <v>30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896</v>
      </c>
      <c r="C604" s="2">
        <v>22</v>
      </c>
      <c r="D604" s="2">
        <v>133</v>
      </c>
      <c r="E604" s="2">
        <v>2</v>
      </c>
      <c r="F604" s="2">
        <v>25</v>
      </c>
      <c r="G604" s="2">
        <v>0</v>
      </c>
      <c r="H604" s="2">
        <v>0</v>
      </c>
      <c r="I604" s="2">
        <v>430</v>
      </c>
      <c r="J604" s="2">
        <v>4000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3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33</v>
      </c>
      <c r="W604" s="2">
        <v>10000</v>
      </c>
      <c r="X604" s="2">
        <v>0</v>
      </c>
      <c r="Y604" s="2">
        <v>255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314</v>
      </c>
      <c r="C605" s="2">
        <v>26</v>
      </c>
      <c r="D605" s="2">
        <v>134</v>
      </c>
      <c r="E605" s="2">
        <v>2</v>
      </c>
      <c r="F605" s="2">
        <v>25</v>
      </c>
      <c r="G605" s="2">
        <v>0</v>
      </c>
      <c r="H605" s="2">
        <v>0</v>
      </c>
      <c r="I605" s="2">
        <v>429</v>
      </c>
      <c r="J605" s="2">
        <v>4000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33</v>
      </c>
      <c r="W605" s="2">
        <v>10000</v>
      </c>
      <c r="X605" s="2">
        <v>0</v>
      </c>
      <c r="Y605" s="2">
        <v>255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5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313</v>
      </c>
      <c r="C606" s="2">
        <v>20</v>
      </c>
      <c r="D606" s="2">
        <v>135</v>
      </c>
      <c r="E606" s="2">
        <v>2</v>
      </c>
      <c r="F606" s="2">
        <v>25</v>
      </c>
      <c r="G606" s="2">
        <v>0</v>
      </c>
      <c r="H606" s="2">
        <v>0</v>
      </c>
      <c r="I606" s="2">
        <v>428</v>
      </c>
      <c r="J606" s="2">
        <v>4000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2</v>
      </c>
      <c r="Q606" s="2">
        <v>1</v>
      </c>
      <c r="R606" s="2">
        <v>3</v>
      </c>
      <c r="S606" s="2">
        <v>0</v>
      </c>
      <c r="T606" s="2">
        <v>0</v>
      </c>
      <c r="U606" s="2">
        <v>0</v>
      </c>
      <c r="V606" s="2">
        <v>33</v>
      </c>
      <c r="W606" s="2">
        <v>10000</v>
      </c>
      <c r="X606" s="2">
        <v>0</v>
      </c>
      <c r="Y606" s="2">
        <v>255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>
        <v>605</v>
      </c>
      <c r="B607" s="2" t="s">
        <v>897</v>
      </c>
      <c r="C607" s="2">
        <v>22</v>
      </c>
      <c r="D607" s="2">
        <v>136</v>
      </c>
      <c r="E607" s="2">
        <v>2</v>
      </c>
      <c r="F607" s="2">
        <v>5</v>
      </c>
      <c r="G607" s="2">
        <v>0</v>
      </c>
      <c r="H607" s="2">
        <v>0</v>
      </c>
      <c r="I607" s="2">
        <v>433</v>
      </c>
      <c r="J607" s="2">
        <v>4000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33</v>
      </c>
      <c r="W607" s="2">
        <v>10000</v>
      </c>
      <c r="X607" s="2">
        <v>0</v>
      </c>
      <c r="Y607" s="2">
        <v>255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2" customFormat="1">
      <c r="A608" s="2">
        <v>606</v>
      </c>
      <c r="B608" s="2" t="s">
        <v>898</v>
      </c>
      <c r="C608" s="2">
        <v>26</v>
      </c>
      <c r="D608" s="2">
        <v>137</v>
      </c>
      <c r="E608" s="2">
        <v>2</v>
      </c>
      <c r="F608" s="2">
        <v>5</v>
      </c>
      <c r="G608" s="2">
        <v>0</v>
      </c>
      <c r="H608" s="2">
        <v>0</v>
      </c>
      <c r="I608" s="2">
        <v>434</v>
      </c>
      <c r="J608" s="2">
        <v>4000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2</v>
      </c>
      <c r="U608" s="2">
        <v>0</v>
      </c>
      <c r="V608" s="2">
        <v>33</v>
      </c>
      <c r="W608" s="2">
        <v>10000</v>
      </c>
      <c r="X608" s="2">
        <v>0</v>
      </c>
      <c r="Y608" s="2">
        <v>255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2" customFormat="1">
      <c r="A609" s="2">
        <v>607</v>
      </c>
      <c r="B609" s="2" t="s">
        <v>312</v>
      </c>
      <c r="C609" s="2">
        <v>20</v>
      </c>
      <c r="D609" s="2">
        <v>138</v>
      </c>
      <c r="E609" s="2">
        <v>2</v>
      </c>
      <c r="F609" s="2">
        <v>5</v>
      </c>
      <c r="G609" s="2">
        <v>0</v>
      </c>
      <c r="H609" s="2">
        <v>0</v>
      </c>
      <c r="I609" s="2">
        <v>432</v>
      </c>
      <c r="J609" s="2">
        <v>4000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</v>
      </c>
      <c r="S609" s="2">
        <v>0</v>
      </c>
      <c r="T609" s="2">
        <v>0</v>
      </c>
      <c r="U609" s="2">
        <v>0</v>
      </c>
      <c r="V609" s="2">
        <v>33</v>
      </c>
      <c r="W609" s="2">
        <v>10000</v>
      </c>
      <c r="X609" s="2">
        <v>0</v>
      </c>
      <c r="Y609" s="2">
        <v>255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2" customFormat="1">
      <c r="A610" s="2">
        <v>608</v>
      </c>
      <c r="B610" s="2" t="s">
        <v>899</v>
      </c>
      <c r="C610" s="2">
        <v>26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205</v>
      </c>
      <c r="J610" s="2">
        <v>7000</v>
      </c>
      <c r="K610" s="2">
        <v>0</v>
      </c>
      <c r="L610" s="2">
        <v>1</v>
      </c>
      <c r="M610" s="2">
        <v>1</v>
      </c>
      <c r="N610" s="2">
        <v>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18</v>
      </c>
      <c r="W610" s="2">
        <v>4000</v>
      </c>
      <c r="X610" s="2">
        <v>0</v>
      </c>
      <c r="Y610" s="2">
        <v>255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>
        <v>609</v>
      </c>
      <c r="B611" s="2" t="s">
        <v>900</v>
      </c>
      <c r="C611" s="2">
        <v>23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162</v>
      </c>
      <c r="J611" s="2">
        <v>5000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16</v>
      </c>
      <c r="W611" s="2">
        <v>20000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5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>
        <v>610</v>
      </c>
      <c r="B612" s="2" t="s">
        <v>374</v>
      </c>
      <c r="C612" s="2">
        <v>21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228</v>
      </c>
      <c r="J612" s="2">
        <v>8000</v>
      </c>
      <c r="K612" s="2">
        <v>2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19</v>
      </c>
      <c r="W612" s="2">
        <v>20000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901</v>
      </c>
      <c r="C613" s="2">
        <v>24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204</v>
      </c>
      <c r="J613" s="2">
        <v>7000</v>
      </c>
      <c r="K613" s="2">
        <v>0</v>
      </c>
      <c r="L613" s="2">
        <v>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16</v>
      </c>
      <c r="W613" s="2">
        <v>20000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902</v>
      </c>
      <c r="C614" s="2">
        <v>20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238</v>
      </c>
      <c r="J614" s="2">
        <v>8000</v>
      </c>
      <c r="K614" s="2">
        <v>0</v>
      </c>
      <c r="L614" s="2">
        <v>0</v>
      </c>
      <c r="M614" s="2">
        <v>0</v>
      </c>
      <c r="N614" s="2">
        <v>3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3</v>
      </c>
      <c r="V614" s="2">
        <v>12</v>
      </c>
      <c r="W614" s="2">
        <v>20000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903</v>
      </c>
      <c r="C615" s="2">
        <v>24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200</v>
      </c>
      <c r="J615" s="2">
        <v>7000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19</v>
      </c>
      <c r="W615" s="2">
        <v>20000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>
        <v>614</v>
      </c>
      <c r="B616" s="2" t="s">
        <v>904</v>
      </c>
      <c r="C616" s="2">
        <v>22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170</v>
      </c>
      <c r="J616" s="2">
        <v>5000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16</v>
      </c>
      <c r="W616" s="2">
        <v>20000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905</v>
      </c>
      <c r="C617" s="2">
        <v>22</v>
      </c>
      <c r="D617" s="2">
        <v>115</v>
      </c>
      <c r="E617" s="2">
        <v>1</v>
      </c>
      <c r="F617" s="2">
        <v>0</v>
      </c>
      <c r="G617" s="2">
        <v>0</v>
      </c>
      <c r="H617" s="2">
        <v>0</v>
      </c>
      <c r="I617" s="2">
        <v>171</v>
      </c>
      <c r="J617" s="2">
        <v>5000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16</v>
      </c>
      <c r="W617" s="2">
        <v>20000</v>
      </c>
      <c r="X617" s="2">
        <v>0</v>
      </c>
      <c r="Y617" s="2">
        <v>253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5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>
        <v>616</v>
      </c>
      <c r="B618" s="2" t="s">
        <v>906</v>
      </c>
      <c r="C618" s="2">
        <v>22</v>
      </c>
      <c r="D618" s="2">
        <v>116</v>
      </c>
      <c r="E618" s="2">
        <v>1</v>
      </c>
      <c r="F618" s="2">
        <v>0</v>
      </c>
      <c r="G618" s="2">
        <v>0</v>
      </c>
      <c r="H618" s="2">
        <v>0</v>
      </c>
      <c r="I618" s="2">
        <v>167</v>
      </c>
      <c r="J618" s="2">
        <v>5000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2</v>
      </c>
      <c r="U618" s="2">
        <v>0</v>
      </c>
      <c r="V618" s="2">
        <v>16</v>
      </c>
      <c r="W618" s="2">
        <v>20000</v>
      </c>
      <c r="X618" s="2">
        <v>0</v>
      </c>
      <c r="Y618" s="2">
        <v>253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375</v>
      </c>
      <c r="C619" s="2">
        <v>22</v>
      </c>
      <c r="D619" s="2">
        <v>119</v>
      </c>
      <c r="E619" s="2">
        <v>1</v>
      </c>
      <c r="F619" s="2">
        <v>0</v>
      </c>
      <c r="G619" s="2">
        <v>0</v>
      </c>
      <c r="H619" s="2">
        <v>0</v>
      </c>
      <c r="I619" s="2">
        <v>170</v>
      </c>
      <c r="J619" s="2">
        <v>5000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16</v>
      </c>
      <c r="W619" s="2">
        <v>20000</v>
      </c>
      <c r="X619" s="2">
        <v>0</v>
      </c>
      <c r="Y619" s="2">
        <v>253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907</v>
      </c>
      <c r="C620" s="2">
        <v>20</v>
      </c>
      <c r="D620" s="2">
        <v>120</v>
      </c>
      <c r="E620" s="2">
        <v>1</v>
      </c>
      <c r="F620" s="2">
        <v>0</v>
      </c>
      <c r="G620" s="2">
        <v>0</v>
      </c>
      <c r="H620" s="2">
        <v>0</v>
      </c>
      <c r="I620" s="2">
        <v>241</v>
      </c>
      <c r="J620" s="2">
        <v>8000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70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908</v>
      </c>
      <c r="C621" s="2">
        <v>20</v>
      </c>
      <c r="D621" s="2">
        <v>121</v>
      </c>
      <c r="E621" s="2">
        <v>1</v>
      </c>
      <c r="F621" s="2">
        <v>0</v>
      </c>
      <c r="G621" s="2">
        <v>0</v>
      </c>
      <c r="H621" s="2">
        <v>0</v>
      </c>
      <c r="I621" s="2">
        <v>248</v>
      </c>
      <c r="J621" s="2">
        <v>8000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20000</v>
      </c>
      <c r="X621" s="2">
        <v>0</v>
      </c>
      <c r="Y621" s="2">
        <v>70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>
        <v>620</v>
      </c>
      <c r="B622" s="2" t="s">
        <v>392</v>
      </c>
      <c r="C622" s="2">
        <v>22</v>
      </c>
      <c r="D622" s="2">
        <v>111</v>
      </c>
      <c r="E622" s="2">
        <v>1</v>
      </c>
      <c r="F622" s="2">
        <v>0</v>
      </c>
      <c r="G622" s="2">
        <v>0</v>
      </c>
      <c r="H622" s="2">
        <v>0</v>
      </c>
      <c r="I622" s="2">
        <v>174</v>
      </c>
      <c r="J622" s="2">
        <v>4000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12</v>
      </c>
      <c r="W622" s="2">
        <v>20000</v>
      </c>
      <c r="X622" s="2">
        <v>0</v>
      </c>
      <c r="Y622" s="2">
        <v>70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386</v>
      </c>
      <c r="C623" s="2">
        <v>22</v>
      </c>
      <c r="D623" s="2">
        <v>112</v>
      </c>
      <c r="E623" s="2">
        <v>1</v>
      </c>
      <c r="F623" s="2">
        <v>0</v>
      </c>
      <c r="G623" s="2">
        <v>0</v>
      </c>
      <c r="H623" s="2">
        <v>0</v>
      </c>
      <c r="I623" s="2">
        <v>172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12</v>
      </c>
      <c r="W623" s="2">
        <v>20000</v>
      </c>
      <c r="X623" s="2">
        <v>0</v>
      </c>
      <c r="Y623" s="2">
        <v>70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5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378</v>
      </c>
      <c r="C624" s="2">
        <v>22</v>
      </c>
      <c r="D624" s="2">
        <v>113</v>
      </c>
      <c r="E624" s="2">
        <v>1</v>
      </c>
      <c r="F624" s="2">
        <v>0</v>
      </c>
      <c r="G624" s="2">
        <v>0</v>
      </c>
      <c r="H624" s="2">
        <v>0</v>
      </c>
      <c r="I624" s="2">
        <v>168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70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377</v>
      </c>
      <c r="C625" s="2">
        <v>22</v>
      </c>
      <c r="D625" s="2">
        <v>114</v>
      </c>
      <c r="E625" s="2">
        <v>1</v>
      </c>
      <c r="F625" s="2">
        <v>0</v>
      </c>
      <c r="G625" s="2">
        <v>0</v>
      </c>
      <c r="H625" s="2">
        <v>0</v>
      </c>
      <c r="I625" s="2">
        <v>175</v>
      </c>
      <c r="J625" s="2">
        <v>5000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16</v>
      </c>
      <c r="W625" s="2">
        <v>20000</v>
      </c>
      <c r="X625" s="2">
        <v>0</v>
      </c>
      <c r="Y625" s="2">
        <v>70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>
        <v>624</v>
      </c>
      <c r="B626" s="2" t="s">
        <v>376</v>
      </c>
      <c r="C626" s="2">
        <v>22</v>
      </c>
      <c r="D626" s="2">
        <v>118</v>
      </c>
      <c r="E626" s="2">
        <v>1</v>
      </c>
      <c r="F626" s="2">
        <v>0</v>
      </c>
      <c r="G626" s="2">
        <v>0</v>
      </c>
      <c r="H626" s="2">
        <v>0</v>
      </c>
      <c r="I626" s="2">
        <v>176</v>
      </c>
      <c r="J626" s="2">
        <v>5000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70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>
        <v>625</v>
      </c>
      <c r="B627" s="2" t="s">
        <v>909</v>
      </c>
      <c r="C627" s="2">
        <v>22</v>
      </c>
      <c r="D627" s="2">
        <v>130</v>
      </c>
      <c r="E627" s="2">
        <v>1</v>
      </c>
      <c r="F627" s="2">
        <v>0</v>
      </c>
      <c r="G627" s="2">
        <v>0</v>
      </c>
      <c r="H627" s="2">
        <v>0</v>
      </c>
      <c r="I627" s="2">
        <v>181</v>
      </c>
      <c r="J627" s="2">
        <v>5000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18</v>
      </c>
      <c r="W627" s="2">
        <v>100</v>
      </c>
      <c r="X627" s="2">
        <v>0</v>
      </c>
      <c r="Y627" s="2">
        <v>255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353</v>
      </c>
      <c r="C628" s="2">
        <v>26</v>
      </c>
      <c r="D628" s="2">
        <v>131</v>
      </c>
      <c r="E628" s="2">
        <v>1</v>
      </c>
      <c r="F628" s="2">
        <v>0</v>
      </c>
      <c r="G628" s="2">
        <v>0</v>
      </c>
      <c r="H628" s="2">
        <v>0</v>
      </c>
      <c r="I628" s="2">
        <v>215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18</v>
      </c>
      <c r="W628" s="2">
        <v>100</v>
      </c>
      <c r="X628" s="2">
        <v>0</v>
      </c>
      <c r="Y628" s="2">
        <v>255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352</v>
      </c>
      <c r="C629" s="2">
        <v>15</v>
      </c>
      <c r="D629" s="2">
        <v>132</v>
      </c>
      <c r="E629" s="2">
        <v>10</v>
      </c>
      <c r="F629" s="2">
        <v>0</v>
      </c>
      <c r="G629" s="2">
        <v>0</v>
      </c>
      <c r="H629" s="2">
        <v>0</v>
      </c>
      <c r="I629" s="2">
        <v>111</v>
      </c>
      <c r="J629" s="2">
        <v>10000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18</v>
      </c>
      <c r="W629" s="2">
        <v>100</v>
      </c>
      <c r="X629" s="2">
        <v>0</v>
      </c>
      <c r="Y629" s="2">
        <v>255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5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910</v>
      </c>
      <c r="C630" s="2">
        <v>22</v>
      </c>
      <c r="D630" s="2">
        <v>122</v>
      </c>
      <c r="E630" s="2">
        <v>1</v>
      </c>
      <c r="F630" s="2">
        <v>0</v>
      </c>
      <c r="G630" s="2">
        <v>0</v>
      </c>
      <c r="H630" s="2">
        <v>0</v>
      </c>
      <c r="I630" s="2">
        <v>178</v>
      </c>
      <c r="J630" s="2">
        <v>7000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3</v>
      </c>
      <c r="U630" s="2">
        <v>0</v>
      </c>
      <c r="V630" s="2">
        <v>26</v>
      </c>
      <c r="W630" s="2">
        <v>20000</v>
      </c>
      <c r="X630" s="2">
        <v>0</v>
      </c>
      <c r="Y630" s="2">
        <v>253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>
        <v>629</v>
      </c>
      <c r="B631" s="2" t="s">
        <v>371</v>
      </c>
      <c r="C631" s="2">
        <v>19</v>
      </c>
      <c r="D631" s="2">
        <v>123</v>
      </c>
      <c r="E631" s="2">
        <v>1</v>
      </c>
      <c r="F631" s="2">
        <v>0</v>
      </c>
      <c r="G631" s="2">
        <v>0</v>
      </c>
      <c r="H631" s="2">
        <v>0</v>
      </c>
      <c r="I631" s="2">
        <v>247</v>
      </c>
      <c r="J631" s="2">
        <v>8000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26</v>
      </c>
      <c r="W631" s="2">
        <v>20000</v>
      </c>
      <c r="X631" s="2">
        <v>0</v>
      </c>
      <c r="Y631" s="2">
        <v>253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370</v>
      </c>
      <c r="C632" s="2">
        <v>24</v>
      </c>
      <c r="D632" s="2">
        <v>124</v>
      </c>
      <c r="E632" s="2">
        <v>1</v>
      </c>
      <c r="F632" s="2">
        <v>0</v>
      </c>
      <c r="G632" s="2">
        <v>0</v>
      </c>
      <c r="H632" s="2">
        <v>0</v>
      </c>
      <c r="I632" s="2">
        <v>212</v>
      </c>
      <c r="J632" s="2">
        <v>6000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26</v>
      </c>
      <c r="W632" s="2">
        <v>20000</v>
      </c>
      <c r="X632" s="2">
        <v>0</v>
      </c>
      <c r="Y632" s="2">
        <v>253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>
        <v>631</v>
      </c>
      <c r="B633" s="2" t="s">
        <v>369</v>
      </c>
      <c r="C633" s="2">
        <v>15</v>
      </c>
      <c r="D633" s="2">
        <v>125</v>
      </c>
      <c r="E633" s="2">
        <v>7</v>
      </c>
      <c r="F633" s="2">
        <v>0</v>
      </c>
      <c r="G633" s="2">
        <v>0</v>
      </c>
      <c r="H633" s="2">
        <v>0</v>
      </c>
      <c r="I633" s="2">
        <v>109</v>
      </c>
      <c r="J633" s="2">
        <v>8000</v>
      </c>
      <c r="K633" s="2">
        <v>3</v>
      </c>
      <c r="L633" s="2">
        <v>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26</v>
      </c>
      <c r="W633" s="2">
        <v>20000</v>
      </c>
      <c r="X633" s="2">
        <v>0</v>
      </c>
      <c r="Y633" s="2">
        <v>253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911</v>
      </c>
      <c r="C634" s="2">
        <v>5</v>
      </c>
      <c r="D634" s="2">
        <v>23</v>
      </c>
      <c r="E634" s="2">
        <v>10</v>
      </c>
      <c r="F634" s="2">
        <v>0</v>
      </c>
      <c r="G634" s="2">
        <v>0</v>
      </c>
      <c r="H634" s="2">
        <v>8</v>
      </c>
      <c r="I634" s="2">
        <v>54</v>
      </c>
      <c r="J634" s="2">
        <v>20000</v>
      </c>
      <c r="K634" s="2">
        <v>0</v>
      </c>
      <c r="L634" s="2">
        <v>3</v>
      </c>
      <c r="M634" s="2">
        <v>0</v>
      </c>
      <c r="N634" s="2">
        <v>1</v>
      </c>
      <c r="O634" s="2">
        <v>8</v>
      </c>
      <c r="P634" s="2">
        <v>20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</v>
      </c>
      <c r="W634" s="2">
        <v>20000</v>
      </c>
      <c r="X634" s="2">
        <v>0</v>
      </c>
      <c r="Y634" s="2">
        <v>253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368</v>
      </c>
      <c r="C635" s="2">
        <v>26</v>
      </c>
      <c r="D635" s="2">
        <v>126</v>
      </c>
      <c r="E635" s="2">
        <v>1</v>
      </c>
      <c r="F635" s="2">
        <v>0</v>
      </c>
      <c r="G635" s="2">
        <v>0</v>
      </c>
      <c r="H635" s="2">
        <v>8</v>
      </c>
      <c r="I635" s="2">
        <v>213</v>
      </c>
      <c r="J635" s="2">
        <v>5000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15</v>
      </c>
      <c r="W635" s="2">
        <v>20000</v>
      </c>
      <c r="X635" s="2">
        <v>0</v>
      </c>
      <c r="Y635" s="2">
        <v>253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5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367</v>
      </c>
      <c r="C636" s="2">
        <v>21</v>
      </c>
      <c r="D636" s="2">
        <v>127</v>
      </c>
      <c r="E636" s="2">
        <v>1</v>
      </c>
      <c r="F636" s="2">
        <v>0</v>
      </c>
      <c r="G636" s="2">
        <v>0</v>
      </c>
      <c r="H636" s="2">
        <v>8</v>
      </c>
      <c r="I636" s="2">
        <v>249</v>
      </c>
      <c r="J636" s="2">
        <v>5000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15</v>
      </c>
      <c r="W636" s="2">
        <v>20000</v>
      </c>
      <c r="X636" s="2">
        <v>0</v>
      </c>
      <c r="Y636" s="2">
        <v>253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>
        <v>635</v>
      </c>
      <c r="B637" s="2" t="s">
        <v>366</v>
      </c>
      <c r="C637" s="2">
        <v>23</v>
      </c>
      <c r="D637" s="2">
        <v>128</v>
      </c>
      <c r="E637" s="2">
        <v>1</v>
      </c>
      <c r="F637" s="2">
        <v>0</v>
      </c>
      <c r="G637" s="2">
        <v>0</v>
      </c>
      <c r="H637" s="2">
        <v>8</v>
      </c>
      <c r="I637" s="2">
        <v>179</v>
      </c>
      <c r="J637" s="2">
        <v>5000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5</v>
      </c>
      <c r="S637" s="2">
        <v>0</v>
      </c>
      <c r="T637" s="2">
        <v>0</v>
      </c>
      <c r="U637" s="2">
        <v>0</v>
      </c>
      <c r="V637" s="2">
        <v>15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912</v>
      </c>
      <c r="C638" s="2">
        <v>15</v>
      </c>
      <c r="D638" s="2">
        <v>129</v>
      </c>
      <c r="E638" s="2">
        <v>2</v>
      </c>
      <c r="F638" s="2">
        <v>0</v>
      </c>
      <c r="G638" s="2">
        <v>0</v>
      </c>
      <c r="H638" s="2">
        <v>8</v>
      </c>
      <c r="I638" s="2">
        <v>110</v>
      </c>
      <c r="J638" s="2">
        <v>5000</v>
      </c>
      <c r="K638" s="2">
        <v>3</v>
      </c>
      <c r="L638" s="2">
        <v>4</v>
      </c>
      <c r="M638" s="2">
        <v>1</v>
      </c>
      <c r="N638" s="2">
        <v>2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15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913</v>
      </c>
      <c r="C639" s="2">
        <v>2</v>
      </c>
      <c r="D639" s="2">
        <v>1</v>
      </c>
      <c r="E639" s="2">
        <v>1</v>
      </c>
      <c r="F639" s="2">
        <v>1000</v>
      </c>
      <c r="G639" s="2">
        <v>1</v>
      </c>
      <c r="H639" s="2">
        <v>0</v>
      </c>
      <c r="I639" s="2">
        <v>1121</v>
      </c>
      <c r="J639" s="2">
        <v>30000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255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914</v>
      </c>
      <c r="C640" s="2">
        <v>2</v>
      </c>
      <c r="D640" s="2">
        <v>1</v>
      </c>
      <c r="E640" s="2">
        <v>1</v>
      </c>
      <c r="F640" s="2">
        <v>1001</v>
      </c>
      <c r="G640" s="2">
        <v>1</v>
      </c>
      <c r="H640" s="2">
        <v>0</v>
      </c>
      <c r="I640" s="2">
        <v>1090</v>
      </c>
      <c r="J640" s="2">
        <v>20000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255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>
        <v>639</v>
      </c>
      <c r="B641" s="2" t="s">
        <v>915</v>
      </c>
      <c r="C641" s="2">
        <v>2</v>
      </c>
      <c r="D641" s="2">
        <v>1</v>
      </c>
      <c r="E641" s="2">
        <v>1</v>
      </c>
      <c r="F641" s="2">
        <v>1002</v>
      </c>
      <c r="G641" s="2">
        <v>1</v>
      </c>
      <c r="H641" s="2">
        <v>0</v>
      </c>
      <c r="I641" s="2">
        <v>1220</v>
      </c>
      <c r="J641" s="2">
        <v>10000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255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5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>
        <v>640</v>
      </c>
      <c r="B642" s="2" t="s">
        <v>916</v>
      </c>
      <c r="C642" s="2">
        <v>31</v>
      </c>
      <c r="D642" s="2">
        <v>0</v>
      </c>
      <c r="E642" s="2">
        <v>1</v>
      </c>
      <c r="F642" s="2">
        <v>1003</v>
      </c>
      <c r="G642" s="2">
        <v>0</v>
      </c>
      <c r="H642" s="2">
        <v>0</v>
      </c>
      <c r="I642" s="2">
        <v>1013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255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917</v>
      </c>
      <c r="C643" s="2">
        <v>31</v>
      </c>
      <c r="D643" s="2">
        <v>0</v>
      </c>
      <c r="E643" s="2">
        <v>1</v>
      </c>
      <c r="F643" s="2">
        <v>1004</v>
      </c>
      <c r="G643" s="2">
        <v>0</v>
      </c>
      <c r="H643" s="2">
        <v>0</v>
      </c>
      <c r="I643" s="2">
        <v>1013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255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918</v>
      </c>
      <c r="C644" s="2">
        <v>2</v>
      </c>
      <c r="D644" s="2">
        <v>1</v>
      </c>
      <c r="E644" s="2">
        <v>1</v>
      </c>
      <c r="F644" s="2">
        <v>1005</v>
      </c>
      <c r="G644" s="2">
        <v>0</v>
      </c>
      <c r="H644" s="2">
        <v>0</v>
      </c>
      <c r="I644" s="2">
        <v>1010</v>
      </c>
      <c r="J644" s="2">
        <v>50000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255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919</v>
      </c>
      <c r="C645" s="2">
        <v>2</v>
      </c>
      <c r="D645" s="2">
        <v>1</v>
      </c>
      <c r="E645" s="2">
        <v>1</v>
      </c>
      <c r="F645" s="2">
        <v>1006</v>
      </c>
      <c r="G645" s="2">
        <v>0</v>
      </c>
      <c r="H645" s="2">
        <v>0</v>
      </c>
      <c r="I645" s="2">
        <v>999</v>
      </c>
      <c r="J645" s="2">
        <v>50000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255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>
        <v>644</v>
      </c>
      <c r="B646" s="2" t="s">
        <v>920</v>
      </c>
      <c r="C646" s="2">
        <v>2</v>
      </c>
      <c r="D646" s="2">
        <v>1</v>
      </c>
      <c r="E646" s="2">
        <v>1</v>
      </c>
      <c r="F646" s="2">
        <v>1007</v>
      </c>
      <c r="G646" s="2">
        <v>0</v>
      </c>
      <c r="H646" s="2">
        <v>0</v>
      </c>
      <c r="I646" s="2">
        <v>1025</v>
      </c>
      <c r="J646" s="2">
        <v>50000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921</v>
      </c>
      <c r="C647" s="2">
        <v>2</v>
      </c>
      <c r="D647" s="2">
        <v>1</v>
      </c>
      <c r="E647" s="2">
        <v>1</v>
      </c>
      <c r="F647" s="2">
        <v>1008</v>
      </c>
      <c r="G647" s="2">
        <v>0</v>
      </c>
      <c r="H647" s="2">
        <v>0</v>
      </c>
      <c r="I647" s="2">
        <v>1024</v>
      </c>
      <c r="J647" s="2">
        <v>50000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5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>
        <v>646</v>
      </c>
      <c r="B648" s="2" t="s">
        <v>922</v>
      </c>
      <c r="C648" s="2">
        <v>2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1190</v>
      </c>
      <c r="J648" s="2">
        <v>50000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923</v>
      </c>
      <c r="C649" s="2">
        <v>31</v>
      </c>
      <c r="D649" s="2">
        <v>0</v>
      </c>
      <c r="E649" s="2">
        <v>1</v>
      </c>
      <c r="F649" s="2">
        <v>1009</v>
      </c>
      <c r="G649" s="2">
        <v>0</v>
      </c>
      <c r="H649" s="2">
        <v>0</v>
      </c>
      <c r="I649" s="2">
        <v>1136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924</v>
      </c>
      <c r="C650" s="2">
        <v>31</v>
      </c>
      <c r="D650" s="2">
        <v>0</v>
      </c>
      <c r="E650" s="2">
        <v>1</v>
      </c>
      <c r="F650" s="2">
        <v>1010</v>
      </c>
      <c r="G650" s="2">
        <v>0</v>
      </c>
      <c r="H650" s="2">
        <v>0</v>
      </c>
      <c r="I650" s="2">
        <v>1016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287</v>
      </c>
      <c r="C651" s="2">
        <v>31</v>
      </c>
      <c r="D651" s="2">
        <v>301</v>
      </c>
      <c r="E651" s="2">
        <v>6</v>
      </c>
      <c r="F651" s="2">
        <v>0</v>
      </c>
      <c r="G651" s="2">
        <v>0</v>
      </c>
      <c r="H651" s="2">
        <v>0</v>
      </c>
      <c r="I651" s="2">
        <v>1015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>
        <v>650</v>
      </c>
      <c r="B652" s="2" t="s">
        <v>293</v>
      </c>
      <c r="C652" s="2">
        <v>31</v>
      </c>
      <c r="D652" s="2">
        <v>0</v>
      </c>
      <c r="E652" s="2">
        <v>1</v>
      </c>
      <c r="F652" s="2">
        <v>1011</v>
      </c>
      <c r="G652" s="2">
        <v>0</v>
      </c>
      <c r="H652" s="2">
        <v>0</v>
      </c>
      <c r="I652" s="2">
        <v>1016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286</v>
      </c>
      <c r="C653" s="2">
        <v>31</v>
      </c>
      <c r="D653" s="2">
        <v>302</v>
      </c>
      <c r="E653" s="2">
        <v>6</v>
      </c>
      <c r="F653" s="2">
        <v>0</v>
      </c>
      <c r="G653" s="2">
        <v>0</v>
      </c>
      <c r="H653" s="2">
        <v>0</v>
      </c>
      <c r="I653" s="2">
        <v>1015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5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292</v>
      </c>
      <c r="C654" s="2">
        <v>31</v>
      </c>
      <c r="D654" s="2">
        <v>0</v>
      </c>
      <c r="E654" s="2">
        <v>1</v>
      </c>
      <c r="F654" s="2">
        <v>1012</v>
      </c>
      <c r="G654" s="2">
        <v>0</v>
      </c>
      <c r="H654" s="2">
        <v>0</v>
      </c>
      <c r="I654" s="2">
        <v>1016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285</v>
      </c>
      <c r="C655" s="2">
        <v>31</v>
      </c>
      <c r="D655" s="2">
        <v>303</v>
      </c>
      <c r="E655" s="2">
        <v>6</v>
      </c>
      <c r="F655" s="2">
        <v>0</v>
      </c>
      <c r="G655" s="2">
        <v>0</v>
      </c>
      <c r="H655" s="2">
        <v>0</v>
      </c>
      <c r="I655" s="2">
        <v>1015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>
        <v>654</v>
      </c>
      <c r="B656" s="2" t="s">
        <v>291</v>
      </c>
      <c r="C656" s="2">
        <v>31</v>
      </c>
      <c r="D656" s="2">
        <v>0</v>
      </c>
      <c r="E656" s="2">
        <v>1</v>
      </c>
      <c r="F656" s="2">
        <v>1013</v>
      </c>
      <c r="G656" s="2">
        <v>0</v>
      </c>
      <c r="H656" s="2">
        <v>0</v>
      </c>
      <c r="I656" s="2">
        <v>1016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>
        <v>655</v>
      </c>
      <c r="B657" s="2" t="s">
        <v>284</v>
      </c>
      <c r="C657" s="2">
        <v>31</v>
      </c>
      <c r="D657" s="2">
        <v>304</v>
      </c>
      <c r="E657" s="2">
        <v>6</v>
      </c>
      <c r="F657" s="2">
        <v>0</v>
      </c>
      <c r="G657" s="2">
        <v>0</v>
      </c>
      <c r="H657" s="2">
        <v>0</v>
      </c>
      <c r="I657" s="2">
        <v>1015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290</v>
      </c>
      <c r="C658" s="2">
        <v>31</v>
      </c>
      <c r="D658" s="2">
        <v>0</v>
      </c>
      <c r="E658" s="2">
        <v>1</v>
      </c>
      <c r="F658" s="2">
        <v>1014</v>
      </c>
      <c r="G658" s="2">
        <v>0</v>
      </c>
      <c r="H658" s="2">
        <v>0</v>
      </c>
      <c r="I658" s="2">
        <v>1016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283</v>
      </c>
      <c r="C659" s="2">
        <v>31</v>
      </c>
      <c r="D659" s="2">
        <v>305</v>
      </c>
      <c r="E659" s="2">
        <v>6</v>
      </c>
      <c r="F659" s="2">
        <v>0</v>
      </c>
      <c r="G659" s="2">
        <v>0</v>
      </c>
      <c r="H659" s="2">
        <v>0</v>
      </c>
      <c r="I659" s="2">
        <v>1015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5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288</v>
      </c>
      <c r="C660" s="2">
        <v>31</v>
      </c>
      <c r="D660" s="2">
        <v>0</v>
      </c>
      <c r="E660" s="2">
        <v>1</v>
      </c>
      <c r="F660" s="2">
        <v>1015</v>
      </c>
      <c r="G660" s="2">
        <v>0</v>
      </c>
      <c r="H660" s="2">
        <v>0</v>
      </c>
      <c r="I660" s="2">
        <v>1016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>
        <v>659</v>
      </c>
      <c r="B661" s="2" t="s">
        <v>925</v>
      </c>
      <c r="C661" s="2">
        <v>31</v>
      </c>
      <c r="D661" s="2">
        <v>306</v>
      </c>
      <c r="E661" s="2">
        <v>6</v>
      </c>
      <c r="F661" s="2">
        <v>0</v>
      </c>
      <c r="G661" s="2">
        <v>0</v>
      </c>
      <c r="H661" s="2">
        <v>0</v>
      </c>
      <c r="I661" s="2">
        <v>1015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289</v>
      </c>
      <c r="C662" s="2">
        <v>31</v>
      </c>
      <c r="D662" s="2">
        <v>0</v>
      </c>
      <c r="E662" s="2">
        <v>1</v>
      </c>
      <c r="F662" s="2">
        <v>1016</v>
      </c>
      <c r="G662" s="2">
        <v>0</v>
      </c>
      <c r="H662" s="2">
        <v>0</v>
      </c>
      <c r="I662" s="2">
        <v>1016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>
        <v>661</v>
      </c>
      <c r="B663" s="2" t="s">
        <v>282</v>
      </c>
      <c r="C663" s="2">
        <v>31</v>
      </c>
      <c r="D663" s="2">
        <v>307</v>
      </c>
      <c r="E663" s="2">
        <v>6</v>
      </c>
      <c r="F663" s="2">
        <v>0</v>
      </c>
      <c r="G663" s="2">
        <v>0</v>
      </c>
      <c r="H663" s="2">
        <v>0</v>
      </c>
      <c r="I663" s="2">
        <v>1015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926</v>
      </c>
      <c r="C664" s="2">
        <v>31</v>
      </c>
      <c r="D664" s="2">
        <v>0</v>
      </c>
      <c r="E664" s="2">
        <v>1</v>
      </c>
      <c r="F664" s="2">
        <v>1017</v>
      </c>
      <c r="G664" s="2">
        <v>0</v>
      </c>
      <c r="H664" s="2">
        <v>0</v>
      </c>
      <c r="I664" s="2">
        <v>1001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927</v>
      </c>
      <c r="C665" s="2">
        <v>7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1000</v>
      </c>
      <c r="J665" s="2">
        <v>10000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5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295</v>
      </c>
      <c r="C666" s="2">
        <v>7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1000</v>
      </c>
      <c r="J666" s="2">
        <v>20000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>
        <v>665</v>
      </c>
      <c r="B667" s="2" t="s">
        <v>928</v>
      </c>
      <c r="C667" s="2">
        <v>31</v>
      </c>
      <c r="D667" s="2">
        <v>0</v>
      </c>
      <c r="E667" s="2">
        <v>1</v>
      </c>
      <c r="F667" s="2">
        <v>1020</v>
      </c>
      <c r="G667" s="2">
        <v>0</v>
      </c>
      <c r="H667" s="2">
        <v>0</v>
      </c>
      <c r="I667" s="2">
        <v>2155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253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929</v>
      </c>
      <c r="C668" s="2">
        <v>31</v>
      </c>
      <c r="D668" s="2">
        <v>0</v>
      </c>
      <c r="E668" s="2">
        <v>1</v>
      </c>
      <c r="F668" s="2">
        <v>1021</v>
      </c>
      <c r="G668" s="2">
        <v>0</v>
      </c>
      <c r="H668" s="2">
        <v>0</v>
      </c>
      <c r="I668" s="2">
        <v>2155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253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930</v>
      </c>
      <c r="C669" s="2">
        <v>31</v>
      </c>
      <c r="D669" s="2">
        <v>0</v>
      </c>
      <c r="E669" s="2">
        <v>1</v>
      </c>
      <c r="F669" s="2">
        <v>1022</v>
      </c>
      <c r="G669" s="2">
        <v>0</v>
      </c>
      <c r="H669" s="2">
        <v>0</v>
      </c>
      <c r="I669" s="2">
        <v>2155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253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931</v>
      </c>
      <c r="C670" s="2">
        <v>31</v>
      </c>
      <c r="D670" s="2">
        <v>0</v>
      </c>
      <c r="E670" s="2">
        <v>1</v>
      </c>
      <c r="F670" s="2">
        <v>1023</v>
      </c>
      <c r="G670" s="2">
        <v>0</v>
      </c>
      <c r="H670" s="2">
        <v>0</v>
      </c>
      <c r="I670" s="2">
        <v>2155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253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>
        <v>669</v>
      </c>
      <c r="B671" s="2" t="s">
        <v>932</v>
      </c>
      <c r="C671" s="2">
        <v>31</v>
      </c>
      <c r="D671" s="2">
        <v>0</v>
      </c>
      <c r="E671" s="2">
        <v>1</v>
      </c>
      <c r="F671" s="2">
        <v>1024</v>
      </c>
      <c r="G671" s="2">
        <v>0</v>
      </c>
      <c r="H671" s="2">
        <v>0</v>
      </c>
      <c r="I671" s="2">
        <v>2155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253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5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>
        <v>670</v>
      </c>
      <c r="B672" s="2" t="s">
        <v>933</v>
      </c>
      <c r="C672" s="2">
        <v>31</v>
      </c>
      <c r="D672" s="2">
        <v>0</v>
      </c>
      <c r="E672" s="2">
        <v>1</v>
      </c>
      <c r="F672" s="2">
        <v>1025</v>
      </c>
      <c r="G672" s="2">
        <v>0</v>
      </c>
      <c r="H672" s="2">
        <v>0</v>
      </c>
      <c r="I672" s="2">
        <v>2155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253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934</v>
      </c>
      <c r="C673" s="2">
        <v>31</v>
      </c>
      <c r="D673" s="2">
        <v>0</v>
      </c>
      <c r="E673" s="2">
        <v>1</v>
      </c>
      <c r="F673" s="2">
        <v>1026</v>
      </c>
      <c r="G673" s="2">
        <v>0</v>
      </c>
      <c r="H673" s="2">
        <v>0</v>
      </c>
      <c r="I673" s="2">
        <v>2155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253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935</v>
      </c>
      <c r="C674" s="2">
        <v>31</v>
      </c>
      <c r="D674" s="2">
        <v>0</v>
      </c>
      <c r="E674" s="2">
        <v>1</v>
      </c>
      <c r="F674" s="2">
        <v>1027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936</v>
      </c>
      <c r="C675" s="2">
        <v>31</v>
      </c>
      <c r="D675" s="2">
        <v>0</v>
      </c>
      <c r="E675" s="2">
        <v>1</v>
      </c>
      <c r="F675" s="2">
        <v>1028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>
        <v>674</v>
      </c>
      <c r="B676" s="2" t="s">
        <v>937</v>
      </c>
      <c r="C676" s="2">
        <v>31</v>
      </c>
      <c r="D676" s="2">
        <v>0</v>
      </c>
      <c r="E676" s="2">
        <v>1</v>
      </c>
      <c r="F676" s="2">
        <v>1029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938</v>
      </c>
      <c r="C677" s="2">
        <v>31</v>
      </c>
      <c r="D677" s="2">
        <v>0</v>
      </c>
      <c r="E677" s="2">
        <v>1</v>
      </c>
      <c r="F677" s="2">
        <v>1030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5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>
        <v>676</v>
      </c>
      <c r="B678" s="2" t="s">
        <v>939</v>
      </c>
      <c r="C678" s="2">
        <v>31</v>
      </c>
      <c r="D678" s="2">
        <v>0</v>
      </c>
      <c r="E678" s="2">
        <v>1</v>
      </c>
      <c r="F678" s="2">
        <v>1031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940</v>
      </c>
      <c r="C679" s="2">
        <v>31</v>
      </c>
      <c r="D679" s="2">
        <v>0</v>
      </c>
      <c r="E679" s="2">
        <v>1</v>
      </c>
      <c r="F679" s="2">
        <v>1032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941</v>
      </c>
      <c r="C680" s="2">
        <v>31</v>
      </c>
      <c r="D680" s="2">
        <v>0</v>
      </c>
      <c r="E680" s="2">
        <v>1</v>
      </c>
      <c r="F680" s="2">
        <v>1040</v>
      </c>
      <c r="G680" s="2">
        <v>0</v>
      </c>
      <c r="H680" s="2">
        <v>0</v>
      </c>
      <c r="I680" s="2">
        <v>272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942</v>
      </c>
      <c r="C681" s="2">
        <v>31</v>
      </c>
      <c r="D681" s="2">
        <v>0</v>
      </c>
      <c r="E681" s="2">
        <v>1</v>
      </c>
      <c r="F681" s="2">
        <v>1041</v>
      </c>
      <c r="G681" s="2">
        <v>0</v>
      </c>
      <c r="H681" s="2">
        <v>0</v>
      </c>
      <c r="I681" s="2">
        <v>273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>
        <v>680</v>
      </c>
      <c r="B682" s="2" t="s">
        <v>943</v>
      </c>
      <c r="C682" s="2">
        <v>31</v>
      </c>
      <c r="D682" s="2">
        <v>0</v>
      </c>
      <c r="E682" s="2">
        <v>1</v>
      </c>
      <c r="F682" s="2">
        <v>1042</v>
      </c>
      <c r="G682" s="2">
        <v>0</v>
      </c>
      <c r="H682" s="2">
        <v>0</v>
      </c>
      <c r="I682" s="2">
        <v>274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944</v>
      </c>
      <c r="C683" s="2">
        <v>31</v>
      </c>
      <c r="D683" s="2">
        <v>0</v>
      </c>
      <c r="E683" s="2">
        <v>1</v>
      </c>
      <c r="F683" s="2">
        <v>1043</v>
      </c>
      <c r="G683" s="2">
        <v>0</v>
      </c>
      <c r="H683" s="2">
        <v>0</v>
      </c>
      <c r="I683" s="2">
        <v>275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5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945</v>
      </c>
      <c r="C684" s="2">
        <v>31</v>
      </c>
      <c r="D684" s="2">
        <v>0</v>
      </c>
      <c r="E684" s="2">
        <v>1</v>
      </c>
      <c r="F684" s="2">
        <v>1044</v>
      </c>
      <c r="G684" s="2">
        <v>0</v>
      </c>
      <c r="H684" s="2">
        <v>0</v>
      </c>
      <c r="I684" s="2">
        <v>276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946</v>
      </c>
      <c r="C685" s="2">
        <v>31</v>
      </c>
      <c r="D685" s="2">
        <v>0</v>
      </c>
      <c r="E685" s="2">
        <v>1</v>
      </c>
      <c r="F685" s="2">
        <v>1018</v>
      </c>
      <c r="G685" s="2">
        <v>0</v>
      </c>
      <c r="H685" s="2">
        <v>0</v>
      </c>
      <c r="I685" s="2">
        <v>1020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255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>
        <v>684</v>
      </c>
      <c r="B686" s="2" t="s">
        <v>947</v>
      </c>
      <c r="C686" s="2">
        <v>31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1220</v>
      </c>
      <c r="J686" s="2">
        <v>10000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>
        <v>685</v>
      </c>
      <c r="B687" s="2" t="s">
        <v>948</v>
      </c>
      <c r="C687" s="2">
        <v>31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1220</v>
      </c>
      <c r="J687" s="2">
        <v>10000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949</v>
      </c>
      <c r="C688" s="2">
        <v>31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1220</v>
      </c>
      <c r="J688" s="2">
        <v>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950</v>
      </c>
      <c r="C689" s="2">
        <v>31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1220</v>
      </c>
      <c r="J689" s="2">
        <v>10000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5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951</v>
      </c>
      <c r="C690" s="2">
        <v>31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1220</v>
      </c>
      <c r="J690" s="2">
        <v>10000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255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>
        <v>689</v>
      </c>
      <c r="B691" s="2" t="s">
        <v>952</v>
      </c>
      <c r="C691" s="2">
        <v>31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1220</v>
      </c>
      <c r="J691" s="2">
        <v>10000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255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953</v>
      </c>
      <c r="C692" s="2">
        <v>31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1220</v>
      </c>
      <c r="J692" s="2">
        <v>10000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>
        <v>691</v>
      </c>
      <c r="B693" s="2" t="s">
        <v>954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955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956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5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957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>
        <v>695</v>
      </c>
      <c r="B697" s="2" t="s">
        <v>958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959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960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961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>
        <v>699</v>
      </c>
      <c r="B701" s="2" t="s">
        <v>962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5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>
        <v>700</v>
      </c>
      <c r="B702" s="2" t="s">
        <v>963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964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965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966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>
        <v>704</v>
      </c>
      <c r="B706" s="2" t="s">
        <v>967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968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5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>
        <v>706</v>
      </c>
      <c r="B708" s="2" t="s">
        <v>969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970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971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972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>
        <v>710</v>
      </c>
      <c r="B712" s="2" t="s">
        <v>973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974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5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975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2387</v>
      </c>
      <c r="C715" s="2">
        <v>7</v>
      </c>
      <c r="D715" s="2">
        <v>1</v>
      </c>
      <c r="E715" s="2">
        <v>1</v>
      </c>
      <c r="F715" s="2">
        <v>1</v>
      </c>
      <c r="G715" s="2">
        <v>0</v>
      </c>
      <c r="H715" s="2">
        <v>0</v>
      </c>
      <c r="I715" s="2">
        <v>990</v>
      </c>
      <c r="J715" s="2">
        <v>4000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>
        <v>714</v>
      </c>
      <c r="B716" s="2" t="s">
        <v>303</v>
      </c>
      <c r="C716" s="2">
        <v>7</v>
      </c>
      <c r="D716" s="2">
        <v>1</v>
      </c>
      <c r="E716" s="2">
        <v>1</v>
      </c>
      <c r="F716" s="2">
        <v>1</v>
      </c>
      <c r="G716" s="2">
        <v>0</v>
      </c>
      <c r="H716" s="2">
        <v>0</v>
      </c>
      <c r="I716" s="2">
        <v>991</v>
      </c>
      <c r="J716" s="2">
        <v>9000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>
        <v>715</v>
      </c>
      <c r="B717" s="2" t="s">
        <v>302</v>
      </c>
      <c r="C717" s="2">
        <v>7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992</v>
      </c>
      <c r="J717" s="2">
        <v>20000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301</v>
      </c>
      <c r="C718" s="2">
        <v>7</v>
      </c>
      <c r="D718" s="2">
        <v>2</v>
      </c>
      <c r="E718" s="2">
        <v>1</v>
      </c>
      <c r="F718" s="2">
        <v>2</v>
      </c>
      <c r="G718" s="2">
        <v>0</v>
      </c>
      <c r="H718" s="2">
        <v>0</v>
      </c>
      <c r="I718" s="2">
        <v>994</v>
      </c>
      <c r="J718" s="2">
        <v>6000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300</v>
      </c>
      <c r="C719" s="2">
        <v>7</v>
      </c>
      <c r="D719" s="2">
        <v>2</v>
      </c>
      <c r="E719" s="2">
        <v>1</v>
      </c>
      <c r="F719" s="2">
        <v>2</v>
      </c>
      <c r="G719" s="2">
        <v>0</v>
      </c>
      <c r="H719" s="2">
        <v>0</v>
      </c>
      <c r="I719" s="2">
        <v>995</v>
      </c>
      <c r="J719" s="2">
        <v>14000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5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299</v>
      </c>
      <c r="C720" s="2">
        <v>7</v>
      </c>
      <c r="D720" s="2">
        <v>2</v>
      </c>
      <c r="E720" s="2">
        <v>1</v>
      </c>
      <c r="F720" s="2">
        <v>2</v>
      </c>
      <c r="G720" s="2">
        <v>0</v>
      </c>
      <c r="H720" s="2">
        <v>0</v>
      </c>
      <c r="I720" s="2">
        <v>996</v>
      </c>
      <c r="J720" s="2">
        <v>32000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>
        <v>719</v>
      </c>
      <c r="B721" s="2" t="s">
        <v>298</v>
      </c>
      <c r="C721" s="2">
        <v>7</v>
      </c>
      <c r="D721" s="2">
        <v>3</v>
      </c>
      <c r="E721" s="2">
        <v>1</v>
      </c>
      <c r="F721" s="2">
        <v>3</v>
      </c>
      <c r="G721" s="2">
        <v>0</v>
      </c>
      <c r="H721" s="2">
        <v>0</v>
      </c>
      <c r="I721" s="2">
        <v>1028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297</v>
      </c>
      <c r="C722" s="2">
        <v>7</v>
      </c>
      <c r="D722" s="2">
        <v>3</v>
      </c>
      <c r="E722" s="2">
        <v>1</v>
      </c>
      <c r="F722" s="2">
        <v>3</v>
      </c>
      <c r="G722" s="2">
        <v>0</v>
      </c>
      <c r="H722" s="2">
        <v>0</v>
      </c>
      <c r="I722" s="2">
        <v>1027</v>
      </c>
      <c r="J722" s="2">
        <v>15000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>
        <v>721</v>
      </c>
      <c r="B723" s="2" t="s">
        <v>296</v>
      </c>
      <c r="C723" s="2">
        <v>7</v>
      </c>
      <c r="D723" s="2">
        <v>3</v>
      </c>
      <c r="E723" s="2">
        <v>1</v>
      </c>
      <c r="F723" s="2">
        <v>3</v>
      </c>
      <c r="G723" s="2">
        <v>0</v>
      </c>
      <c r="H723" s="2">
        <v>0</v>
      </c>
      <c r="I723" s="2">
        <v>1026</v>
      </c>
      <c r="J723" s="2">
        <v>20000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976</v>
      </c>
      <c r="C724" s="2">
        <v>62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560</v>
      </c>
      <c r="J724" s="2">
        <v>6000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15</v>
      </c>
      <c r="W724" s="2">
        <v>4000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977</v>
      </c>
      <c r="C725" s="2">
        <v>62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561</v>
      </c>
      <c r="J725" s="2">
        <v>6000</v>
      </c>
      <c r="K725" s="2">
        <v>0</v>
      </c>
      <c r="L725" s="2">
        <v>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22</v>
      </c>
      <c r="W725" s="2">
        <v>20000</v>
      </c>
      <c r="X725" s="2">
        <v>0</v>
      </c>
      <c r="Y725" s="2">
        <v>253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5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978</v>
      </c>
      <c r="C726" s="2">
        <v>62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562</v>
      </c>
      <c r="J726" s="2">
        <v>7000</v>
      </c>
      <c r="K726" s="2">
        <v>0</v>
      </c>
      <c r="L726" s="2">
        <v>3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30</v>
      </c>
      <c r="W726" s="2">
        <v>30000</v>
      </c>
      <c r="X726" s="2">
        <v>0</v>
      </c>
      <c r="Y726" s="2">
        <v>253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>
        <v>725</v>
      </c>
      <c r="B727" s="2" t="s">
        <v>979</v>
      </c>
      <c r="C727" s="2">
        <v>62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563</v>
      </c>
      <c r="J727" s="2">
        <v>7000</v>
      </c>
      <c r="K727" s="2">
        <v>1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35</v>
      </c>
      <c r="W727" s="2">
        <v>40000</v>
      </c>
      <c r="X727" s="2">
        <v>0</v>
      </c>
      <c r="Y727" s="2">
        <v>70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980</v>
      </c>
      <c r="C728" s="2">
        <v>64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550</v>
      </c>
      <c r="J728" s="2">
        <v>6000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15</v>
      </c>
      <c r="W728" s="2">
        <v>4000</v>
      </c>
      <c r="X728" s="2">
        <v>0</v>
      </c>
      <c r="Y728" s="3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981</v>
      </c>
      <c r="C729" s="2">
        <v>64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551</v>
      </c>
      <c r="J729" s="2">
        <v>6000</v>
      </c>
      <c r="K729" s="2">
        <v>0</v>
      </c>
      <c r="L729" s="2">
        <v>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22</v>
      </c>
      <c r="W729" s="2">
        <v>20000</v>
      </c>
      <c r="X729" s="2">
        <v>0</v>
      </c>
      <c r="Y729" s="3">
        <v>253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982</v>
      </c>
      <c r="C730" s="2">
        <v>64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552</v>
      </c>
      <c r="J730" s="2">
        <v>7000</v>
      </c>
      <c r="K730" s="2">
        <v>1</v>
      </c>
      <c r="L730" s="2">
        <v>2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30</v>
      </c>
      <c r="W730" s="2">
        <v>30000</v>
      </c>
      <c r="X730" s="2">
        <v>0</v>
      </c>
      <c r="Y730" s="3">
        <v>253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>
        <v>729</v>
      </c>
      <c r="B731" s="2" t="s">
        <v>983</v>
      </c>
      <c r="C731" s="2">
        <v>64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553</v>
      </c>
      <c r="J731" s="2">
        <v>7000</v>
      </c>
      <c r="K731" s="2">
        <v>0</v>
      </c>
      <c r="L731" s="2">
        <v>3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35</v>
      </c>
      <c r="W731" s="2">
        <v>40000</v>
      </c>
      <c r="X731" s="2">
        <v>0</v>
      </c>
      <c r="Y731" s="3">
        <v>70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5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5" customFormat="1">
      <c r="A732">
        <v>730</v>
      </c>
      <c r="B732" s="5" t="s">
        <v>984</v>
      </c>
      <c r="C732" s="5">
        <v>15</v>
      </c>
      <c r="D732" s="5">
        <v>0</v>
      </c>
      <c r="E732" s="5">
        <v>20</v>
      </c>
      <c r="F732" s="5">
        <v>0</v>
      </c>
      <c r="G732" s="5">
        <v>0</v>
      </c>
      <c r="H732" s="5">
        <v>0</v>
      </c>
      <c r="I732" s="5">
        <v>1114</v>
      </c>
      <c r="J732" s="5">
        <v>8000</v>
      </c>
      <c r="K732" s="5">
        <v>4</v>
      </c>
      <c r="L732" s="5">
        <v>6</v>
      </c>
      <c r="M732" s="5">
        <v>4</v>
      </c>
      <c r="N732" s="5">
        <v>4</v>
      </c>
      <c r="O732" s="5">
        <v>1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2">
        <v>1</v>
      </c>
      <c r="V732" s="2">
        <v>45</v>
      </c>
      <c r="W732" s="2">
        <v>60000</v>
      </c>
      <c r="X732" s="2">
        <v>0</v>
      </c>
      <c r="Y732" s="3">
        <v>70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1" customFormat="1">
      <c r="A733" s="2">
        <v>731</v>
      </c>
      <c r="B733" s="2" t="s">
        <v>985</v>
      </c>
      <c r="C733" s="2">
        <v>20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  <c r="I733" s="2">
        <v>781</v>
      </c>
      <c r="J733" s="2">
        <v>7000</v>
      </c>
      <c r="K733" s="2">
        <v>0</v>
      </c>
      <c r="L733" s="2">
        <v>0</v>
      </c>
      <c r="M733" s="2">
        <v>0</v>
      </c>
      <c r="N733" s="2">
        <v>0</v>
      </c>
      <c r="O733" s="2">
        <v>3</v>
      </c>
      <c r="P733" s="2">
        <v>7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45</v>
      </c>
      <c r="W733" s="2">
        <v>60000</v>
      </c>
      <c r="X733" s="2">
        <v>0</v>
      </c>
      <c r="Y733" s="3">
        <v>70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1" customFormat="1">
      <c r="A734" s="2">
        <v>732</v>
      </c>
      <c r="B734" s="6" t="s">
        <v>986</v>
      </c>
      <c r="C734" s="2">
        <v>30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860</v>
      </c>
      <c r="J734" s="2">
        <v>7000</v>
      </c>
      <c r="K734" s="6">
        <v>1</v>
      </c>
      <c r="L734" s="6">
        <v>2</v>
      </c>
      <c r="M734" s="6">
        <v>0</v>
      </c>
      <c r="N734" s="6">
        <v>2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  <c r="U734" s="2">
        <v>1</v>
      </c>
      <c r="V734" s="6">
        <v>45</v>
      </c>
      <c r="W734" s="2">
        <v>60000</v>
      </c>
      <c r="X734" s="2">
        <v>0</v>
      </c>
      <c r="Y734" s="3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1" customFormat="1">
      <c r="A735" s="2">
        <v>733</v>
      </c>
      <c r="B735" s="2" t="s">
        <v>987</v>
      </c>
      <c r="C735" s="2">
        <v>26</v>
      </c>
      <c r="D735" s="2">
        <v>0</v>
      </c>
      <c r="E735" s="2">
        <v>2</v>
      </c>
      <c r="F735" s="2">
        <v>0</v>
      </c>
      <c r="G735" s="2">
        <v>0</v>
      </c>
      <c r="H735" s="2">
        <v>0</v>
      </c>
      <c r="I735" s="2">
        <v>766</v>
      </c>
      <c r="J735" s="2">
        <v>7000</v>
      </c>
      <c r="K735" s="2">
        <v>0</v>
      </c>
      <c r="L735" s="2">
        <v>2</v>
      </c>
      <c r="M735" s="2">
        <v>0</v>
      </c>
      <c r="N735" s="2">
        <v>2</v>
      </c>
      <c r="O735" s="2">
        <v>1</v>
      </c>
      <c r="P735" s="2">
        <v>4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45</v>
      </c>
      <c r="W735" s="2">
        <v>60000</v>
      </c>
      <c r="X735" s="2">
        <v>0</v>
      </c>
      <c r="Y735" s="3">
        <v>70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1" customFormat="1">
      <c r="A736">
        <v>734</v>
      </c>
      <c r="B736" s="2" t="s">
        <v>988</v>
      </c>
      <c r="C736" s="2">
        <v>22</v>
      </c>
      <c r="D736" s="2">
        <v>0</v>
      </c>
      <c r="E736" s="2">
        <v>2</v>
      </c>
      <c r="F736" s="2">
        <v>0</v>
      </c>
      <c r="G736" s="2">
        <v>0</v>
      </c>
      <c r="H736" s="2">
        <v>0</v>
      </c>
      <c r="I736" s="2">
        <v>773</v>
      </c>
      <c r="J736" s="2">
        <v>7000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8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45</v>
      </c>
      <c r="W736" s="2">
        <v>60000</v>
      </c>
      <c r="X736" s="2">
        <v>0</v>
      </c>
      <c r="Y736" s="3">
        <v>70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1" customFormat="1">
      <c r="A737" s="2">
        <v>735</v>
      </c>
      <c r="B737" s="2" t="s">
        <v>989</v>
      </c>
      <c r="C737" s="2">
        <v>64</v>
      </c>
      <c r="D737" s="2">
        <v>0</v>
      </c>
      <c r="E737" s="2">
        <v>2</v>
      </c>
      <c r="F737" s="2">
        <v>0</v>
      </c>
      <c r="G737" s="2">
        <v>0</v>
      </c>
      <c r="H737" s="2">
        <v>0</v>
      </c>
      <c r="I737" s="2">
        <v>761</v>
      </c>
      <c r="J737" s="2">
        <v>7000</v>
      </c>
      <c r="K737" s="2">
        <v>2</v>
      </c>
      <c r="L737" s="2">
        <v>3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</v>
      </c>
      <c r="V737" s="2">
        <v>45</v>
      </c>
      <c r="W737" s="2">
        <v>60000</v>
      </c>
      <c r="X737" s="2">
        <v>0</v>
      </c>
      <c r="Y737" s="3">
        <v>70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5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1" customFormat="1">
      <c r="A738">
        <v>736</v>
      </c>
      <c r="B738" s="2" t="s">
        <v>990</v>
      </c>
      <c r="C738" s="2">
        <v>62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752</v>
      </c>
      <c r="J738" s="2">
        <v>7000</v>
      </c>
      <c r="K738" s="2">
        <v>0</v>
      </c>
      <c r="L738" s="2">
        <v>3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45</v>
      </c>
      <c r="W738" s="2">
        <v>60000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991</v>
      </c>
      <c r="C739" s="5">
        <v>15</v>
      </c>
      <c r="D739" s="5">
        <v>0</v>
      </c>
      <c r="E739" s="5">
        <v>5</v>
      </c>
      <c r="F739" s="5">
        <v>0</v>
      </c>
      <c r="G739" s="5">
        <v>0</v>
      </c>
      <c r="H739" s="5">
        <v>0</v>
      </c>
      <c r="I739" s="5">
        <v>1115</v>
      </c>
      <c r="J739" s="5">
        <v>8000</v>
      </c>
      <c r="K739" s="5">
        <v>4</v>
      </c>
      <c r="L739" s="5">
        <v>6</v>
      </c>
      <c r="M739" s="5">
        <v>3</v>
      </c>
      <c r="N739" s="5">
        <v>4</v>
      </c>
      <c r="O739" s="5">
        <v>0</v>
      </c>
      <c r="P739" s="5">
        <v>0</v>
      </c>
      <c r="Q739" s="5">
        <v>1</v>
      </c>
      <c r="R739" s="5">
        <v>3</v>
      </c>
      <c r="S739" s="5">
        <v>0</v>
      </c>
      <c r="T739" s="5">
        <v>0</v>
      </c>
      <c r="U739" s="2">
        <v>2</v>
      </c>
      <c r="V739" s="2">
        <v>30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2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992</v>
      </c>
      <c r="C740" s="2">
        <v>20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775</v>
      </c>
      <c r="J740" s="2">
        <v>7000</v>
      </c>
      <c r="K740" s="2">
        <v>0</v>
      </c>
      <c r="L740" s="2">
        <v>3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9</v>
      </c>
      <c r="S740" s="2">
        <v>0</v>
      </c>
      <c r="T740" s="2">
        <v>0</v>
      </c>
      <c r="U740" s="2">
        <v>2</v>
      </c>
      <c r="V740" s="2">
        <v>30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993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862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0</v>
      </c>
      <c r="Q741" s="6">
        <v>0</v>
      </c>
      <c r="R741" s="6">
        <v>1</v>
      </c>
      <c r="S741" s="6">
        <v>0</v>
      </c>
      <c r="T741" s="6">
        <v>0</v>
      </c>
      <c r="U741" s="2">
        <v>2</v>
      </c>
      <c r="V741" s="6">
        <v>30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>
        <v>740</v>
      </c>
      <c r="B742" s="2" t="s">
        <v>994</v>
      </c>
      <c r="C742" s="2">
        <v>26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762</v>
      </c>
      <c r="J742" s="2">
        <v>7000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</v>
      </c>
      <c r="R742" s="2">
        <v>4</v>
      </c>
      <c r="S742" s="2">
        <v>0</v>
      </c>
      <c r="T742" s="2">
        <v>0</v>
      </c>
      <c r="U742" s="2">
        <v>2</v>
      </c>
      <c r="V742" s="2">
        <v>30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995</v>
      </c>
      <c r="C743" s="2">
        <v>22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771</v>
      </c>
      <c r="J743" s="2">
        <v>7000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7</v>
      </c>
      <c r="S743" s="2">
        <v>0</v>
      </c>
      <c r="T743" s="2">
        <v>0</v>
      </c>
      <c r="U743" s="2">
        <v>2</v>
      </c>
      <c r="V743" s="2">
        <v>30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5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996</v>
      </c>
      <c r="C744" s="2">
        <v>64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759</v>
      </c>
      <c r="J744" s="2">
        <v>7000</v>
      </c>
      <c r="K744" s="2">
        <v>2</v>
      </c>
      <c r="L744" s="2">
        <v>2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30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997</v>
      </c>
      <c r="C745" s="2">
        <v>62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750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2</v>
      </c>
      <c r="V745" s="2">
        <v>30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>
        <v>744</v>
      </c>
      <c r="B746" s="5" t="s">
        <v>998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1116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5">
        <v>3</v>
      </c>
      <c r="U746" s="2">
        <v>3</v>
      </c>
      <c r="V746" s="2">
        <v>28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>
        <v>745</v>
      </c>
      <c r="B747" s="2" t="s">
        <v>999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779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</v>
      </c>
      <c r="T747" s="2">
        <v>8</v>
      </c>
      <c r="U747" s="2">
        <v>3</v>
      </c>
      <c r="V747" s="2">
        <v>28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1000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861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2">
        <v>3</v>
      </c>
      <c r="V748" s="6">
        <v>28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1001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764</v>
      </c>
      <c r="J749" s="2">
        <v>7000</v>
      </c>
      <c r="K749" s="2">
        <v>1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4</v>
      </c>
      <c r="U749" s="2">
        <v>3</v>
      </c>
      <c r="V749" s="2">
        <v>28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5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1002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772</v>
      </c>
      <c r="J750" s="2">
        <v>7000</v>
      </c>
      <c r="K750" s="2">
        <v>0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8</v>
      </c>
      <c r="U750" s="2">
        <v>3</v>
      </c>
      <c r="V750" s="2">
        <v>28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>
        <v>749</v>
      </c>
      <c r="B751" s="2" t="s">
        <v>1003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760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3</v>
      </c>
      <c r="V751" s="2">
        <v>28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1004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751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3</v>
      </c>
      <c r="V752" s="2">
        <v>28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7" customFormat="1">
      <c r="A753">
        <v>751</v>
      </c>
      <c r="B753" s="7" t="s">
        <v>1005</v>
      </c>
      <c r="C753" s="7">
        <v>15</v>
      </c>
      <c r="D753" s="7">
        <v>0</v>
      </c>
      <c r="E753" s="7">
        <v>20</v>
      </c>
      <c r="F753" s="7">
        <v>0</v>
      </c>
      <c r="G753" s="7">
        <v>0</v>
      </c>
      <c r="H753" s="7">
        <v>0</v>
      </c>
      <c r="I753" s="7">
        <v>1114</v>
      </c>
      <c r="J753" s="7">
        <v>8000</v>
      </c>
      <c r="K753" s="7">
        <v>4</v>
      </c>
      <c r="L753" s="7">
        <v>6</v>
      </c>
      <c r="M753" s="7">
        <v>4</v>
      </c>
      <c r="N753" s="7">
        <v>4</v>
      </c>
      <c r="O753" s="7">
        <v>1</v>
      </c>
      <c r="P753" s="7">
        <v>2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45</v>
      </c>
      <c r="W753" s="7">
        <v>60000</v>
      </c>
      <c r="X753" s="7">
        <v>0</v>
      </c>
      <c r="Y753" s="8">
        <v>70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2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8" customFormat="1">
      <c r="A754" s="2">
        <v>752</v>
      </c>
      <c r="B754" s="8" t="s">
        <v>1006</v>
      </c>
      <c r="C754" s="8">
        <v>20</v>
      </c>
      <c r="D754" s="8">
        <v>0</v>
      </c>
      <c r="E754" s="8">
        <v>2</v>
      </c>
      <c r="F754" s="8">
        <v>0</v>
      </c>
      <c r="G754" s="8">
        <v>0</v>
      </c>
      <c r="H754" s="8">
        <v>0</v>
      </c>
      <c r="I754" s="8">
        <v>776</v>
      </c>
      <c r="J754" s="8">
        <v>7000</v>
      </c>
      <c r="K754" s="8">
        <v>0</v>
      </c>
      <c r="L754" s="8">
        <v>0</v>
      </c>
      <c r="M754" s="8">
        <v>0</v>
      </c>
      <c r="N754" s="8">
        <v>0</v>
      </c>
      <c r="O754" s="8">
        <v>3</v>
      </c>
      <c r="P754" s="8">
        <v>7</v>
      </c>
      <c r="Q754" s="8">
        <v>0</v>
      </c>
      <c r="R754" s="8">
        <v>0</v>
      </c>
      <c r="S754" s="8">
        <v>0</v>
      </c>
      <c r="T754" s="8">
        <v>0</v>
      </c>
      <c r="U754" s="8">
        <v>1</v>
      </c>
      <c r="V754" s="8">
        <v>45</v>
      </c>
      <c r="W754" s="7">
        <v>60000</v>
      </c>
      <c r="X754" s="8">
        <v>0</v>
      </c>
      <c r="Y754" s="8">
        <v>70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2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7" customFormat="1">
      <c r="A755" s="2">
        <v>753</v>
      </c>
      <c r="B755" s="8" t="s">
        <v>1007</v>
      </c>
      <c r="C755" s="7">
        <v>30</v>
      </c>
      <c r="D755" s="7">
        <v>0</v>
      </c>
      <c r="E755" s="7">
        <v>1</v>
      </c>
      <c r="F755" s="7">
        <v>0</v>
      </c>
      <c r="G755" s="7">
        <v>1</v>
      </c>
      <c r="H755" s="7">
        <v>0</v>
      </c>
      <c r="I755" s="7">
        <v>860</v>
      </c>
      <c r="J755" s="7">
        <v>7000</v>
      </c>
      <c r="K755" s="8">
        <v>1</v>
      </c>
      <c r="L755" s="8">
        <v>2</v>
      </c>
      <c r="M755" s="8">
        <v>0</v>
      </c>
      <c r="N755" s="8">
        <v>2</v>
      </c>
      <c r="O755" s="8">
        <v>0</v>
      </c>
      <c r="P755" s="8">
        <v>1</v>
      </c>
      <c r="Q755" s="8">
        <v>0</v>
      </c>
      <c r="R755" s="8">
        <v>0</v>
      </c>
      <c r="S755" s="8">
        <v>0</v>
      </c>
      <c r="T755" s="8">
        <v>0</v>
      </c>
      <c r="U755" s="7">
        <v>1</v>
      </c>
      <c r="V755" s="8">
        <v>45</v>
      </c>
      <c r="W755" s="7">
        <v>60000</v>
      </c>
      <c r="X755" s="7">
        <v>0</v>
      </c>
      <c r="Y755" s="8">
        <v>70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5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8" customFormat="1">
      <c r="A756" s="2">
        <v>754</v>
      </c>
      <c r="B756" s="8" t="s">
        <v>1008</v>
      </c>
      <c r="C756" s="8">
        <v>26</v>
      </c>
      <c r="D756" s="8">
        <v>0</v>
      </c>
      <c r="E756" s="8">
        <v>2</v>
      </c>
      <c r="F756" s="8">
        <v>0</v>
      </c>
      <c r="G756" s="8">
        <v>0</v>
      </c>
      <c r="H756" s="8">
        <v>0</v>
      </c>
      <c r="I756" s="8">
        <v>767</v>
      </c>
      <c r="J756" s="8">
        <v>7000</v>
      </c>
      <c r="K756" s="8">
        <v>0</v>
      </c>
      <c r="L756" s="8">
        <v>2</v>
      </c>
      <c r="M756" s="8">
        <v>0</v>
      </c>
      <c r="N756" s="8">
        <v>2</v>
      </c>
      <c r="O756" s="8">
        <v>1</v>
      </c>
      <c r="P756" s="8">
        <v>4</v>
      </c>
      <c r="Q756" s="8">
        <v>0</v>
      </c>
      <c r="R756" s="8">
        <v>0</v>
      </c>
      <c r="S756" s="8">
        <v>0</v>
      </c>
      <c r="T756" s="8">
        <v>0</v>
      </c>
      <c r="U756" s="8">
        <v>1</v>
      </c>
      <c r="V756" s="8">
        <v>45</v>
      </c>
      <c r="W756" s="7">
        <v>60000</v>
      </c>
      <c r="X756" s="8">
        <v>0</v>
      </c>
      <c r="Y756" s="8">
        <v>70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5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8" customFormat="1">
      <c r="A757">
        <v>755</v>
      </c>
      <c r="B757" s="8" t="s">
        <v>1009</v>
      </c>
      <c r="C757" s="8">
        <v>22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769</v>
      </c>
      <c r="J757" s="8">
        <v>7000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8</v>
      </c>
      <c r="Q757" s="8">
        <v>0</v>
      </c>
      <c r="R757" s="8">
        <v>0</v>
      </c>
      <c r="S757" s="8">
        <v>0</v>
      </c>
      <c r="T757" s="8">
        <v>0</v>
      </c>
      <c r="U757" s="8">
        <v>1</v>
      </c>
      <c r="V757" s="8">
        <v>45</v>
      </c>
      <c r="W757" s="7">
        <v>60000</v>
      </c>
      <c r="X757" s="8">
        <v>0</v>
      </c>
      <c r="Y757" s="8">
        <v>70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2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8" customFormat="1">
      <c r="A758" s="2">
        <v>756</v>
      </c>
      <c r="B758" s="8" t="s">
        <v>1010</v>
      </c>
      <c r="C758" s="8">
        <v>64</v>
      </c>
      <c r="D758" s="8">
        <v>0</v>
      </c>
      <c r="E758" s="8">
        <v>2</v>
      </c>
      <c r="F758" s="8">
        <v>0</v>
      </c>
      <c r="G758" s="8">
        <v>0</v>
      </c>
      <c r="H758" s="8">
        <v>0</v>
      </c>
      <c r="I758" s="8">
        <v>758</v>
      </c>
      <c r="J758" s="8">
        <v>7000</v>
      </c>
      <c r="K758" s="8">
        <v>2</v>
      </c>
      <c r="L758" s="8">
        <v>3</v>
      </c>
      <c r="M758" s="8">
        <v>0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1</v>
      </c>
      <c r="V758" s="8">
        <v>45</v>
      </c>
      <c r="W758" s="7">
        <v>60000</v>
      </c>
      <c r="X758" s="8">
        <v>0</v>
      </c>
      <c r="Y758" s="8">
        <v>70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2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8" customFormat="1">
      <c r="A759" s="2">
        <v>757</v>
      </c>
      <c r="B759" s="8" t="s">
        <v>1011</v>
      </c>
      <c r="C759" s="8">
        <v>62</v>
      </c>
      <c r="D759" s="8">
        <v>0</v>
      </c>
      <c r="E759" s="8">
        <v>2</v>
      </c>
      <c r="F759" s="8">
        <v>0</v>
      </c>
      <c r="G759" s="8">
        <v>0</v>
      </c>
      <c r="H759" s="8">
        <v>0</v>
      </c>
      <c r="I759" s="8">
        <v>755</v>
      </c>
      <c r="J759" s="8">
        <v>7000</v>
      </c>
      <c r="K759" s="8">
        <v>0</v>
      </c>
      <c r="L759" s="8">
        <v>3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1</v>
      </c>
      <c r="V759" s="8">
        <v>45</v>
      </c>
      <c r="W759" s="7">
        <v>60000</v>
      </c>
      <c r="X759" s="8">
        <v>0</v>
      </c>
      <c r="Y759" s="8">
        <v>70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2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1012</v>
      </c>
      <c r="C760" s="7">
        <v>15</v>
      </c>
      <c r="D760" s="7">
        <v>0</v>
      </c>
      <c r="E760" s="7">
        <v>5</v>
      </c>
      <c r="F760" s="7">
        <v>0</v>
      </c>
      <c r="G760" s="7">
        <v>0</v>
      </c>
      <c r="H760" s="7">
        <v>0</v>
      </c>
      <c r="I760" s="7">
        <v>1115</v>
      </c>
      <c r="J760" s="7">
        <v>8000</v>
      </c>
      <c r="K760" s="7">
        <v>4</v>
      </c>
      <c r="L760" s="7">
        <v>6</v>
      </c>
      <c r="M760" s="7">
        <v>3</v>
      </c>
      <c r="N760" s="7">
        <v>4</v>
      </c>
      <c r="O760" s="7">
        <v>0</v>
      </c>
      <c r="P760" s="7">
        <v>0</v>
      </c>
      <c r="Q760" s="7">
        <v>1</v>
      </c>
      <c r="R760" s="7">
        <v>3</v>
      </c>
      <c r="S760" s="7">
        <v>0</v>
      </c>
      <c r="T760" s="7">
        <v>0</v>
      </c>
      <c r="U760" s="7">
        <v>2</v>
      </c>
      <c r="V760" s="7">
        <v>30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>
        <v>759</v>
      </c>
      <c r="B761" s="8" t="s">
        <v>1013</v>
      </c>
      <c r="C761" s="8">
        <v>20</v>
      </c>
      <c r="D761" s="8">
        <v>0</v>
      </c>
      <c r="E761" s="8">
        <v>1</v>
      </c>
      <c r="F761" s="8">
        <v>0</v>
      </c>
      <c r="G761" s="8">
        <v>0</v>
      </c>
      <c r="H761" s="8">
        <v>0</v>
      </c>
      <c r="I761" s="8">
        <v>778</v>
      </c>
      <c r="J761" s="8">
        <v>7000</v>
      </c>
      <c r="K761" s="8">
        <v>0</v>
      </c>
      <c r="L761" s="8">
        <v>3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9</v>
      </c>
      <c r="S761" s="8">
        <v>0</v>
      </c>
      <c r="T761" s="8">
        <v>0</v>
      </c>
      <c r="U761" s="8">
        <v>2</v>
      </c>
      <c r="V761" s="8">
        <v>30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5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>
        <v>760</v>
      </c>
      <c r="B762" s="8" t="s">
        <v>1014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862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0</v>
      </c>
      <c r="U762" s="7">
        <v>2</v>
      </c>
      <c r="V762" s="8">
        <v>30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1015</v>
      </c>
      <c r="C763" s="8">
        <v>26</v>
      </c>
      <c r="D763" s="8">
        <v>0</v>
      </c>
      <c r="E763" s="8">
        <v>1</v>
      </c>
      <c r="F763" s="8">
        <v>0</v>
      </c>
      <c r="G763" s="8">
        <v>0</v>
      </c>
      <c r="H763" s="8">
        <v>0</v>
      </c>
      <c r="I763" s="8">
        <v>763</v>
      </c>
      <c r="J763" s="8">
        <v>7000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</v>
      </c>
      <c r="R763" s="8">
        <v>4</v>
      </c>
      <c r="S763" s="8">
        <v>0</v>
      </c>
      <c r="T763" s="8">
        <v>0</v>
      </c>
      <c r="U763" s="8">
        <v>2</v>
      </c>
      <c r="V763" s="8">
        <v>30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2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1016</v>
      </c>
      <c r="C764" s="8">
        <v>22</v>
      </c>
      <c r="D764" s="8">
        <v>0</v>
      </c>
      <c r="E764" s="8">
        <v>1</v>
      </c>
      <c r="F764" s="8">
        <v>0</v>
      </c>
      <c r="G764" s="8">
        <v>0</v>
      </c>
      <c r="H764" s="8">
        <v>0</v>
      </c>
      <c r="I764" s="8">
        <v>770</v>
      </c>
      <c r="J764" s="8">
        <v>7000</v>
      </c>
      <c r="K764" s="8">
        <v>0</v>
      </c>
      <c r="L764" s="8">
        <v>1</v>
      </c>
      <c r="M764" s="8">
        <v>0</v>
      </c>
      <c r="N764" s="8">
        <v>0</v>
      </c>
      <c r="O764" s="8">
        <v>0</v>
      </c>
      <c r="P764" s="8">
        <v>0</v>
      </c>
      <c r="Q764" s="8">
        <v>1</v>
      </c>
      <c r="R764" s="8">
        <v>7</v>
      </c>
      <c r="S764" s="8">
        <v>0</v>
      </c>
      <c r="T764" s="8">
        <v>0</v>
      </c>
      <c r="U764" s="8">
        <v>2</v>
      </c>
      <c r="V764" s="8">
        <v>30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1017</v>
      </c>
      <c r="C765" s="8">
        <v>64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756</v>
      </c>
      <c r="J765" s="8">
        <v>7000</v>
      </c>
      <c r="K765" s="8">
        <v>2</v>
      </c>
      <c r="L765" s="8">
        <v>2</v>
      </c>
      <c r="M765" s="8">
        <v>0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0</v>
      </c>
      <c r="U765" s="8">
        <v>2</v>
      </c>
      <c r="V765" s="8">
        <v>30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>
        <v>764</v>
      </c>
      <c r="B766" s="8" t="s">
        <v>1018</v>
      </c>
      <c r="C766" s="8">
        <v>62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753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2</v>
      </c>
      <c r="V766" s="8">
        <v>30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1019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1116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3</v>
      </c>
      <c r="U767" s="7">
        <v>3</v>
      </c>
      <c r="V767" s="7">
        <v>28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5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>
        <v>766</v>
      </c>
      <c r="B768" s="8" t="s">
        <v>1020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777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2</v>
      </c>
      <c r="T768" s="8">
        <v>8</v>
      </c>
      <c r="U768" s="8">
        <v>3</v>
      </c>
      <c r="V768" s="8">
        <v>28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1021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861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7">
        <v>3</v>
      </c>
      <c r="V769" s="8">
        <v>28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2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1022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765</v>
      </c>
      <c r="J770" s="8">
        <v>7000</v>
      </c>
      <c r="K770" s="8">
        <v>1</v>
      </c>
      <c r="L770" s="8">
        <v>3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2</v>
      </c>
      <c r="T770" s="8">
        <v>4</v>
      </c>
      <c r="U770" s="8">
        <v>3</v>
      </c>
      <c r="V770" s="8">
        <v>28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1023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768</v>
      </c>
      <c r="J771" s="8">
        <v>7000</v>
      </c>
      <c r="K771" s="8">
        <v>0</v>
      </c>
      <c r="L771" s="8">
        <v>2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8</v>
      </c>
      <c r="U771" s="8">
        <v>3</v>
      </c>
      <c r="V771" s="8">
        <v>28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>
        <v>770</v>
      </c>
      <c r="B772" s="8" t="s">
        <v>1024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757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1</v>
      </c>
      <c r="T772" s="8">
        <v>0</v>
      </c>
      <c r="U772" s="8">
        <v>3</v>
      </c>
      <c r="V772" s="8">
        <v>28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1025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754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0</v>
      </c>
      <c r="U773" s="8">
        <v>3</v>
      </c>
      <c r="V773" s="8">
        <v>28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5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2" customFormat="1">
      <c r="A774" s="2">
        <v>772</v>
      </c>
      <c r="B774" s="2" t="s">
        <v>1026</v>
      </c>
      <c r="C774" s="2">
        <v>19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2">
        <v>682</v>
      </c>
      <c r="J774" s="2">
        <v>8000</v>
      </c>
      <c r="K774" s="2">
        <v>0</v>
      </c>
      <c r="L774" s="2">
        <v>0</v>
      </c>
      <c r="M774" s="2">
        <v>0</v>
      </c>
      <c r="N774" s="2">
        <v>1</v>
      </c>
      <c r="O774" s="2">
        <v>3</v>
      </c>
      <c r="P774" s="2">
        <v>8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54</v>
      </c>
      <c r="W774" s="2">
        <v>80000</v>
      </c>
      <c r="X774" s="2">
        <v>0</v>
      </c>
      <c r="Y774" s="3">
        <v>70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5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2" customFormat="1">
      <c r="A775" s="2">
        <v>773</v>
      </c>
      <c r="B775" s="2" t="s">
        <v>1027</v>
      </c>
      <c r="C775" s="2">
        <v>26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676</v>
      </c>
      <c r="J775" s="2">
        <v>8000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5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54</v>
      </c>
      <c r="W775" s="2">
        <v>80000</v>
      </c>
      <c r="X775" s="2">
        <v>0</v>
      </c>
      <c r="Y775" s="2">
        <v>70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2" customFormat="1">
      <c r="A776">
        <v>774</v>
      </c>
      <c r="B776" s="2" t="s">
        <v>1028</v>
      </c>
      <c r="C776" s="2">
        <v>22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670</v>
      </c>
      <c r="J776" s="2">
        <v>8000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9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54</v>
      </c>
      <c r="W776" s="2">
        <v>80000</v>
      </c>
      <c r="X776" s="2">
        <v>0</v>
      </c>
      <c r="Y776" s="3">
        <v>70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2" customFormat="1">
      <c r="A777">
        <v>775</v>
      </c>
      <c r="B777" s="2" t="s">
        <v>1029</v>
      </c>
      <c r="C777" s="2">
        <v>20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683</v>
      </c>
      <c r="J777" s="2">
        <v>8000</v>
      </c>
      <c r="K777" s="2">
        <v>0</v>
      </c>
      <c r="L777" s="2">
        <v>0</v>
      </c>
      <c r="M777" s="2">
        <v>0</v>
      </c>
      <c r="N777" s="2">
        <v>3</v>
      </c>
      <c r="O777" s="2">
        <v>0</v>
      </c>
      <c r="P777" s="2">
        <v>0</v>
      </c>
      <c r="Q777" s="2">
        <v>0</v>
      </c>
      <c r="R777" s="2">
        <v>9</v>
      </c>
      <c r="S777" s="2">
        <v>0</v>
      </c>
      <c r="T777" s="2">
        <v>0</v>
      </c>
      <c r="U777" s="2">
        <v>2</v>
      </c>
      <c r="V777" s="2">
        <v>32</v>
      </c>
      <c r="W777" s="2">
        <v>80000</v>
      </c>
      <c r="X777" s="2">
        <v>0</v>
      </c>
      <c r="Y777" s="2">
        <v>70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2" customFormat="1">
      <c r="A778" s="2">
        <v>776</v>
      </c>
      <c r="B778" s="2" t="s">
        <v>1030</v>
      </c>
      <c r="C778" s="2">
        <v>26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678</v>
      </c>
      <c r="J778" s="2">
        <v>8000</v>
      </c>
      <c r="K778" s="2">
        <v>0</v>
      </c>
      <c r="L778" s="2">
        <v>2</v>
      </c>
      <c r="M778" s="2">
        <v>0</v>
      </c>
      <c r="N778" s="2">
        <v>2</v>
      </c>
      <c r="O778" s="2">
        <v>0</v>
      </c>
      <c r="P778" s="2">
        <v>0</v>
      </c>
      <c r="Q778" s="2">
        <v>1</v>
      </c>
      <c r="R778" s="2">
        <v>5</v>
      </c>
      <c r="S778" s="2">
        <v>0</v>
      </c>
      <c r="T778" s="2">
        <v>0</v>
      </c>
      <c r="U778" s="2">
        <v>2</v>
      </c>
      <c r="V778" s="2">
        <v>32</v>
      </c>
      <c r="W778" s="2">
        <v>80000</v>
      </c>
      <c r="X778" s="2">
        <v>0</v>
      </c>
      <c r="Y778" s="3">
        <v>70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2" customFormat="1">
      <c r="A779" s="2">
        <v>777</v>
      </c>
      <c r="B779" s="2" t="s">
        <v>1031</v>
      </c>
      <c r="C779" s="2">
        <v>22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672</v>
      </c>
      <c r="J779" s="2">
        <v>8000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2</v>
      </c>
      <c r="R779" s="2">
        <v>8</v>
      </c>
      <c r="S779" s="2">
        <v>0</v>
      </c>
      <c r="T779" s="2">
        <v>0</v>
      </c>
      <c r="U779" s="2">
        <v>2</v>
      </c>
      <c r="V779" s="2">
        <v>32</v>
      </c>
      <c r="W779" s="2">
        <v>80000</v>
      </c>
      <c r="X779" s="2">
        <v>0</v>
      </c>
      <c r="Y779" s="2">
        <v>70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5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2" customFormat="1">
      <c r="A780" s="2">
        <v>778</v>
      </c>
      <c r="B780" s="2" t="s">
        <v>1032</v>
      </c>
      <c r="C780" s="2">
        <v>19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684</v>
      </c>
      <c r="J780" s="2">
        <v>8000</v>
      </c>
      <c r="K780" s="2">
        <v>0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8</v>
      </c>
      <c r="U780" s="2">
        <v>3</v>
      </c>
      <c r="V780" s="2">
        <v>30</v>
      </c>
      <c r="W780" s="2">
        <v>80000</v>
      </c>
      <c r="X780" s="2">
        <v>0</v>
      </c>
      <c r="Y780" s="3">
        <v>70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5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>
        <v>779</v>
      </c>
      <c r="B781" s="2" t="s">
        <v>1033</v>
      </c>
      <c r="C781" s="2">
        <v>24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680</v>
      </c>
      <c r="J781" s="2">
        <v>8000</v>
      </c>
      <c r="K781" s="2">
        <v>0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5</v>
      </c>
      <c r="U781" s="2">
        <v>3</v>
      </c>
      <c r="V781" s="2">
        <v>30</v>
      </c>
      <c r="W781" s="2">
        <v>80000</v>
      </c>
      <c r="X781" s="2">
        <v>0</v>
      </c>
      <c r="Y781" s="2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1034</v>
      </c>
      <c r="C782" s="2">
        <v>22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674</v>
      </c>
      <c r="J782" s="2">
        <v>8000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9</v>
      </c>
      <c r="U782" s="2">
        <v>3</v>
      </c>
      <c r="V782" s="2">
        <v>30</v>
      </c>
      <c r="W782" s="2">
        <v>80000</v>
      </c>
      <c r="X782" s="2">
        <v>0</v>
      </c>
      <c r="Y782" s="3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1" customFormat="1">
      <c r="A783">
        <v>781</v>
      </c>
      <c r="B783" s="2" t="s">
        <v>1035</v>
      </c>
      <c r="C783" s="2">
        <v>5</v>
      </c>
      <c r="D783" s="2">
        <v>34</v>
      </c>
      <c r="E783" s="2">
        <v>73</v>
      </c>
      <c r="F783" s="2">
        <v>0</v>
      </c>
      <c r="G783" s="2">
        <v>0</v>
      </c>
      <c r="H783" s="2">
        <v>0</v>
      </c>
      <c r="I783" s="2">
        <v>72</v>
      </c>
      <c r="J783" s="2">
        <v>35000</v>
      </c>
      <c r="K783" s="2">
        <v>0</v>
      </c>
      <c r="L783" s="2">
        <v>0</v>
      </c>
      <c r="M783" s="2">
        <v>0</v>
      </c>
      <c r="N783" s="2">
        <v>0</v>
      </c>
      <c r="O783" s="2">
        <v>6</v>
      </c>
      <c r="P783" s="2">
        <v>40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43</v>
      </c>
      <c r="W783" s="2">
        <v>150000</v>
      </c>
      <c r="X783" s="2">
        <v>0</v>
      </c>
      <c r="Y783" s="2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1" customFormat="1">
      <c r="A784" s="2">
        <v>782</v>
      </c>
      <c r="B784" s="2" t="s">
        <v>1036</v>
      </c>
      <c r="C784" s="2">
        <v>5</v>
      </c>
      <c r="D784" s="2">
        <v>35</v>
      </c>
      <c r="E784" s="2">
        <v>26</v>
      </c>
      <c r="F784" s="2">
        <v>0</v>
      </c>
      <c r="G784" s="2">
        <v>0</v>
      </c>
      <c r="H784" s="2">
        <v>0</v>
      </c>
      <c r="I784" s="2">
        <v>73</v>
      </c>
      <c r="J784" s="2">
        <v>20000</v>
      </c>
      <c r="K784" s="2">
        <v>0</v>
      </c>
      <c r="L784" s="2">
        <v>5</v>
      </c>
      <c r="M784" s="2">
        <v>0</v>
      </c>
      <c r="N784" s="2">
        <v>0</v>
      </c>
      <c r="O784" s="2">
        <v>7</v>
      </c>
      <c r="P784" s="2">
        <v>25</v>
      </c>
      <c r="Q784" s="2">
        <v>5</v>
      </c>
      <c r="R784" s="2">
        <v>12</v>
      </c>
      <c r="S784" s="2">
        <v>0</v>
      </c>
      <c r="T784" s="2">
        <v>0</v>
      </c>
      <c r="U784" s="2">
        <v>0</v>
      </c>
      <c r="V784" s="2">
        <v>43</v>
      </c>
      <c r="W784" s="2">
        <v>150000</v>
      </c>
      <c r="X784" s="2">
        <v>0</v>
      </c>
      <c r="Y784" s="3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1" customFormat="1">
      <c r="A785" s="2">
        <v>783</v>
      </c>
      <c r="B785" s="2" t="s">
        <v>1037</v>
      </c>
      <c r="C785" s="2">
        <v>5</v>
      </c>
      <c r="D785" s="2">
        <v>36</v>
      </c>
      <c r="E785" s="2">
        <v>44</v>
      </c>
      <c r="F785" s="2">
        <v>0</v>
      </c>
      <c r="G785" s="2">
        <v>-4</v>
      </c>
      <c r="H785" s="2">
        <v>0</v>
      </c>
      <c r="I785" s="2">
        <v>74</v>
      </c>
      <c r="J785" s="2">
        <v>25000</v>
      </c>
      <c r="K785" s="2">
        <v>0</v>
      </c>
      <c r="L785" s="2">
        <v>2</v>
      </c>
      <c r="M785" s="2">
        <v>0</v>
      </c>
      <c r="N785" s="2">
        <v>0</v>
      </c>
      <c r="O785" s="2">
        <v>8</v>
      </c>
      <c r="P785" s="2">
        <v>31</v>
      </c>
      <c r="Q785" s="2">
        <v>0</v>
      </c>
      <c r="R785" s="2">
        <v>0</v>
      </c>
      <c r="S785" s="2">
        <v>5</v>
      </c>
      <c r="T785" s="2">
        <v>12</v>
      </c>
      <c r="U785" s="2">
        <v>0</v>
      </c>
      <c r="V785" s="2">
        <v>43</v>
      </c>
      <c r="W785" s="2">
        <v>150000</v>
      </c>
      <c r="X785" s="2">
        <v>0</v>
      </c>
      <c r="Y785" s="2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5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1" customFormat="1">
      <c r="A786" s="2">
        <v>784</v>
      </c>
      <c r="B786" s="2" t="s">
        <v>1038</v>
      </c>
      <c r="C786" s="2">
        <v>10</v>
      </c>
      <c r="D786" s="2">
        <v>9</v>
      </c>
      <c r="E786" s="2">
        <v>60</v>
      </c>
      <c r="F786" s="2">
        <v>15</v>
      </c>
      <c r="G786" s="2">
        <v>0</v>
      </c>
      <c r="H786" s="2">
        <v>0</v>
      </c>
      <c r="I786" s="2">
        <v>869</v>
      </c>
      <c r="J786" s="2">
        <v>60000</v>
      </c>
      <c r="K786" s="2">
        <v>5</v>
      </c>
      <c r="L786" s="2">
        <v>12</v>
      </c>
      <c r="M786" s="2">
        <v>4</v>
      </c>
      <c r="N786" s="2">
        <v>8</v>
      </c>
      <c r="O786" s="2">
        <v>1</v>
      </c>
      <c r="P786" s="2">
        <v>3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42</v>
      </c>
      <c r="W786" s="2">
        <v>80000</v>
      </c>
      <c r="X786" s="2">
        <v>0</v>
      </c>
      <c r="Y786" s="3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1" customFormat="1">
      <c r="A787">
        <v>785</v>
      </c>
      <c r="B787" s="2" t="s">
        <v>1039</v>
      </c>
      <c r="C787" s="2">
        <v>11</v>
      </c>
      <c r="D787" s="2">
        <v>9</v>
      </c>
      <c r="E787" s="2">
        <v>60</v>
      </c>
      <c r="F787" s="2">
        <v>15</v>
      </c>
      <c r="G787" s="2">
        <v>0</v>
      </c>
      <c r="H787" s="2">
        <v>0</v>
      </c>
      <c r="I787" s="2">
        <v>870</v>
      </c>
      <c r="J787" s="2">
        <v>60000</v>
      </c>
      <c r="K787" s="2">
        <v>5</v>
      </c>
      <c r="L787" s="2">
        <v>12</v>
      </c>
      <c r="M787" s="2">
        <v>4</v>
      </c>
      <c r="N787" s="2">
        <v>8</v>
      </c>
      <c r="O787" s="2">
        <v>1</v>
      </c>
      <c r="P787" s="2">
        <v>3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42</v>
      </c>
      <c r="W787" s="2">
        <v>80000</v>
      </c>
      <c r="X787" s="2">
        <v>0</v>
      </c>
      <c r="Y787" s="2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1" customFormat="1">
      <c r="A788" s="2">
        <v>786</v>
      </c>
      <c r="B788" s="2" t="s">
        <v>1040</v>
      </c>
      <c r="C788" s="2">
        <v>10</v>
      </c>
      <c r="D788" s="2">
        <v>9</v>
      </c>
      <c r="E788" s="2">
        <v>20</v>
      </c>
      <c r="F788" s="2">
        <v>17</v>
      </c>
      <c r="G788" s="2">
        <v>0</v>
      </c>
      <c r="H788" s="2">
        <v>0</v>
      </c>
      <c r="I788" s="2">
        <v>871</v>
      </c>
      <c r="J788" s="2">
        <v>40000</v>
      </c>
      <c r="K788" s="2">
        <v>5</v>
      </c>
      <c r="L788" s="2">
        <v>12</v>
      </c>
      <c r="M788" s="2">
        <v>4</v>
      </c>
      <c r="N788" s="2">
        <v>8</v>
      </c>
      <c r="O788" s="2">
        <v>0</v>
      </c>
      <c r="P788" s="2">
        <v>0</v>
      </c>
      <c r="Q788" s="2">
        <v>3</v>
      </c>
      <c r="R788" s="2">
        <v>5</v>
      </c>
      <c r="S788" s="2">
        <v>0</v>
      </c>
      <c r="T788" s="2">
        <v>0</v>
      </c>
      <c r="U788" s="2">
        <v>0</v>
      </c>
      <c r="V788" s="2">
        <v>42</v>
      </c>
      <c r="W788" s="2">
        <v>80000</v>
      </c>
      <c r="X788" s="2">
        <v>0</v>
      </c>
      <c r="Y788" s="3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1" customFormat="1">
      <c r="A789" s="2">
        <v>787</v>
      </c>
      <c r="B789" s="2" t="s">
        <v>1041</v>
      </c>
      <c r="C789" s="2">
        <v>11</v>
      </c>
      <c r="D789" s="2">
        <v>9</v>
      </c>
      <c r="E789" s="2">
        <v>20</v>
      </c>
      <c r="F789" s="2">
        <v>17</v>
      </c>
      <c r="G789" s="2">
        <v>0</v>
      </c>
      <c r="H789" s="2">
        <v>0</v>
      </c>
      <c r="I789" s="2">
        <v>872</v>
      </c>
      <c r="J789" s="2">
        <v>40000</v>
      </c>
      <c r="K789" s="2">
        <v>5</v>
      </c>
      <c r="L789" s="2">
        <v>12</v>
      </c>
      <c r="M789" s="2">
        <v>4</v>
      </c>
      <c r="N789" s="2">
        <v>8</v>
      </c>
      <c r="O789" s="2">
        <v>0</v>
      </c>
      <c r="P789" s="2">
        <v>0</v>
      </c>
      <c r="Q789" s="2">
        <v>3</v>
      </c>
      <c r="R789" s="2">
        <v>5</v>
      </c>
      <c r="S789" s="2">
        <v>0</v>
      </c>
      <c r="T789" s="2">
        <v>0</v>
      </c>
      <c r="U789" s="2">
        <v>0</v>
      </c>
      <c r="V789" s="2">
        <v>42</v>
      </c>
      <c r="W789" s="2">
        <v>80000</v>
      </c>
      <c r="X789" s="2">
        <v>0</v>
      </c>
      <c r="Y789" s="2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1042</v>
      </c>
      <c r="C790" s="2">
        <v>10</v>
      </c>
      <c r="D790" s="2">
        <v>9</v>
      </c>
      <c r="E790" s="2">
        <v>35</v>
      </c>
      <c r="F790" s="2">
        <v>1</v>
      </c>
      <c r="G790" s="2">
        <v>0</v>
      </c>
      <c r="H790" s="2">
        <v>0</v>
      </c>
      <c r="I790" s="2">
        <v>590</v>
      </c>
      <c r="J790" s="2">
        <v>50000</v>
      </c>
      <c r="K790" s="2">
        <v>5</v>
      </c>
      <c r="L790" s="2">
        <v>12</v>
      </c>
      <c r="M790" s="2">
        <v>4</v>
      </c>
      <c r="N790" s="2">
        <v>8</v>
      </c>
      <c r="O790" s="2">
        <v>0</v>
      </c>
      <c r="P790" s="2">
        <v>0</v>
      </c>
      <c r="Q790" s="2">
        <v>0</v>
      </c>
      <c r="R790" s="2">
        <v>0</v>
      </c>
      <c r="S790" s="2">
        <v>3</v>
      </c>
      <c r="T790" s="2">
        <v>5</v>
      </c>
      <c r="U790" s="2">
        <v>0</v>
      </c>
      <c r="V790" s="2">
        <v>42</v>
      </c>
      <c r="W790" s="2">
        <v>80000</v>
      </c>
      <c r="X790" s="2">
        <v>0</v>
      </c>
      <c r="Y790" s="3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>
        <v>789</v>
      </c>
      <c r="B791" s="2" t="s">
        <v>1043</v>
      </c>
      <c r="C791" s="2">
        <v>11</v>
      </c>
      <c r="D791" s="2">
        <v>9</v>
      </c>
      <c r="E791" s="2">
        <v>35</v>
      </c>
      <c r="F791" s="2">
        <v>1</v>
      </c>
      <c r="G791" s="2">
        <v>0</v>
      </c>
      <c r="H791" s="2">
        <v>0</v>
      </c>
      <c r="I791" s="2">
        <v>591</v>
      </c>
      <c r="J791" s="2">
        <v>50000</v>
      </c>
      <c r="K791" s="2">
        <v>5</v>
      </c>
      <c r="L791" s="2">
        <v>12</v>
      </c>
      <c r="M791" s="2">
        <v>4</v>
      </c>
      <c r="N791" s="2">
        <v>8</v>
      </c>
      <c r="O791" s="2">
        <v>0</v>
      </c>
      <c r="P791" s="2">
        <v>0</v>
      </c>
      <c r="Q791" s="2">
        <v>0</v>
      </c>
      <c r="R791" s="2">
        <v>0</v>
      </c>
      <c r="S791" s="2">
        <v>3</v>
      </c>
      <c r="T791" s="2">
        <v>5</v>
      </c>
      <c r="U791" s="2">
        <v>0</v>
      </c>
      <c r="V791" s="2">
        <v>42</v>
      </c>
      <c r="W791" s="2">
        <v>80000</v>
      </c>
      <c r="X791" s="2">
        <v>0</v>
      </c>
      <c r="Y791" s="2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5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2" customFormat="1">
      <c r="A792">
        <v>790</v>
      </c>
      <c r="B792" s="2" t="s">
        <v>1044</v>
      </c>
      <c r="C792" s="2">
        <v>10</v>
      </c>
      <c r="D792" s="2">
        <v>11</v>
      </c>
      <c r="E792" s="2">
        <v>20</v>
      </c>
      <c r="F792" s="2">
        <v>50</v>
      </c>
      <c r="G792" s="2">
        <v>0</v>
      </c>
      <c r="H792" s="2">
        <v>0</v>
      </c>
      <c r="I792" s="2">
        <v>596</v>
      </c>
      <c r="J792" s="2">
        <v>50000</v>
      </c>
      <c r="K792" s="2">
        <v>8</v>
      </c>
      <c r="L792" s="2">
        <v>12</v>
      </c>
      <c r="M792" s="2">
        <v>8</v>
      </c>
      <c r="N792" s="2">
        <v>8</v>
      </c>
      <c r="O792" s="2">
        <v>2</v>
      </c>
      <c r="P792" s="2">
        <v>3</v>
      </c>
      <c r="Q792" s="2">
        <v>3</v>
      </c>
      <c r="R792" s="2">
        <v>5</v>
      </c>
      <c r="S792" s="2">
        <v>3</v>
      </c>
      <c r="T792" s="2">
        <v>5</v>
      </c>
      <c r="U792" s="2">
        <v>0</v>
      </c>
      <c r="V792" s="2">
        <v>45</v>
      </c>
      <c r="W792" s="2">
        <v>90000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2" customFormat="1">
      <c r="A793" s="2">
        <v>791</v>
      </c>
      <c r="B793" s="2" t="s">
        <v>1045</v>
      </c>
      <c r="C793" s="2">
        <v>11</v>
      </c>
      <c r="D793" s="2">
        <v>11</v>
      </c>
      <c r="E793" s="2">
        <v>20</v>
      </c>
      <c r="F793" s="2">
        <v>50</v>
      </c>
      <c r="G793" s="2">
        <v>0</v>
      </c>
      <c r="H793" s="2">
        <v>0</v>
      </c>
      <c r="I793" s="2">
        <v>606</v>
      </c>
      <c r="J793" s="2">
        <v>50000</v>
      </c>
      <c r="K793" s="2">
        <v>8</v>
      </c>
      <c r="L793" s="2">
        <v>12</v>
      </c>
      <c r="M793" s="2">
        <v>8</v>
      </c>
      <c r="N793" s="2">
        <v>8</v>
      </c>
      <c r="O793" s="2">
        <v>2</v>
      </c>
      <c r="P793" s="2">
        <v>3</v>
      </c>
      <c r="Q793" s="2">
        <v>3</v>
      </c>
      <c r="R793" s="2">
        <v>5</v>
      </c>
      <c r="S793" s="2">
        <v>3</v>
      </c>
      <c r="T793" s="2">
        <v>5</v>
      </c>
      <c r="U793" s="2">
        <v>0</v>
      </c>
      <c r="V793" s="2">
        <v>45</v>
      </c>
      <c r="W793" s="2">
        <v>90000</v>
      </c>
      <c r="X793" s="2">
        <v>0</v>
      </c>
      <c r="Y793" s="2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5" customFormat="1">
      <c r="A794" s="2">
        <v>792</v>
      </c>
      <c r="B794" s="2" t="s">
        <v>2249</v>
      </c>
      <c r="C794" s="5">
        <v>46</v>
      </c>
      <c r="D794" s="5">
        <v>3</v>
      </c>
      <c r="E794" s="5">
        <v>1</v>
      </c>
      <c r="F794" s="5">
        <v>3</v>
      </c>
      <c r="G794" s="5">
        <v>0</v>
      </c>
      <c r="H794" s="5">
        <v>0</v>
      </c>
      <c r="I794" s="5">
        <v>575</v>
      </c>
      <c r="J794" s="6">
        <v>10000</v>
      </c>
      <c r="K794" s="5">
        <v>0</v>
      </c>
      <c r="L794" s="5">
        <v>0</v>
      </c>
      <c r="M794" s="5">
        <v>0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2">
        <v>0</v>
      </c>
      <c r="Y794" s="5">
        <v>253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2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2">
        <v>0</v>
      </c>
      <c r="AW794" s="5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5" customFormat="1">
      <c r="A795" s="2">
        <v>793</v>
      </c>
      <c r="B795" s="2" t="s">
        <v>2250</v>
      </c>
      <c r="C795" s="5">
        <v>46</v>
      </c>
      <c r="D795" s="5">
        <v>3</v>
      </c>
      <c r="E795" s="5">
        <v>1</v>
      </c>
      <c r="F795" s="5">
        <v>3</v>
      </c>
      <c r="G795" s="5">
        <v>0</v>
      </c>
      <c r="H795" s="5">
        <v>0</v>
      </c>
      <c r="I795" s="5">
        <v>576</v>
      </c>
      <c r="J795" s="6">
        <v>10000</v>
      </c>
      <c r="K795" s="5">
        <v>0</v>
      </c>
      <c r="L795" s="5">
        <v>0</v>
      </c>
      <c r="M795" s="5">
        <v>0</v>
      </c>
      <c r="N795" s="5">
        <v>2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2">
        <v>0</v>
      </c>
      <c r="Y795" s="5">
        <v>253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2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2">
        <v>0</v>
      </c>
      <c r="AW795" s="5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5" customFormat="1">
      <c r="A796">
        <v>794</v>
      </c>
      <c r="B796" s="2" t="s">
        <v>2251</v>
      </c>
      <c r="C796" s="5">
        <v>46</v>
      </c>
      <c r="D796" s="5">
        <v>3</v>
      </c>
      <c r="E796" s="5">
        <v>1</v>
      </c>
      <c r="F796" s="5">
        <v>3</v>
      </c>
      <c r="G796" s="5">
        <v>0</v>
      </c>
      <c r="H796" s="5">
        <v>0</v>
      </c>
      <c r="I796" s="5">
        <v>577</v>
      </c>
      <c r="J796" s="6">
        <v>10000</v>
      </c>
      <c r="K796" s="5">
        <v>0</v>
      </c>
      <c r="L796" s="5">
        <v>0</v>
      </c>
      <c r="M796" s="5">
        <v>0</v>
      </c>
      <c r="N796" s="5">
        <v>3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2">
        <v>0</v>
      </c>
      <c r="Y796" s="5">
        <v>253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2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2">
        <v>0</v>
      </c>
      <c r="AW796" s="5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5" customFormat="1">
      <c r="A797" s="2">
        <v>795</v>
      </c>
      <c r="B797" s="2" t="s">
        <v>2252</v>
      </c>
      <c r="C797" s="5">
        <v>46</v>
      </c>
      <c r="D797" s="5">
        <v>3</v>
      </c>
      <c r="E797" s="5">
        <v>1</v>
      </c>
      <c r="F797" s="5">
        <v>3</v>
      </c>
      <c r="G797" s="5">
        <v>0</v>
      </c>
      <c r="H797" s="5">
        <v>0</v>
      </c>
      <c r="I797" s="5">
        <v>578</v>
      </c>
      <c r="J797" s="6">
        <v>10000</v>
      </c>
      <c r="K797" s="5">
        <v>0</v>
      </c>
      <c r="L797" s="5">
        <v>0</v>
      </c>
      <c r="M797" s="5">
        <v>0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2">
        <v>0</v>
      </c>
      <c r="Y797" s="5">
        <v>253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2">
        <v>0</v>
      </c>
      <c r="AW797" s="5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5" customFormat="1">
      <c r="A798" s="2">
        <v>796</v>
      </c>
      <c r="B798" s="2" t="s">
        <v>2253</v>
      </c>
      <c r="C798" s="5">
        <v>46</v>
      </c>
      <c r="D798" s="5">
        <v>3</v>
      </c>
      <c r="E798" s="5">
        <v>1</v>
      </c>
      <c r="F798" s="5">
        <v>3</v>
      </c>
      <c r="G798" s="5">
        <v>0</v>
      </c>
      <c r="H798" s="5">
        <v>0</v>
      </c>
      <c r="I798" s="5">
        <v>579</v>
      </c>
      <c r="J798" s="6">
        <v>10000</v>
      </c>
      <c r="K798" s="5">
        <v>0</v>
      </c>
      <c r="L798" s="5">
        <v>0</v>
      </c>
      <c r="M798" s="5">
        <v>0</v>
      </c>
      <c r="N798" s="5">
        <v>5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2">
        <v>0</v>
      </c>
      <c r="Y798" s="5">
        <v>253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2">
        <v>0</v>
      </c>
      <c r="AW798" s="5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5" customFormat="1">
      <c r="A799" s="2">
        <v>797</v>
      </c>
      <c r="B799" s="2" t="s">
        <v>2254</v>
      </c>
      <c r="C799" s="5">
        <v>46</v>
      </c>
      <c r="D799" s="5">
        <v>3</v>
      </c>
      <c r="E799" s="5">
        <v>1</v>
      </c>
      <c r="F799" s="5">
        <v>4</v>
      </c>
      <c r="G799" s="5">
        <v>0</v>
      </c>
      <c r="H799" s="5">
        <v>0</v>
      </c>
      <c r="I799" s="5">
        <v>585</v>
      </c>
      <c r="J799" s="6">
        <v>10000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2">
        <v>0</v>
      </c>
      <c r="Y799" s="5">
        <v>253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2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2">
        <v>0</v>
      </c>
      <c r="AW799" s="5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5" customFormat="1">
      <c r="A800">
        <v>798</v>
      </c>
      <c r="B800" s="2" t="s">
        <v>2255</v>
      </c>
      <c r="C800" s="5">
        <v>46</v>
      </c>
      <c r="D800" s="5">
        <v>3</v>
      </c>
      <c r="E800" s="5">
        <v>1</v>
      </c>
      <c r="F800" s="5">
        <v>4</v>
      </c>
      <c r="G800" s="5">
        <v>0</v>
      </c>
      <c r="H800" s="5">
        <v>0</v>
      </c>
      <c r="I800" s="5">
        <v>586</v>
      </c>
      <c r="J800" s="6">
        <v>10000</v>
      </c>
      <c r="K800" s="5">
        <v>0</v>
      </c>
      <c r="L800" s="5">
        <v>0</v>
      </c>
      <c r="M800" s="5">
        <v>0</v>
      </c>
      <c r="N800" s="5">
        <v>2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2">
        <v>0</v>
      </c>
      <c r="Y800" s="5">
        <v>253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2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2">
        <v>0</v>
      </c>
      <c r="AW800" s="5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>
        <v>799</v>
      </c>
      <c r="B801" s="2" t="s">
        <v>2256</v>
      </c>
      <c r="C801" s="5">
        <v>46</v>
      </c>
      <c r="D801" s="5">
        <v>3</v>
      </c>
      <c r="E801" s="5">
        <v>1</v>
      </c>
      <c r="F801" s="5">
        <v>4</v>
      </c>
      <c r="G801" s="5">
        <v>0</v>
      </c>
      <c r="H801" s="5">
        <v>0</v>
      </c>
      <c r="I801" s="5">
        <v>587</v>
      </c>
      <c r="J801" s="6">
        <v>10000</v>
      </c>
      <c r="K801" s="5">
        <v>0</v>
      </c>
      <c r="L801" s="5">
        <v>0</v>
      </c>
      <c r="M801" s="5">
        <v>0</v>
      </c>
      <c r="N801" s="5">
        <v>3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2257</v>
      </c>
      <c r="C802" s="5">
        <v>46</v>
      </c>
      <c r="D802" s="5">
        <v>3</v>
      </c>
      <c r="E802" s="5">
        <v>1</v>
      </c>
      <c r="F802" s="5">
        <v>4</v>
      </c>
      <c r="G802" s="5">
        <v>0</v>
      </c>
      <c r="H802" s="5">
        <v>0</v>
      </c>
      <c r="I802" s="5">
        <v>588</v>
      </c>
      <c r="J802" s="6">
        <v>10000</v>
      </c>
      <c r="K802" s="5">
        <v>0</v>
      </c>
      <c r="L802" s="5">
        <v>0</v>
      </c>
      <c r="M802" s="5">
        <v>0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2258</v>
      </c>
      <c r="C803" s="5">
        <v>46</v>
      </c>
      <c r="D803" s="5">
        <v>3</v>
      </c>
      <c r="E803" s="5">
        <v>1</v>
      </c>
      <c r="F803" s="5">
        <v>4</v>
      </c>
      <c r="G803" s="5">
        <v>0</v>
      </c>
      <c r="H803" s="5">
        <v>0</v>
      </c>
      <c r="I803" s="5">
        <v>589</v>
      </c>
      <c r="J803" s="6">
        <v>10000</v>
      </c>
      <c r="K803" s="5">
        <v>0</v>
      </c>
      <c r="L803" s="5">
        <v>0</v>
      </c>
      <c r="M803" s="5">
        <v>0</v>
      </c>
      <c r="N803" s="5">
        <v>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2259</v>
      </c>
      <c r="C804" s="5">
        <v>46</v>
      </c>
      <c r="D804" s="5">
        <v>3</v>
      </c>
      <c r="E804" s="5">
        <v>1</v>
      </c>
      <c r="F804" s="5">
        <v>5</v>
      </c>
      <c r="G804" s="5">
        <v>0</v>
      </c>
      <c r="H804" s="5">
        <v>0</v>
      </c>
      <c r="I804" s="5">
        <v>580</v>
      </c>
      <c r="J804" s="6">
        <v>10000</v>
      </c>
      <c r="K804" s="5">
        <v>0</v>
      </c>
      <c r="L804" s="5">
        <v>0</v>
      </c>
      <c r="M804" s="5">
        <v>0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>
        <v>803</v>
      </c>
      <c r="B805" s="2" t="s">
        <v>2260</v>
      </c>
      <c r="C805" s="5">
        <v>46</v>
      </c>
      <c r="D805" s="5">
        <v>3</v>
      </c>
      <c r="E805" s="5">
        <v>1</v>
      </c>
      <c r="F805" s="5">
        <v>5</v>
      </c>
      <c r="G805" s="5">
        <v>0</v>
      </c>
      <c r="H805" s="5">
        <v>0</v>
      </c>
      <c r="I805" s="5">
        <v>581</v>
      </c>
      <c r="J805" s="6">
        <v>10000</v>
      </c>
      <c r="K805" s="5">
        <v>0</v>
      </c>
      <c r="L805" s="5">
        <v>0</v>
      </c>
      <c r="M805" s="5">
        <v>0</v>
      </c>
      <c r="N805" s="5">
        <v>2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2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2261</v>
      </c>
      <c r="C806" s="5">
        <v>46</v>
      </c>
      <c r="D806" s="5">
        <v>3</v>
      </c>
      <c r="E806" s="5">
        <v>1</v>
      </c>
      <c r="F806" s="5">
        <v>5</v>
      </c>
      <c r="G806" s="5">
        <v>0</v>
      </c>
      <c r="H806" s="5">
        <v>0</v>
      </c>
      <c r="I806" s="5">
        <v>582</v>
      </c>
      <c r="J806" s="6">
        <v>10000</v>
      </c>
      <c r="K806" s="5">
        <v>0</v>
      </c>
      <c r="L806" s="5">
        <v>0</v>
      </c>
      <c r="M806" s="5">
        <v>0</v>
      </c>
      <c r="N806" s="5">
        <v>3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2262</v>
      </c>
      <c r="C807" s="5">
        <v>46</v>
      </c>
      <c r="D807" s="5">
        <v>3</v>
      </c>
      <c r="E807" s="5">
        <v>1</v>
      </c>
      <c r="F807" s="5">
        <v>5</v>
      </c>
      <c r="G807" s="5">
        <v>0</v>
      </c>
      <c r="H807" s="5">
        <v>0</v>
      </c>
      <c r="I807" s="5">
        <v>583</v>
      </c>
      <c r="J807" s="6">
        <v>10000</v>
      </c>
      <c r="K807" s="5">
        <v>0</v>
      </c>
      <c r="L807" s="5">
        <v>0</v>
      </c>
      <c r="M807" s="5">
        <v>0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2263</v>
      </c>
      <c r="C808" s="5">
        <v>46</v>
      </c>
      <c r="D808" s="5">
        <v>3</v>
      </c>
      <c r="E808" s="5">
        <v>1</v>
      </c>
      <c r="F808" s="5">
        <v>5</v>
      </c>
      <c r="G808" s="5">
        <v>0</v>
      </c>
      <c r="H808" s="5">
        <v>0</v>
      </c>
      <c r="I808" s="5">
        <v>584</v>
      </c>
      <c r="J808" s="6">
        <v>10000</v>
      </c>
      <c r="K808" s="5">
        <v>0</v>
      </c>
      <c r="L808" s="5">
        <v>0</v>
      </c>
      <c r="M808" s="5">
        <v>0</v>
      </c>
      <c r="N808" s="5">
        <v>5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>
        <v>807</v>
      </c>
      <c r="B809" s="2" t="s">
        <v>2264</v>
      </c>
      <c r="C809" s="5">
        <v>46</v>
      </c>
      <c r="D809" s="5">
        <v>3</v>
      </c>
      <c r="E809" s="5">
        <v>1</v>
      </c>
      <c r="F809" s="5">
        <v>1</v>
      </c>
      <c r="G809" s="5">
        <v>0</v>
      </c>
      <c r="H809" s="5">
        <v>0</v>
      </c>
      <c r="I809" s="5">
        <v>615</v>
      </c>
      <c r="J809" s="6">
        <v>10000</v>
      </c>
      <c r="K809" s="5">
        <v>0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>
        <v>808</v>
      </c>
      <c r="B810" s="2" t="s">
        <v>2265</v>
      </c>
      <c r="C810" s="5">
        <v>46</v>
      </c>
      <c r="D810" s="5">
        <v>3</v>
      </c>
      <c r="E810" s="5">
        <v>1</v>
      </c>
      <c r="F810" s="5">
        <v>1</v>
      </c>
      <c r="G810" s="5">
        <v>0</v>
      </c>
      <c r="H810" s="5">
        <v>0</v>
      </c>
      <c r="I810" s="5">
        <v>616</v>
      </c>
      <c r="J810" s="6">
        <v>10000</v>
      </c>
      <c r="K810" s="5">
        <v>0</v>
      </c>
      <c r="L810" s="5">
        <v>0</v>
      </c>
      <c r="M810" s="5">
        <v>0</v>
      </c>
      <c r="N810" s="5">
        <v>2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2266</v>
      </c>
      <c r="C811" s="5">
        <v>46</v>
      </c>
      <c r="D811" s="5">
        <v>3</v>
      </c>
      <c r="E811" s="5">
        <v>1</v>
      </c>
      <c r="F811" s="5">
        <v>1</v>
      </c>
      <c r="G811" s="5">
        <v>0</v>
      </c>
      <c r="H811" s="5">
        <v>0</v>
      </c>
      <c r="I811" s="5">
        <v>617</v>
      </c>
      <c r="J811" s="6">
        <v>10000</v>
      </c>
      <c r="K811" s="5">
        <v>0</v>
      </c>
      <c r="L811" s="5">
        <v>0</v>
      </c>
      <c r="M811" s="5">
        <v>0</v>
      </c>
      <c r="N811" s="5">
        <v>3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2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2267</v>
      </c>
      <c r="C812" s="5">
        <v>46</v>
      </c>
      <c r="D812" s="5">
        <v>3</v>
      </c>
      <c r="E812" s="5">
        <v>1</v>
      </c>
      <c r="F812" s="5">
        <v>1</v>
      </c>
      <c r="G812" s="5">
        <v>0</v>
      </c>
      <c r="H812" s="5">
        <v>0</v>
      </c>
      <c r="I812" s="5">
        <v>618</v>
      </c>
      <c r="J812" s="6">
        <v>10000</v>
      </c>
      <c r="K812" s="5">
        <v>0</v>
      </c>
      <c r="L812" s="5">
        <v>0</v>
      </c>
      <c r="M812" s="5">
        <v>0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2268</v>
      </c>
      <c r="C813" s="5">
        <v>46</v>
      </c>
      <c r="D813" s="5">
        <v>3</v>
      </c>
      <c r="E813" s="5">
        <v>1</v>
      </c>
      <c r="F813" s="5">
        <v>1</v>
      </c>
      <c r="G813" s="5">
        <v>0</v>
      </c>
      <c r="H813" s="5">
        <v>0</v>
      </c>
      <c r="I813" s="5">
        <v>619</v>
      </c>
      <c r="J813" s="6">
        <v>10000</v>
      </c>
      <c r="K813" s="5">
        <v>0</v>
      </c>
      <c r="L813" s="5">
        <v>0</v>
      </c>
      <c r="M813" s="5">
        <v>0</v>
      </c>
      <c r="N813" s="5">
        <v>5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>
        <v>812</v>
      </c>
      <c r="B814" s="2" t="s">
        <v>2269</v>
      </c>
      <c r="C814" s="5">
        <v>46</v>
      </c>
      <c r="D814" s="5">
        <v>3</v>
      </c>
      <c r="E814" s="5">
        <v>1</v>
      </c>
      <c r="F814" s="5">
        <v>2</v>
      </c>
      <c r="G814" s="5">
        <v>0</v>
      </c>
      <c r="H814" s="5">
        <v>0</v>
      </c>
      <c r="I814" s="5">
        <v>610</v>
      </c>
      <c r="J814" s="6">
        <v>10000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2270</v>
      </c>
      <c r="C815" s="5">
        <v>46</v>
      </c>
      <c r="D815" s="5">
        <v>3</v>
      </c>
      <c r="E815" s="5">
        <v>1</v>
      </c>
      <c r="F815" s="5">
        <v>2</v>
      </c>
      <c r="G815" s="5">
        <v>0</v>
      </c>
      <c r="H815" s="5">
        <v>0</v>
      </c>
      <c r="I815" s="5">
        <v>611</v>
      </c>
      <c r="J815" s="6">
        <v>10000</v>
      </c>
      <c r="K815" s="5">
        <v>0</v>
      </c>
      <c r="L815" s="5">
        <v>0</v>
      </c>
      <c r="M815" s="5">
        <v>0</v>
      </c>
      <c r="N815" s="5">
        <v>2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2271</v>
      </c>
      <c r="C816" s="5">
        <v>46</v>
      </c>
      <c r="D816" s="5">
        <v>3</v>
      </c>
      <c r="E816" s="5">
        <v>1</v>
      </c>
      <c r="F816" s="5">
        <v>2</v>
      </c>
      <c r="G816" s="5">
        <v>0</v>
      </c>
      <c r="H816" s="5">
        <v>0</v>
      </c>
      <c r="I816" s="5">
        <v>612</v>
      </c>
      <c r="J816" s="6">
        <v>10000</v>
      </c>
      <c r="K816" s="5">
        <v>0</v>
      </c>
      <c r="L816" s="5">
        <v>0</v>
      </c>
      <c r="M816" s="5">
        <v>0</v>
      </c>
      <c r="N816" s="5">
        <v>3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2272</v>
      </c>
      <c r="C817" s="5">
        <v>46</v>
      </c>
      <c r="D817" s="5">
        <v>3</v>
      </c>
      <c r="E817" s="5">
        <v>1</v>
      </c>
      <c r="F817" s="5">
        <v>2</v>
      </c>
      <c r="G817" s="5">
        <v>0</v>
      </c>
      <c r="H817" s="5">
        <v>0</v>
      </c>
      <c r="I817" s="5">
        <v>613</v>
      </c>
      <c r="J817" s="6">
        <v>10000</v>
      </c>
      <c r="K817" s="5">
        <v>0</v>
      </c>
      <c r="L817" s="5">
        <v>0</v>
      </c>
      <c r="M817" s="5">
        <v>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2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>
        <v>816</v>
      </c>
      <c r="B818" s="2" t="s">
        <v>2273</v>
      </c>
      <c r="C818" s="5">
        <v>46</v>
      </c>
      <c r="D818" s="5">
        <v>3</v>
      </c>
      <c r="E818" s="5">
        <v>1</v>
      </c>
      <c r="F818" s="5">
        <v>2</v>
      </c>
      <c r="G818" s="5">
        <v>0</v>
      </c>
      <c r="H818" s="5">
        <v>0</v>
      </c>
      <c r="I818" s="5">
        <v>614</v>
      </c>
      <c r="J818" s="6">
        <v>10000</v>
      </c>
      <c r="K818" s="5">
        <v>0</v>
      </c>
      <c r="L818" s="5">
        <v>0</v>
      </c>
      <c r="M818" s="5">
        <v>0</v>
      </c>
      <c r="N818" s="5">
        <v>5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>
        <v>817</v>
      </c>
      <c r="B819" s="5" t="s">
        <v>2274</v>
      </c>
      <c r="C819" s="5">
        <v>5</v>
      </c>
      <c r="D819" s="5">
        <v>116</v>
      </c>
      <c r="E819" s="5">
        <v>20</v>
      </c>
      <c r="F819" s="5">
        <v>0</v>
      </c>
      <c r="G819" s="6">
        <v>-5</v>
      </c>
      <c r="H819" s="5">
        <v>0</v>
      </c>
      <c r="I819" s="5">
        <v>1786</v>
      </c>
      <c r="J819" s="5">
        <v>60000</v>
      </c>
      <c r="K819" s="6">
        <v>0</v>
      </c>
      <c r="L819" s="6">
        <v>3</v>
      </c>
      <c r="M819" s="6">
        <v>0</v>
      </c>
      <c r="N819" s="6">
        <v>0</v>
      </c>
      <c r="O819" s="6">
        <v>8</v>
      </c>
      <c r="P819" s="6">
        <v>50</v>
      </c>
      <c r="Q819" s="6">
        <v>8</v>
      </c>
      <c r="R819" s="6">
        <v>20</v>
      </c>
      <c r="S819" s="6">
        <v>6</v>
      </c>
      <c r="T819" s="6">
        <v>20</v>
      </c>
      <c r="U819" s="5">
        <v>0</v>
      </c>
      <c r="V819" s="6">
        <v>46</v>
      </c>
      <c r="W819" s="2">
        <v>200000</v>
      </c>
      <c r="X819" s="2">
        <v>0</v>
      </c>
      <c r="Y819" s="3">
        <v>70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2" customFormat="1">
      <c r="A820" s="2">
        <v>818</v>
      </c>
      <c r="B820" s="5" t="s">
        <v>2275</v>
      </c>
      <c r="C820" s="5">
        <v>10</v>
      </c>
      <c r="D820" s="5">
        <v>165</v>
      </c>
      <c r="E820" s="5">
        <v>20</v>
      </c>
      <c r="F820" s="2">
        <v>50</v>
      </c>
      <c r="G820" s="5">
        <v>0</v>
      </c>
      <c r="H820" s="5">
        <v>0</v>
      </c>
      <c r="I820" s="5">
        <v>3700</v>
      </c>
      <c r="J820" s="5">
        <v>60000</v>
      </c>
      <c r="K820" s="6">
        <v>7</v>
      </c>
      <c r="L820" s="6">
        <v>15</v>
      </c>
      <c r="M820" s="6">
        <v>5</v>
      </c>
      <c r="N820" s="6">
        <v>11</v>
      </c>
      <c r="O820" s="6">
        <v>3</v>
      </c>
      <c r="P820" s="6">
        <v>6</v>
      </c>
      <c r="Q820" s="6">
        <v>4</v>
      </c>
      <c r="R820" s="6">
        <v>8</v>
      </c>
      <c r="S820" s="6">
        <v>4</v>
      </c>
      <c r="T820" s="6">
        <v>8</v>
      </c>
      <c r="U820" s="5">
        <v>0</v>
      </c>
      <c r="V820" s="6">
        <v>46</v>
      </c>
      <c r="W820" s="2">
        <v>150000</v>
      </c>
      <c r="X820" s="2">
        <v>0</v>
      </c>
      <c r="Y820" s="2">
        <v>70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2" customFormat="1">
      <c r="A821" s="2">
        <v>819</v>
      </c>
      <c r="B821" s="5" t="s">
        <v>2276</v>
      </c>
      <c r="C821" s="5">
        <v>11</v>
      </c>
      <c r="D821" s="5">
        <v>165</v>
      </c>
      <c r="E821" s="5">
        <v>20</v>
      </c>
      <c r="F821" s="2">
        <v>50</v>
      </c>
      <c r="G821" s="5">
        <v>0</v>
      </c>
      <c r="H821" s="5">
        <v>0</v>
      </c>
      <c r="I821" s="5">
        <v>3701</v>
      </c>
      <c r="J821" s="5">
        <v>60000</v>
      </c>
      <c r="K821" s="6">
        <v>7</v>
      </c>
      <c r="L821" s="6">
        <v>15</v>
      </c>
      <c r="M821" s="6">
        <v>5</v>
      </c>
      <c r="N821" s="6">
        <v>11</v>
      </c>
      <c r="O821" s="6">
        <v>3</v>
      </c>
      <c r="P821" s="6">
        <v>6</v>
      </c>
      <c r="Q821" s="6">
        <v>4</v>
      </c>
      <c r="R821" s="6">
        <v>8</v>
      </c>
      <c r="S821" s="6">
        <v>4</v>
      </c>
      <c r="T821" s="6">
        <v>8</v>
      </c>
      <c r="U821" s="5">
        <v>0</v>
      </c>
      <c r="V821" s="6">
        <v>46</v>
      </c>
      <c r="W821" s="2">
        <v>150000</v>
      </c>
      <c r="X821" s="2">
        <v>0</v>
      </c>
      <c r="Y821" s="2">
        <v>70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5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5" t="s">
        <v>2277</v>
      </c>
      <c r="C822" s="5">
        <v>15</v>
      </c>
      <c r="D822" s="5">
        <v>0</v>
      </c>
      <c r="E822" s="5">
        <v>5</v>
      </c>
      <c r="F822" s="5">
        <v>0</v>
      </c>
      <c r="G822" s="5">
        <v>0</v>
      </c>
      <c r="H822" s="5">
        <v>0</v>
      </c>
      <c r="I822" s="2">
        <v>1369</v>
      </c>
      <c r="J822" s="5">
        <v>20000</v>
      </c>
      <c r="K822" s="6">
        <v>6</v>
      </c>
      <c r="L822" s="6">
        <v>8</v>
      </c>
      <c r="M822" s="6">
        <v>3</v>
      </c>
      <c r="N822" s="6">
        <v>6</v>
      </c>
      <c r="O822" s="6">
        <v>2</v>
      </c>
      <c r="P822" s="6">
        <v>5</v>
      </c>
      <c r="Q822" s="6">
        <v>2</v>
      </c>
      <c r="R822" s="6">
        <v>6</v>
      </c>
      <c r="S822" s="6">
        <v>2</v>
      </c>
      <c r="T822" s="6">
        <v>6</v>
      </c>
      <c r="U822" s="5">
        <v>0</v>
      </c>
      <c r="V822" s="6">
        <v>46</v>
      </c>
      <c r="W822" s="2">
        <v>100000</v>
      </c>
      <c r="X822" s="2">
        <v>0</v>
      </c>
      <c r="Y822" s="3">
        <v>70</v>
      </c>
      <c r="Z822" s="5">
        <v>0</v>
      </c>
      <c r="AA822" s="5">
        <v>0</v>
      </c>
      <c r="AB822" s="5">
        <v>0</v>
      </c>
      <c r="AC822" s="2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>
        <v>821</v>
      </c>
      <c r="B823" s="5" t="s">
        <v>2278</v>
      </c>
      <c r="C823" s="5">
        <v>19</v>
      </c>
      <c r="D823" s="5">
        <v>0</v>
      </c>
      <c r="E823" s="5">
        <v>2</v>
      </c>
      <c r="F823" s="5">
        <v>0</v>
      </c>
      <c r="G823" s="5">
        <v>0</v>
      </c>
      <c r="H823" s="5">
        <v>0</v>
      </c>
      <c r="I823" s="5">
        <v>1366</v>
      </c>
      <c r="J823" s="5">
        <v>20000</v>
      </c>
      <c r="K823" s="6">
        <v>0</v>
      </c>
      <c r="L823" s="6">
        <v>0</v>
      </c>
      <c r="M823" s="6">
        <v>0</v>
      </c>
      <c r="N823" s="6">
        <v>0</v>
      </c>
      <c r="O823" s="6">
        <v>3</v>
      </c>
      <c r="P823" s="6">
        <v>10</v>
      </c>
      <c r="Q823" s="6">
        <v>2</v>
      </c>
      <c r="R823" s="6">
        <v>13</v>
      </c>
      <c r="S823" s="6">
        <v>4</v>
      </c>
      <c r="T823" s="6">
        <v>12</v>
      </c>
      <c r="U823" s="5">
        <v>0</v>
      </c>
      <c r="V823" s="6">
        <v>46</v>
      </c>
      <c r="W823" s="2">
        <v>100000</v>
      </c>
      <c r="X823" s="2">
        <v>0</v>
      </c>
      <c r="Y823" s="3">
        <v>70</v>
      </c>
      <c r="Z823" s="5">
        <v>0</v>
      </c>
      <c r="AA823" s="5">
        <v>0</v>
      </c>
      <c r="AB823" s="5">
        <v>0</v>
      </c>
      <c r="AC823" s="2">
        <v>0</v>
      </c>
      <c r="AD823" s="5">
        <v>0</v>
      </c>
      <c r="AE823" s="5">
        <v>0</v>
      </c>
      <c r="AF823" s="5">
        <v>0</v>
      </c>
      <c r="AG823" s="2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5" t="s">
        <v>2279</v>
      </c>
      <c r="C824" s="5">
        <v>30</v>
      </c>
      <c r="D824" s="5">
        <v>0</v>
      </c>
      <c r="E824" s="5">
        <v>1</v>
      </c>
      <c r="F824" s="5">
        <v>0</v>
      </c>
      <c r="G824" s="5">
        <v>1</v>
      </c>
      <c r="H824" s="5">
        <v>0</v>
      </c>
      <c r="I824" s="5">
        <v>1362</v>
      </c>
      <c r="J824" s="5">
        <v>10000</v>
      </c>
      <c r="K824" s="6">
        <v>2</v>
      </c>
      <c r="L824" s="6">
        <v>4</v>
      </c>
      <c r="M824" s="6">
        <v>2</v>
      </c>
      <c r="N824" s="6">
        <v>4</v>
      </c>
      <c r="O824" s="6">
        <v>1</v>
      </c>
      <c r="P824" s="6">
        <v>3</v>
      </c>
      <c r="Q824" s="6">
        <v>1</v>
      </c>
      <c r="R824" s="6">
        <v>3</v>
      </c>
      <c r="S824" s="6">
        <v>1</v>
      </c>
      <c r="T824" s="6">
        <v>3</v>
      </c>
      <c r="U824" s="5">
        <v>0</v>
      </c>
      <c r="V824" s="6">
        <v>46</v>
      </c>
      <c r="W824" s="2">
        <v>100000</v>
      </c>
      <c r="X824" s="2">
        <v>0</v>
      </c>
      <c r="Y824" s="3">
        <v>70</v>
      </c>
      <c r="Z824" s="5">
        <v>0</v>
      </c>
      <c r="AA824" s="5">
        <v>0</v>
      </c>
      <c r="AB824" s="5">
        <v>0</v>
      </c>
      <c r="AC824" s="2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5" t="s">
        <v>2280</v>
      </c>
      <c r="C825" s="5">
        <v>26</v>
      </c>
      <c r="D825" s="5">
        <v>0</v>
      </c>
      <c r="E825" s="5">
        <v>2</v>
      </c>
      <c r="F825" s="5">
        <v>0</v>
      </c>
      <c r="G825" s="5">
        <v>0</v>
      </c>
      <c r="H825" s="5">
        <v>0</v>
      </c>
      <c r="I825" s="5">
        <v>1365</v>
      </c>
      <c r="J825" s="5">
        <v>20000</v>
      </c>
      <c r="K825" s="6">
        <v>2</v>
      </c>
      <c r="L825" s="6">
        <v>2</v>
      </c>
      <c r="M825" s="6">
        <v>0</v>
      </c>
      <c r="N825" s="6">
        <v>0</v>
      </c>
      <c r="O825" s="6">
        <v>2</v>
      </c>
      <c r="P825" s="6">
        <v>8</v>
      </c>
      <c r="Q825" s="6">
        <v>3</v>
      </c>
      <c r="R825" s="6">
        <v>8</v>
      </c>
      <c r="S825" s="6">
        <v>4</v>
      </c>
      <c r="T825" s="6">
        <v>8</v>
      </c>
      <c r="U825" s="5">
        <v>0</v>
      </c>
      <c r="V825" s="6">
        <v>46</v>
      </c>
      <c r="W825" s="2">
        <v>100000</v>
      </c>
      <c r="X825" s="2">
        <v>0</v>
      </c>
      <c r="Y825" s="3">
        <v>70</v>
      </c>
      <c r="Z825" s="5">
        <v>0</v>
      </c>
      <c r="AA825" s="5">
        <v>0</v>
      </c>
      <c r="AB825" s="5">
        <v>0</v>
      </c>
      <c r="AC825" s="2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2281</v>
      </c>
      <c r="C826" s="5">
        <v>22</v>
      </c>
      <c r="D826" s="5">
        <v>0</v>
      </c>
      <c r="E826" s="5">
        <v>2</v>
      </c>
      <c r="F826" s="5">
        <v>0</v>
      </c>
      <c r="G826" s="5">
        <v>0</v>
      </c>
      <c r="H826" s="5">
        <v>0</v>
      </c>
      <c r="I826" s="5">
        <v>1364</v>
      </c>
      <c r="J826" s="5">
        <v>20000</v>
      </c>
      <c r="K826" s="6">
        <v>0</v>
      </c>
      <c r="L826" s="6">
        <v>0</v>
      </c>
      <c r="M826" s="6">
        <v>1</v>
      </c>
      <c r="N826" s="6">
        <v>2</v>
      </c>
      <c r="O826" s="6">
        <v>2</v>
      </c>
      <c r="P826" s="6">
        <v>12</v>
      </c>
      <c r="Q826" s="6">
        <v>3</v>
      </c>
      <c r="R826" s="6">
        <v>11</v>
      </c>
      <c r="S826" s="6">
        <v>2</v>
      </c>
      <c r="T826" s="6">
        <v>12</v>
      </c>
      <c r="U826" s="5">
        <v>0</v>
      </c>
      <c r="V826" s="6">
        <v>46</v>
      </c>
      <c r="W826" s="2">
        <v>100000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2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5" customFormat="1">
      <c r="A827">
        <v>825</v>
      </c>
      <c r="B827" s="5" t="s">
        <v>2282</v>
      </c>
      <c r="C827" s="5">
        <v>64</v>
      </c>
      <c r="D827" s="5">
        <v>0</v>
      </c>
      <c r="E827" s="5">
        <v>2</v>
      </c>
      <c r="F827" s="5">
        <v>0</v>
      </c>
      <c r="G827" s="5">
        <v>0</v>
      </c>
      <c r="H827" s="5">
        <v>0</v>
      </c>
      <c r="I827" s="5">
        <v>1368</v>
      </c>
      <c r="J827" s="5">
        <v>20000</v>
      </c>
      <c r="K827" s="6">
        <v>2</v>
      </c>
      <c r="L827" s="6">
        <v>5</v>
      </c>
      <c r="M827" s="6">
        <v>1</v>
      </c>
      <c r="N827" s="6">
        <v>3</v>
      </c>
      <c r="O827" s="6">
        <v>1</v>
      </c>
      <c r="P827" s="6">
        <v>3</v>
      </c>
      <c r="Q827" s="6">
        <v>1</v>
      </c>
      <c r="R827" s="6">
        <v>3</v>
      </c>
      <c r="S827" s="6">
        <v>1</v>
      </c>
      <c r="T827" s="6">
        <v>3</v>
      </c>
      <c r="U827" s="5">
        <v>0</v>
      </c>
      <c r="V827" s="6">
        <v>46</v>
      </c>
      <c r="W827" s="2">
        <v>100000</v>
      </c>
      <c r="X827" s="2">
        <v>0</v>
      </c>
      <c r="Y827" s="3">
        <v>70</v>
      </c>
      <c r="Z827" s="5">
        <v>0</v>
      </c>
      <c r="AA827" s="5">
        <v>0</v>
      </c>
      <c r="AB827" s="5">
        <v>0</v>
      </c>
      <c r="AC827" s="2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2">
        <v>0</v>
      </c>
      <c r="AW827" s="5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5" customFormat="1">
      <c r="A828">
        <v>826</v>
      </c>
      <c r="B828" s="5" t="s">
        <v>2283</v>
      </c>
      <c r="C828" s="5">
        <v>62</v>
      </c>
      <c r="D828" s="5">
        <v>0</v>
      </c>
      <c r="E828" s="5">
        <v>2</v>
      </c>
      <c r="F828" s="5">
        <v>0</v>
      </c>
      <c r="G828" s="5">
        <v>0</v>
      </c>
      <c r="H828" s="5">
        <v>0</v>
      </c>
      <c r="I828" s="5">
        <v>1367</v>
      </c>
      <c r="J828" s="5">
        <v>20000</v>
      </c>
      <c r="K828" s="6">
        <v>1</v>
      </c>
      <c r="L828" s="6">
        <v>4</v>
      </c>
      <c r="M828" s="6">
        <v>1</v>
      </c>
      <c r="N828" s="6">
        <v>2</v>
      </c>
      <c r="O828" s="6">
        <v>1</v>
      </c>
      <c r="P828" s="6">
        <v>3</v>
      </c>
      <c r="Q828" s="6">
        <v>1</v>
      </c>
      <c r="R828" s="6">
        <v>3</v>
      </c>
      <c r="S828" s="6">
        <v>1</v>
      </c>
      <c r="T828" s="6">
        <v>3</v>
      </c>
      <c r="U828" s="5">
        <v>0</v>
      </c>
      <c r="V828" s="6">
        <v>46</v>
      </c>
      <c r="W828" s="2">
        <v>100000</v>
      </c>
      <c r="X828" s="2">
        <v>0</v>
      </c>
      <c r="Y828" s="3">
        <v>70</v>
      </c>
      <c r="Z828" s="5">
        <v>0</v>
      </c>
      <c r="AA828" s="5">
        <v>0</v>
      </c>
      <c r="AB828" s="5">
        <v>0</v>
      </c>
      <c r="AC828" s="2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2">
        <v>0</v>
      </c>
      <c r="AW828" s="5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2284</v>
      </c>
      <c r="C829" s="5">
        <v>5</v>
      </c>
      <c r="D829" s="5">
        <v>109</v>
      </c>
      <c r="E829" s="5">
        <v>20</v>
      </c>
      <c r="F829" s="5">
        <v>0</v>
      </c>
      <c r="G829" s="5">
        <v>-5</v>
      </c>
      <c r="H829" s="5">
        <v>0</v>
      </c>
      <c r="I829" s="5">
        <v>1413</v>
      </c>
      <c r="J829" s="5">
        <v>60000</v>
      </c>
      <c r="K829" s="6">
        <v>0</v>
      </c>
      <c r="L829" s="6">
        <v>4</v>
      </c>
      <c r="M829" s="6">
        <v>0</v>
      </c>
      <c r="N829" s="6">
        <v>0</v>
      </c>
      <c r="O829" s="6">
        <v>12</v>
      </c>
      <c r="P829" s="6">
        <v>60</v>
      </c>
      <c r="Q829" s="6">
        <v>10</v>
      </c>
      <c r="R829" s="6">
        <v>30</v>
      </c>
      <c r="S829" s="6">
        <v>10</v>
      </c>
      <c r="T829" s="6">
        <v>30</v>
      </c>
      <c r="U829" s="5">
        <v>0</v>
      </c>
      <c r="V829" s="2">
        <v>48</v>
      </c>
      <c r="W829" s="2">
        <v>200000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2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2" customFormat="1">
      <c r="A830" s="2">
        <v>828</v>
      </c>
      <c r="B830" s="5" t="s">
        <v>2285</v>
      </c>
      <c r="C830" s="5">
        <v>10</v>
      </c>
      <c r="D830" s="5">
        <v>156</v>
      </c>
      <c r="E830" s="5">
        <v>20</v>
      </c>
      <c r="F830" s="5">
        <v>50</v>
      </c>
      <c r="G830" s="5">
        <v>0</v>
      </c>
      <c r="H830" s="5">
        <v>0</v>
      </c>
      <c r="I830" s="5">
        <v>2462</v>
      </c>
      <c r="J830" s="5">
        <v>60000</v>
      </c>
      <c r="K830" s="6">
        <v>10</v>
      </c>
      <c r="L830" s="6">
        <v>18</v>
      </c>
      <c r="M830" s="6">
        <v>8</v>
      </c>
      <c r="N830" s="6">
        <v>14</v>
      </c>
      <c r="O830" s="6">
        <v>4</v>
      </c>
      <c r="P830" s="6">
        <v>9</v>
      </c>
      <c r="Q830" s="6">
        <v>6</v>
      </c>
      <c r="R830" s="6">
        <v>11</v>
      </c>
      <c r="S830" s="6">
        <v>6</v>
      </c>
      <c r="T830" s="6">
        <v>11</v>
      </c>
      <c r="U830" s="5">
        <v>0</v>
      </c>
      <c r="V830" s="2">
        <v>48</v>
      </c>
      <c r="W830" s="2">
        <v>150000</v>
      </c>
      <c r="X830" s="2">
        <v>0</v>
      </c>
      <c r="Y830" s="2">
        <v>70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2" customFormat="1">
      <c r="A831" s="2">
        <v>829</v>
      </c>
      <c r="B831" s="5" t="s">
        <v>2286</v>
      </c>
      <c r="C831" s="5">
        <v>11</v>
      </c>
      <c r="D831" s="5">
        <v>156</v>
      </c>
      <c r="E831" s="5">
        <v>20</v>
      </c>
      <c r="F831" s="5">
        <v>50</v>
      </c>
      <c r="G831" s="5">
        <v>0</v>
      </c>
      <c r="H831" s="5">
        <v>0</v>
      </c>
      <c r="I831" s="5">
        <v>2463</v>
      </c>
      <c r="J831" s="5">
        <v>60000</v>
      </c>
      <c r="K831" s="6">
        <v>10</v>
      </c>
      <c r="L831" s="6">
        <v>18</v>
      </c>
      <c r="M831" s="6">
        <v>8</v>
      </c>
      <c r="N831" s="6">
        <v>14</v>
      </c>
      <c r="O831" s="6">
        <v>4</v>
      </c>
      <c r="P831" s="6">
        <v>9</v>
      </c>
      <c r="Q831" s="6">
        <v>6</v>
      </c>
      <c r="R831" s="6">
        <v>11</v>
      </c>
      <c r="S831" s="6">
        <v>6</v>
      </c>
      <c r="T831" s="6">
        <v>11</v>
      </c>
      <c r="U831" s="5">
        <v>0</v>
      </c>
      <c r="V831" s="2">
        <v>48</v>
      </c>
      <c r="W831" s="2">
        <v>150000</v>
      </c>
      <c r="X831" s="2">
        <v>0</v>
      </c>
      <c r="Y831" s="2">
        <v>70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>
        <v>830</v>
      </c>
      <c r="B832" s="5" t="s">
        <v>2287</v>
      </c>
      <c r="C832" s="5">
        <v>15</v>
      </c>
      <c r="D832" s="5">
        <v>0</v>
      </c>
      <c r="E832" s="5">
        <v>5</v>
      </c>
      <c r="F832" s="5">
        <v>0</v>
      </c>
      <c r="G832" s="5">
        <v>0</v>
      </c>
      <c r="H832" s="5">
        <v>0</v>
      </c>
      <c r="I832" s="5">
        <v>2272</v>
      </c>
      <c r="J832" s="5">
        <v>20000</v>
      </c>
      <c r="K832" s="6">
        <v>6</v>
      </c>
      <c r="L832" s="6">
        <v>10</v>
      </c>
      <c r="M832" s="6">
        <v>4</v>
      </c>
      <c r="N832" s="6">
        <v>8</v>
      </c>
      <c r="O832" s="6">
        <v>3</v>
      </c>
      <c r="P832" s="6">
        <v>7</v>
      </c>
      <c r="Q832" s="2">
        <v>4</v>
      </c>
      <c r="R832" s="2">
        <v>8</v>
      </c>
      <c r="S832" s="2">
        <v>4</v>
      </c>
      <c r="T832" s="2">
        <v>8</v>
      </c>
      <c r="U832" s="5">
        <v>0</v>
      </c>
      <c r="V832" s="2">
        <v>48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2288</v>
      </c>
      <c r="C833" s="5">
        <v>19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2273</v>
      </c>
      <c r="J833" s="5">
        <v>20000</v>
      </c>
      <c r="K833" s="6">
        <v>0</v>
      </c>
      <c r="L833" s="6">
        <v>0</v>
      </c>
      <c r="M833" s="6">
        <v>0</v>
      </c>
      <c r="N833" s="6">
        <v>0</v>
      </c>
      <c r="O833" s="6">
        <v>4</v>
      </c>
      <c r="P833" s="6">
        <v>14</v>
      </c>
      <c r="Q833" s="6">
        <v>3</v>
      </c>
      <c r="R833" s="6">
        <v>17</v>
      </c>
      <c r="S833" s="6">
        <v>5</v>
      </c>
      <c r="T833" s="6">
        <v>16</v>
      </c>
      <c r="U833" s="5">
        <v>0</v>
      </c>
      <c r="V833" s="2">
        <v>48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2289</v>
      </c>
      <c r="C834" s="5">
        <v>30</v>
      </c>
      <c r="D834" s="5">
        <v>0</v>
      </c>
      <c r="E834" s="5">
        <v>1</v>
      </c>
      <c r="F834" s="5">
        <v>0</v>
      </c>
      <c r="G834" s="5">
        <v>1</v>
      </c>
      <c r="H834" s="5">
        <v>0</v>
      </c>
      <c r="I834" s="5">
        <v>3032</v>
      </c>
      <c r="J834" s="5">
        <v>10000</v>
      </c>
      <c r="K834" s="2">
        <v>3</v>
      </c>
      <c r="L834" s="2">
        <v>6</v>
      </c>
      <c r="M834" s="2">
        <v>3</v>
      </c>
      <c r="N834" s="2">
        <v>6</v>
      </c>
      <c r="O834" s="2">
        <v>2</v>
      </c>
      <c r="P834" s="2">
        <v>5</v>
      </c>
      <c r="Q834" s="6">
        <v>2</v>
      </c>
      <c r="R834" s="6">
        <v>5</v>
      </c>
      <c r="S834" s="6">
        <v>2</v>
      </c>
      <c r="T834" s="6">
        <v>5</v>
      </c>
      <c r="U834" s="5">
        <v>0</v>
      </c>
      <c r="V834" s="2">
        <v>48</v>
      </c>
      <c r="W834" s="6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2290</v>
      </c>
      <c r="C835" s="5">
        <v>26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2271</v>
      </c>
      <c r="J835" s="5">
        <v>20000</v>
      </c>
      <c r="K835" s="6">
        <v>3</v>
      </c>
      <c r="L835" s="6">
        <v>4</v>
      </c>
      <c r="M835" s="6">
        <v>0</v>
      </c>
      <c r="N835" s="6">
        <v>0</v>
      </c>
      <c r="O835" s="6">
        <v>3</v>
      </c>
      <c r="P835" s="6">
        <v>12</v>
      </c>
      <c r="Q835" s="6">
        <v>4</v>
      </c>
      <c r="R835" s="6">
        <v>12</v>
      </c>
      <c r="S835" s="6">
        <v>5</v>
      </c>
      <c r="T835" s="6">
        <v>12</v>
      </c>
      <c r="U835" s="5">
        <v>0</v>
      </c>
      <c r="V835" s="2">
        <v>48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2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>
        <v>834</v>
      </c>
      <c r="B836" s="5" t="s">
        <v>2291</v>
      </c>
      <c r="C836" s="5">
        <v>22</v>
      </c>
      <c r="D836" s="5">
        <v>0</v>
      </c>
      <c r="E836" s="5">
        <v>2</v>
      </c>
      <c r="F836" s="5">
        <v>0</v>
      </c>
      <c r="G836" s="5">
        <v>0</v>
      </c>
      <c r="H836" s="5">
        <v>0</v>
      </c>
      <c r="I836" s="5">
        <v>2270</v>
      </c>
      <c r="J836" s="5">
        <v>20000</v>
      </c>
      <c r="K836" s="6">
        <v>0</v>
      </c>
      <c r="L836" s="6">
        <v>0</v>
      </c>
      <c r="M836" s="6">
        <v>1</v>
      </c>
      <c r="N836" s="6">
        <v>3</v>
      </c>
      <c r="O836" s="6">
        <v>3</v>
      </c>
      <c r="P836" s="6">
        <v>16</v>
      </c>
      <c r="Q836" s="6">
        <v>5</v>
      </c>
      <c r="R836" s="6">
        <v>15</v>
      </c>
      <c r="S836" s="6">
        <v>4</v>
      </c>
      <c r="T836" s="6">
        <v>16</v>
      </c>
      <c r="U836" s="5">
        <v>0</v>
      </c>
      <c r="V836" s="2">
        <v>48</v>
      </c>
      <c r="W836" s="2">
        <v>100000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5" customFormat="1">
      <c r="A837">
        <v>835</v>
      </c>
      <c r="B837" s="5" t="s">
        <v>2292</v>
      </c>
      <c r="C837" s="5">
        <v>64</v>
      </c>
      <c r="D837" s="5">
        <v>0</v>
      </c>
      <c r="E837" s="5">
        <v>2</v>
      </c>
      <c r="F837" s="5">
        <v>0</v>
      </c>
      <c r="G837" s="5">
        <v>0</v>
      </c>
      <c r="H837" s="5">
        <v>0</v>
      </c>
      <c r="I837" s="5">
        <v>2275</v>
      </c>
      <c r="J837" s="5">
        <v>20000</v>
      </c>
      <c r="K837" s="6">
        <v>3</v>
      </c>
      <c r="L837" s="6">
        <v>7</v>
      </c>
      <c r="M837" s="6">
        <v>2</v>
      </c>
      <c r="N837" s="6">
        <v>5</v>
      </c>
      <c r="O837" s="6">
        <v>2</v>
      </c>
      <c r="P837" s="6">
        <v>5</v>
      </c>
      <c r="Q837" s="6">
        <v>2</v>
      </c>
      <c r="R837" s="6">
        <v>5</v>
      </c>
      <c r="S837" s="6">
        <v>2</v>
      </c>
      <c r="T837" s="6">
        <v>5</v>
      </c>
      <c r="U837" s="5">
        <v>0</v>
      </c>
      <c r="V837" s="2">
        <v>48</v>
      </c>
      <c r="W837" s="2">
        <v>100000</v>
      </c>
      <c r="X837" s="2">
        <v>0</v>
      </c>
      <c r="Y837" s="3">
        <v>70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2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2">
        <v>0</v>
      </c>
      <c r="AW837" s="5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5" customFormat="1">
      <c r="A838" s="2">
        <v>836</v>
      </c>
      <c r="B838" s="5" t="s">
        <v>2293</v>
      </c>
      <c r="C838" s="5">
        <v>62</v>
      </c>
      <c r="D838" s="5">
        <v>0</v>
      </c>
      <c r="E838" s="5">
        <v>2</v>
      </c>
      <c r="F838" s="5">
        <v>0</v>
      </c>
      <c r="G838" s="5">
        <v>0</v>
      </c>
      <c r="H838" s="5">
        <v>0</v>
      </c>
      <c r="I838" s="5">
        <v>2274</v>
      </c>
      <c r="J838" s="5">
        <v>20000</v>
      </c>
      <c r="K838" s="6">
        <v>2</v>
      </c>
      <c r="L838" s="6">
        <v>6</v>
      </c>
      <c r="M838" s="6">
        <v>2</v>
      </c>
      <c r="N838" s="6">
        <v>4</v>
      </c>
      <c r="O838" s="6">
        <v>2</v>
      </c>
      <c r="P838" s="6">
        <v>5</v>
      </c>
      <c r="Q838" s="6">
        <v>2</v>
      </c>
      <c r="R838" s="6">
        <v>5</v>
      </c>
      <c r="S838" s="6">
        <v>2</v>
      </c>
      <c r="T838" s="6">
        <v>5</v>
      </c>
      <c r="U838" s="5">
        <v>0</v>
      </c>
      <c r="V838" s="2">
        <v>48</v>
      </c>
      <c r="W838" s="2">
        <v>100000</v>
      </c>
      <c r="X838" s="2">
        <v>0</v>
      </c>
      <c r="Y838" s="3">
        <v>70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2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2">
        <v>0</v>
      </c>
      <c r="AW838" s="5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2" customFormat="1">
      <c r="A839" s="2">
        <v>837</v>
      </c>
      <c r="B839" s="2" t="s">
        <v>2294</v>
      </c>
      <c r="C839" s="2">
        <v>5</v>
      </c>
      <c r="D839" s="2">
        <v>111</v>
      </c>
      <c r="E839" s="2">
        <v>60</v>
      </c>
      <c r="F839" s="2">
        <v>0</v>
      </c>
      <c r="G839" s="2">
        <v>0</v>
      </c>
      <c r="H839" s="2">
        <v>0</v>
      </c>
      <c r="I839" s="2">
        <v>1420</v>
      </c>
      <c r="J839" s="6">
        <v>60000</v>
      </c>
      <c r="K839" s="5">
        <v>0</v>
      </c>
      <c r="L839" s="5">
        <v>5</v>
      </c>
      <c r="M839" s="5">
        <v>0</v>
      </c>
      <c r="N839" s="5">
        <v>0</v>
      </c>
      <c r="O839" s="5">
        <v>16</v>
      </c>
      <c r="P839" s="5">
        <v>70</v>
      </c>
      <c r="Q839" s="6">
        <v>0</v>
      </c>
      <c r="R839" s="6">
        <v>0</v>
      </c>
      <c r="S839" s="6">
        <v>0</v>
      </c>
      <c r="T839" s="6">
        <v>0</v>
      </c>
      <c r="U839" s="2">
        <v>0</v>
      </c>
      <c r="V839" s="6">
        <v>50</v>
      </c>
      <c r="W839" s="2">
        <v>200000</v>
      </c>
      <c r="X839" s="2">
        <v>0</v>
      </c>
      <c r="Y839" s="6">
        <v>70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5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2" customFormat="1">
      <c r="A840" s="2">
        <v>838</v>
      </c>
      <c r="B840" s="2" t="s">
        <v>2295</v>
      </c>
      <c r="C840" s="2">
        <v>10</v>
      </c>
      <c r="D840" s="2">
        <v>103</v>
      </c>
      <c r="E840" s="2">
        <v>60</v>
      </c>
      <c r="F840" s="2">
        <v>50</v>
      </c>
      <c r="G840" s="2">
        <v>0</v>
      </c>
      <c r="H840" s="2">
        <v>0</v>
      </c>
      <c r="I840" s="2">
        <v>1396</v>
      </c>
      <c r="J840" s="6">
        <v>60000</v>
      </c>
      <c r="K840" s="5">
        <v>12</v>
      </c>
      <c r="L840" s="5">
        <v>21</v>
      </c>
      <c r="M840" s="5">
        <v>10</v>
      </c>
      <c r="N840" s="5">
        <v>17</v>
      </c>
      <c r="O840" s="5">
        <v>6</v>
      </c>
      <c r="P840" s="5">
        <v>12</v>
      </c>
      <c r="Q840" s="6">
        <v>0</v>
      </c>
      <c r="R840" s="6">
        <v>0</v>
      </c>
      <c r="S840" s="6">
        <v>0</v>
      </c>
      <c r="T840" s="6">
        <v>0</v>
      </c>
      <c r="U840" s="2">
        <v>0</v>
      </c>
      <c r="V840" s="6">
        <v>50</v>
      </c>
      <c r="W840" s="2">
        <v>150000</v>
      </c>
      <c r="X840" s="2">
        <v>0</v>
      </c>
      <c r="Y840" s="6">
        <v>70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5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2" customFormat="1">
      <c r="A841">
        <v>839</v>
      </c>
      <c r="B841" s="2" t="s">
        <v>2296</v>
      </c>
      <c r="C841" s="2">
        <v>11</v>
      </c>
      <c r="D841" s="2">
        <v>103</v>
      </c>
      <c r="E841" s="2">
        <v>60</v>
      </c>
      <c r="F841" s="2">
        <v>50</v>
      </c>
      <c r="G841" s="2">
        <v>0</v>
      </c>
      <c r="H841" s="2">
        <v>0</v>
      </c>
      <c r="I841" s="2">
        <v>1397</v>
      </c>
      <c r="J841" s="6">
        <v>60000</v>
      </c>
      <c r="K841" s="5">
        <v>12</v>
      </c>
      <c r="L841" s="5">
        <v>21</v>
      </c>
      <c r="M841" s="5">
        <v>10</v>
      </c>
      <c r="N841" s="5">
        <v>17</v>
      </c>
      <c r="O841" s="5">
        <v>6</v>
      </c>
      <c r="P841" s="5">
        <v>12</v>
      </c>
      <c r="Q841" s="6">
        <v>0</v>
      </c>
      <c r="R841" s="6">
        <v>0</v>
      </c>
      <c r="S841" s="6">
        <v>0</v>
      </c>
      <c r="T841" s="6">
        <v>0</v>
      </c>
      <c r="U841" s="2">
        <v>0</v>
      </c>
      <c r="V841" s="6">
        <v>50</v>
      </c>
      <c r="W841" s="2">
        <v>150000</v>
      </c>
      <c r="X841" s="2">
        <v>0</v>
      </c>
      <c r="Y841" s="6">
        <v>70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2" customFormat="1">
      <c r="A842" s="2">
        <v>840</v>
      </c>
      <c r="B842" s="2" t="s">
        <v>2297</v>
      </c>
      <c r="C842" s="2">
        <v>15</v>
      </c>
      <c r="D842" s="2">
        <v>0</v>
      </c>
      <c r="E842" s="2">
        <v>20</v>
      </c>
      <c r="F842" s="2">
        <v>0</v>
      </c>
      <c r="G842" s="2">
        <v>0</v>
      </c>
      <c r="H842" s="2">
        <v>0</v>
      </c>
      <c r="I842" s="2">
        <v>1265</v>
      </c>
      <c r="J842" s="6">
        <v>20000</v>
      </c>
      <c r="K842" s="5">
        <v>8</v>
      </c>
      <c r="L842" s="5">
        <v>12</v>
      </c>
      <c r="M842" s="5">
        <v>6</v>
      </c>
      <c r="N842" s="5">
        <v>10</v>
      </c>
      <c r="O842" s="5">
        <v>4</v>
      </c>
      <c r="P842" s="5">
        <v>11</v>
      </c>
      <c r="Q842" s="6">
        <v>0</v>
      </c>
      <c r="R842" s="6">
        <v>0</v>
      </c>
      <c r="S842" s="6">
        <v>0</v>
      </c>
      <c r="T842" s="6">
        <v>0</v>
      </c>
      <c r="U842" s="2">
        <v>0</v>
      </c>
      <c r="V842" s="6">
        <v>50</v>
      </c>
      <c r="W842" s="2">
        <v>100000</v>
      </c>
      <c r="X842" s="2">
        <v>0</v>
      </c>
      <c r="Y842" s="6">
        <v>70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2" customFormat="1">
      <c r="A843" s="2">
        <v>841</v>
      </c>
      <c r="B843" s="2" t="s">
        <v>2298</v>
      </c>
      <c r="C843" s="2">
        <v>19</v>
      </c>
      <c r="D843" s="2">
        <v>0</v>
      </c>
      <c r="E843" s="2">
        <v>2</v>
      </c>
      <c r="F843" s="2">
        <v>0</v>
      </c>
      <c r="G843" s="2">
        <v>0</v>
      </c>
      <c r="H843" s="2">
        <v>0</v>
      </c>
      <c r="I843" s="2">
        <v>1262</v>
      </c>
      <c r="J843" s="6">
        <v>20000</v>
      </c>
      <c r="K843" s="5">
        <v>0</v>
      </c>
      <c r="L843" s="6">
        <v>0</v>
      </c>
      <c r="M843" s="5">
        <v>0</v>
      </c>
      <c r="N843" s="6">
        <v>0</v>
      </c>
      <c r="O843" s="5">
        <v>6</v>
      </c>
      <c r="P843" s="5">
        <v>18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6">
        <v>50</v>
      </c>
      <c r="W843" s="2">
        <v>100000</v>
      </c>
      <c r="X843" s="2">
        <v>0</v>
      </c>
      <c r="Y843" s="6">
        <v>70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6" customFormat="1">
      <c r="A844" s="2">
        <v>842</v>
      </c>
      <c r="B844" s="6" t="s">
        <v>2299</v>
      </c>
      <c r="C844" s="6">
        <v>30</v>
      </c>
      <c r="D844" s="6">
        <v>0</v>
      </c>
      <c r="E844" s="6">
        <v>1</v>
      </c>
      <c r="F844" s="6">
        <v>0</v>
      </c>
      <c r="G844" s="6">
        <v>1</v>
      </c>
      <c r="H844" s="6">
        <v>0</v>
      </c>
      <c r="I844" s="6">
        <v>3440</v>
      </c>
      <c r="J844" s="6">
        <v>10000</v>
      </c>
      <c r="K844" s="5">
        <v>4</v>
      </c>
      <c r="L844" s="5">
        <v>8</v>
      </c>
      <c r="M844" s="5">
        <v>4</v>
      </c>
      <c r="N844" s="5">
        <v>8</v>
      </c>
      <c r="O844" s="5">
        <v>3</v>
      </c>
      <c r="P844" s="5">
        <v>7</v>
      </c>
      <c r="Q844" s="2">
        <v>0</v>
      </c>
      <c r="R844" s="2">
        <v>0</v>
      </c>
      <c r="S844" s="2">
        <v>0</v>
      </c>
      <c r="T844" s="2">
        <v>0</v>
      </c>
      <c r="U844" s="6">
        <v>0</v>
      </c>
      <c r="V844" s="6">
        <v>50</v>
      </c>
      <c r="W844" s="6">
        <v>100000</v>
      </c>
      <c r="X844" s="2">
        <v>0</v>
      </c>
      <c r="Y844" s="6">
        <v>70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2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2">
        <v>0</v>
      </c>
      <c r="AW844" s="6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2" customFormat="1">
      <c r="A845">
        <v>843</v>
      </c>
      <c r="B845" s="2" t="s">
        <v>2300</v>
      </c>
      <c r="C845" s="2">
        <v>26</v>
      </c>
      <c r="D845" s="2">
        <v>0</v>
      </c>
      <c r="E845" s="2">
        <v>2</v>
      </c>
      <c r="F845" s="2">
        <v>0</v>
      </c>
      <c r="G845" s="2">
        <v>0</v>
      </c>
      <c r="H845" s="2">
        <v>0</v>
      </c>
      <c r="I845" s="2">
        <v>1261</v>
      </c>
      <c r="J845" s="6">
        <v>20000</v>
      </c>
      <c r="K845" s="5">
        <v>4</v>
      </c>
      <c r="L845" s="5">
        <v>6</v>
      </c>
      <c r="M845" s="5">
        <v>0</v>
      </c>
      <c r="N845" s="5">
        <v>0</v>
      </c>
      <c r="O845" s="5">
        <v>4</v>
      </c>
      <c r="P845" s="5">
        <v>16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6">
        <v>50</v>
      </c>
      <c r="W845" s="2">
        <v>100000</v>
      </c>
      <c r="X845" s="2">
        <v>0</v>
      </c>
      <c r="Y845" s="6">
        <v>70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5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>
        <v>844</v>
      </c>
      <c r="B846" s="2" t="s">
        <v>2301</v>
      </c>
      <c r="C846" s="2">
        <v>22</v>
      </c>
      <c r="D846" s="2">
        <v>0</v>
      </c>
      <c r="E846" s="2">
        <v>2</v>
      </c>
      <c r="F846" s="2">
        <v>0</v>
      </c>
      <c r="G846" s="2">
        <v>0</v>
      </c>
      <c r="H846" s="2">
        <v>0</v>
      </c>
      <c r="I846" s="2">
        <v>1260</v>
      </c>
      <c r="J846" s="6">
        <v>20000</v>
      </c>
      <c r="K846" s="5">
        <v>0</v>
      </c>
      <c r="L846" s="5">
        <v>0</v>
      </c>
      <c r="M846" s="5">
        <v>2</v>
      </c>
      <c r="N846" s="5">
        <v>6</v>
      </c>
      <c r="O846" s="5">
        <v>4</v>
      </c>
      <c r="P846" s="5">
        <v>20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100000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2302</v>
      </c>
      <c r="C847" s="2">
        <v>64</v>
      </c>
      <c r="D847" s="2">
        <v>0</v>
      </c>
      <c r="E847" s="2">
        <v>2</v>
      </c>
      <c r="F847" s="2">
        <v>0</v>
      </c>
      <c r="G847" s="2">
        <v>0</v>
      </c>
      <c r="H847" s="2">
        <v>0</v>
      </c>
      <c r="I847" s="2">
        <v>1264</v>
      </c>
      <c r="J847" s="6">
        <v>20000</v>
      </c>
      <c r="K847" s="5">
        <v>4</v>
      </c>
      <c r="L847" s="5">
        <v>9</v>
      </c>
      <c r="M847" s="5">
        <v>3</v>
      </c>
      <c r="N847" s="5">
        <v>7</v>
      </c>
      <c r="O847" s="5">
        <v>3</v>
      </c>
      <c r="P847" s="5">
        <v>7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100000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2303</v>
      </c>
      <c r="C848" s="2">
        <v>62</v>
      </c>
      <c r="D848" s="2">
        <v>0</v>
      </c>
      <c r="E848" s="2">
        <v>2</v>
      </c>
      <c r="F848" s="2">
        <v>0</v>
      </c>
      <c r="G848" s="2">
        <v>0</v>
      </c>
      <c r="H848" s="2">
        <v>0</v>
      </c>
      <c r="I848" s="2">
        <v>1263</v>
      </c>
      <c r="J848" s="6">
        <v>20000</v>
      </c>
      <c r="K848" s="5">
        <v>3</v>
      </c>
      <c r="L848" s="5">
        <v>8</v>
      </c>
      <c r="M848" s="5">
        <v>3</v>
      </c>
      <c r="N848" s="5">
        <v>6</v>
      </c>
      <c r="O848" s="5">
        <v>3</v>
      </c>
      <c r="P848" s="5">
        <v>7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100000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2304</v>
      </c>
      <c r="C849" s="2">
        <v>5</v>
      </c>
      <c r="D849" s="2">
        <v>106</v>
      </c>
      <c r="E849" s="2">
        <v>20</v>
      </c>
      <c r="F849" s="2">
        <v>0</v>
      </c>
      <c r="G849" s="2">
        <v>0</v>
      </c>
      <c r="H849" s="2">
        <v>0</v>
      </c>
      <c r="I849" s="2">
        <v>1410</v>
      </c>
      <c r="J849" s="6">
        <v>60000</v>
      </c>
      <c r="K849" s="5">
        <v>0</v>
      </c>
      <c r="L849" s="5">
        <v>5</v>
      </c>
      <c r="M849" s="5">
        <v>0</v>
      </c>
      <c r="N849" s="5">
        <v>0</v>
      </c>
      <c r="O849" s="2">
        <v>7</v>
      </c>
      <c r="P849" s="2">
        <v>26</v>
      </c>
      <c r="Q849" s="5">
        <v>14</v>
      </c>
      <c r="R849" s="5">
        <v>40</v>
      </c>
      <c r="S849" s="2">
        <v>0</v>
      </c>
      <c r="T849" s="2">
        <v>0</v>
      </c>
      <c r="U849" s="2">
        <v>0</v>
      </c>
      <c r="V849" s="6">
        <v>50</v>
      </c>
      <c r="W849" s="2">
        <v>200000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>
        <v>848</v>
      </c>
      <c r="B850" s="2" t="s">
        <v>2305</v>
      </c>
      <c r="C850" s="2">
        <v>10</v>
      </c>
      <c r="D850" s="2">
        <v>104</v>
      </c>
      <c r="E850" s="2">
        <v>20</v>
      </c>
      <c r="F850" s="2">
        <v>50</v>
      </c>
      <c r="G850" s="2">
        <v>0</v>
      </c>
      <c r="H850" s="2">
        <v>0</v>
      </c>
      <c r="I850" s="2">
        <v>1394</v>
      </c>
      <c r="J850" s="6">
        <v>60000</v>
      </c>
      <c r="K850" s="5">
        <v>12</v>
      </c>
      <c r="L850" s="5">
        <v>21</v>
      </c>
      <c r="M850" s="5">
        <v>10</v>
      </c>
      <c r="N850" s="5">
        <v>17</v>
      </c>
      <c r="O850" s="2">
        <v>0</v>
      </c>
      <c r="P850" s="2">
        <v>0</v>
      </c>
      <c r="Q850" s="5">
        <v>8</v>
      </c>
      <c r="R850" s="5">
        <v>14</v>
      </c>
      <c r="S850" s="2">
        <v>0</v>
      </c>
      <c r="T850" s="2">
        <v>0</v>
      </c>
      <c r="U850" s="2">
        <v>0</v>
      </c>
      <c r="V850" s="6">
        <v>50</v>
      </c>
      <c r="W850" s="2">
        <v>150000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2" customFormat="1">
      <c r="A851" s="2">
        <v>849</v>
      </c>
      <c r="B851" s="2" t="s">
        <v>2306</v>
      </c>
      <c r="C851" s="2">
        <v>11</v>
      </c>
      <c r="D851" s="2">
        <v>104</v>
      </c>
      <c r="E851" s="2">
        <v>20</v>
      </c>
      <c r="F851" s="2">
        <v>50</v>
      </c>
      <c r="G851" s="2">
        <v>0</v>
      </c>
      <c r="H851" s="2">
        <v>0</v>
      </c>
      <c r="I851" s="2">
        <v>1395</v>
      </c>
      <c r="J851" s="6">
        <v>60000</v>
      </c>
      <c r="K851" s="5">
        <v>12</v>
      </c>
      <c r="L851" s="5">
        <v>21</v>
      </c>
      <c r="M851" s="5">
        <v>10</v>
      </c>
      <c r="N851" s="5">
        <v>17</v>
      </c>
      <c r="O851" s="2">
        <v>0</v>
      </c>
      <c r="P851" s="2">
        <v>0</v>
      </c>
      <c r="Q851" s="5">
        <v>8</v>
      </c>
      <c r="R851" s="5">
        <v>14</v>
      </c>
      <c r="S851" s="2">
        <v>0</v>
      </c>
      <c r="T851" s="2">
        <v>0</v>
      </c>
      <c r="U851" s="2">
        <v>0</v>
      </c>
      <c r="V851" s="6">
        <v>50</v>
      </c>
      <c r="W851" s="2">
        <v>150000</v>
      </c>
      <c r="X851" s="2">
        <v>0</v>
      </c>
      <c r="Y851" s="6">
        <v>70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5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2307</v>
      </c>
      <c r="C852" s="2">
        <v>15</v>
      </c>
      <c r="D852" s="2">
        <v>20</v>
      </c>
      <c r="E852" s="2">
        <v>5</v>
      </c>
      <c r="F852" s="2">
        <v>0</v>
      </c>
      <c r="G852" s="2">
        <v>0</v>
      </c>
      <c r="H852" s="2">
        <v>0</v>
      </c>
      <c r="I852" s="2">
        <v>1245</v>
      </c>
      <c r="J852" s="6">
        <v>20000</v>
      </c>
      <c r="K852" s="5">
        <v>8</v>
      </c>
      <c r="L852" s="5">
        <v>12</v>
      </c>
      <c r="M852" s="5">
        <v>6</v>
      </c>
      <c r="N852" s="5">
        <v>10</v>
      </c>
      <c r="O852" s="2">
        <v>0</v>
      </c>
      <c r="P852" s="2">
        <v>0</v>
      </c>
      <c r="Q852" s="5">
        <v>6</v>
      </c>
      <c r="R852" s="5">
        <v>12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2308</v>
      </c>
      <c r="C853" s="2">
        <v>19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1242</v>
      </c>
      <c r="J853" s="6">
        <v>20000</v>
      </c>
      <c r="K853" s="5">
        <v>0</v>
      </c>
      <c r="L853" s="6">
        <v>0</v>
      </c>
      <c r="M853" s="5">
        <v>0</v>
      </c>
      <c r="N853" s="6">
        <v>0</v>
      </c>
      <c r="O853" s="2">
        <v>0</v>
      </c>
      <c r="P853" s="2">
        <v>0</v>
      </c>
      <c r="Q853" s="5">
        <v>5</v>
      </c>
      <c r="R853" s="5">
        <v>21</v>
      </c>
      <c r="S853" s="2">
        <v>0</v>
      </c>
      <c r="T853" s="2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6" customFormat="1">
      <c r="A854">
        <v>852</v>
      </c>
      <c r="B854" s="6" t="s">
        <v>2309</v>
      </c>
      <c r="C854" s="6">
        <v>30</v>
      </c>
      <c r="D854" s="6">
        <v>0</v>
      </c>
      <c r="E854" s="6">
        <v>1</v>
      </c>
      <c r="F854" s="6">
        <v>0</v>
      </c>
      <c r="G854" s="6">
        <v>1</v>
      </c>
      <c r="H854" s="6">
        <v>0</v>
      </c>
      <c r="I854" s="6">
        <v>2419</v>
      </c>
      <c r="J854" s="6">
        <v>10000</v>
      </c>
      <c r="K854" s="5">
        <v>4</v>
      </c>
      <c r="L854" s="5">
        <v>8</v>
      </c>
      <c r="M854" s="5">
        <v>4</v>
      </c>
      <c r="N854" s="5">
        <v>8</v>
      </c>
      <c r="O854" s="2">
        <v>0</v>
      </c>
      <c r="P854" s="2">
        <v>0</v>
      </c>
      <c r="Q854" s="5">
        <v>3</v>
      </c>
      <c r="R854" s="5">
        <v>7</v>
      </c>
      <c r="S854" s="6">
        <v>0</v>
      </c>
      <c r="T854" s="6">
        <v>0</v>
      </c>
      <c r="U854" s="6">
        <v>0</v>
      </c>
      <c r="V854" s="6">
        <v>50</v>
      </c>
      <c r="W854" s="6">
        <v>100000</v>
      </c>
      <c r="X854" s="2">
        <v>0</v>
      </c>
      <c r="Y854" s="6">
        <v>70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2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2">
        <v>0</v>
      </c>
      <c r="AW854" s="6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>
        <v>853</v>
      </c>
      <c r="B855" s="2" t="s">
        <v>2310</v>
      </c>
      <c r="C855" s="2">
        <v>26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1241</v>
      </c>
      <c r="J855" s="6">
        <v>20000</v>
      </c>
      <c r="K855" s="5">
        <v>4</v>
      </c>
      <c r="L855" s="5">
        <v>6</v>
      </c>
      <c r="M855" s="5">
        <v>0</v>
      </c>
      <c r="N855" s="5">
        <v>0</v>
      </c>
      <c r="O855" s="2">
        <v>0</v>
      </c>
      <c r="P855" s="2">
        <v>0</v>
      </c>
      <c r="Q855" s="5">
        <v>5</v>
      </c>
      <c r="R855" s="5">
        <v>16</v>
      </c>
      <c r="S855" s="2">
        <v>0</v>
      </c>
      <c r="T855" s="2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2311</v>
      </c>
      <c r="C856" s="2">
        <v>22</v>
      </c>
      <c r="D856" s="2">
        <v>0</v>
      </c>
      <c r="E856" s="2">
        <v>2</v>
      </c>
      <c r="F856" s="2">
        <v>0</v>
      </c>
      <c r="G856" s="2">
        <v>0</v>
      </c>
      <c r="H856" s="2">
        <v>0</v>
      </c>
      <c r="I856" s="2">
        <v>1240</v>
      </c>
      <c r="J856" s="6">
        <v>20000</v>
      </c>
      <c r="K856" s="5">
        <v>0</v>
      </c>
      <c r="L856" s="5">
        <v>0</v>
      </c>
      <c r="M856" s="5">
        <v>2</v>
      </c>
      <c r="N856" s="5">
        <v>6</v>
      </c>
      <c r="O856" s="6">
        <v>0</v>
      </c>
      <c r="P856" s="6">
        <v>0</v>
      </c>
      <c r="Q856" s="5">
        <v>6</v>
      </c>
      <c r="R856" s="5">
        <v>19</v>
      </c>
      <c r="S856" s="2">
        <v>0</v>
      </c>
      <c r="T856" s="2">
        <v>0</v>
      </c>
      <c r="U856" s="2">
        <v>0</v>
      </c>
      <c r="V856" s="6">
        <v>50</v>
      </c>
      <c r="W856" s="2">
        <v>100000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2312</v>
      </c>
      <c r="C857" s="2">
        <v>64</v>
      </c>
      <c r="D857" s="2">
        <v>0</v>
      </c>
      <c r="E857" s="2">
        <v>2</v>
      </c>
      <c r="F857" s="2">
        <v>0</v>
      </c>
      <c r="G857" s="2">
        <v>0</v>
      </c>
      <c r="H857" s="2">
        <v>0</v>
      </c>
      <c r="I857" s="2">
        <v>1244</v>
      </c>
      <c r="J857" s="6">
        <v>20000</v>
      </c>
      <c r="K857" s="5">
        <v>4</v>
      </c>
      <c r="L857" s="5">
        <v>9</v>
      </c>
      <c r="M857" s="5">
        <v>3</v>
      </c>
      <c r="N857" s="5">
        <v>7</v>
      </c>
      <c r="O857" s="2">
        <v>0</v>
      </c>
      <c r="P857" s="2">
        <v>0</v>
      </c>
      <c r="Q857" s="5">
        <v>3</v>
      </c>
      <c r="R857" s="5">
        <v>7</v>
      </c>
      <c r="S857" s="2">
        <v>0</v>
      </c>
      <c r="T857" s="2">
        <v>0</v>
      </c>
      <c r="U857" s="2">
        <v>0</v>
      </c>
      <c r="V857" s="6">
        <v>50</v>
      </c>
      <c r="W857" s="2">
        <v>100000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5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2313</v>
      </c>
      <c r="C858" s="2">
        <v>62</v>
      </c>
      <c r="D858" s="2">
        <v>0</v>
      </c>
      <c r="E858" s="2">
        <v>2</v>
      </c>
      <c r="F858" s="2">
        <v>0</v>
      </c>
      <c r="G858" s="2">
        <v>0</v>
      </c>
      <c r="H858" s="2">
        <v>0</v>
      </c>
      <c r="I858" s="2">
        <v>1243</v>
      </c>
      <c r="J858" s="6">
        <v>20000</v>
      </c>
      <c r="K858" s="5">
        <v>3</v>
      </c>
      <c r="L858" s="5">
        <v>8</v>
      </c>
      <c r="M858" s="5">
        <v>3</v>
      </c>
      <c r="N858" s="5">
        <v>6</v>
      </c>
      <c r="O858" s="2">
        <v>0</v>
      </c>
      <c r="P858" s="2">
        <v>0</v>
      </c>
      <c r="Q858" s="5">
        <v>3</v>
      </c>
      <c r="R858" s="5">
        <v>7</v>
      </c>
      <c r="S858" s="2">
        <v>0</v>
      </c>
      <c r="T858" s="2">
        <v>0</v>
      </c>
      <c r="U858" s="2">
        <v>0</v>
      </c>
      <c r="V858" s="6">
        <v>50</v>
      </c>
      <c r="W858" s="2">
        <v>100000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>
        <v>857</v>
      </c>
      <c r="B859" s="2" t="s">
        <v>2314</v>
      </c>
      <c r="C859" s="2">
        <v>5</v>
      </c>
      <c r="D859" s="2">
        <v>112</v>
      </c>
      <c r="E859" s="2">
        <v>40</v>
      </c>
      <c r="F859" s="2">
        <v>0</v>
      </c>
      <c r="G859" s="2">
        <v>-5</v>
      </c>
      <c r="H859" s="2">
        <v>0</v>
      </c>
      <c r="I859" s="2">
        <v>1421</v>
      </c>
      <c r="J859" s="6">
        <v>60000</v>
      </c>
      <c r="K859" s="5">
        <v>0</v>
      </c>
      <c r="L859" s="5">
        <v>5</v>
      </c>
      <c r="M859" s="5">
        <v>0</v>
      </c>
      <c r="N859" s="5">
        <v>0</v>
      </c>
      <c r="O859" s="2">
        <v>8</v>
      </c>
      <c r="P859" s="2">
        <v>32</v>
      </c>
      <c r="Q859" s="2">
        <v>0</v>
      </c>
      <c r="R859" s="2">
        <v>0</v>
      </c>
      <c r="S859" s="5">
        <v>14</v>
      </c>
      <c r="T859" s="5">
        <v>40</v>
      </c>
      <c r="U859" s="2">
        <v>0</v>
      </c>
      <c r="V859" s="6">
        <v>50</v>
      </c>
      <c r="W859" s="2">
        <v>200000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2315</v>
      </c>
      <c r="C860" s="2">
        <v>10</v>
      </c>
      <c r="D860" s="2">
        <v>105</v>
      </c>
      <c r="E860" s="2">
        <v>40</v>
      </c>
      <c r="F860" s="2">
        <v>50</v>
      </c>
      <c r="G860" s="2">
        <v>0</v>
      </c>
      <c r="H860" s="2">
        <v>0</v>
      </c>
      <c r="I860" s="2">
        <v>1398</v>
      </c>
      <c r="J860" s="6">
        <v>60000</v>
      </c>
      <c r="K860" s="5">
        <v>12</v>
      </c>
      <c r="L860" s="5">
        <v>21</v>
      </c>
      <c r="M860" s="5">
        <v>10</v>
      </c>
      <c r="N860" s="5">
        <v>17</v>
      </c>
      <c r="O860" s="2">
        <v>0</v>
      </c>
      <c r="P860" s="2">
        <v>0</v>
      </c>
      <c r="Q860" s="2">
        <v>0</v>
      </c>
      <c r="R860" s="2">
        <v>0</v>
      </c>
      <c r="S860" s="5">
        <v>8</v>
      </c>
      <c r="T860" s="5">
        <v>14</v>
      </c>
      <c r="U860" s="2">
        <v>0</v>
      </c>
      <c r="V860" s="6">
        <v>50</v>
      </c>
      <c r="W860" s="2">
        <v>150000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2" customFormat="1">
      <c r="A861" s="2">
        <v>859</v>
      </c>
      <c r="B861" s="2" t="s">
        <v>2316</v>
      </c>
      <c r="C861" s="2">
        <v>11</v>
      </c>
      <c r="D861" s="2">
        <v>105</v>
      </c>
      <c r="E861" s="2">
        <v>40</v>
      </c>
      <c r="F861" s="2">
        <v>50</v>
      </c>
      <c r="G861" s="2">
        <v>0</v>
      </c>
      <c r="H861" s="2">
        <v>0</v>
      </c>
      <c r="I861" s="2">
        <v>1399</v>
      </c>
      <c r="J861" s="6">
        <v>60000</v>
      </c>
      <c r="K861" s="5">
        <v>12</v>
      </c>
      <c r="L861" s="5">
        <v>21</v>
      </c>
      <c r="M861" s="5">
        <v>10</v>
      </c>
      <c r="N861" s="5">
        <v>17</v>
      </c>
      <c r="O861" s="2">
        <v>0</v>
      </c>
      <c r="P861" s="2">
        <v>0</v>
      </c>
      <c r="Q861" s="2">
        <v>0</v>
      </c>
      <c r="R861" s="2">
        <v>0</v>
      </c>
      <c r="S861" s="5">
        <v>8</v>
      </c>
      <c r="T861" s="5">
        <v>14</v>
      </c>
      <c r="U861" s="2">
        <v>0</v>
      </c>
      <c r="V861" s="6">
        <v>50</v>
      </c>
      <c r="W861" s="2">
        <v>150000</v>
      </c>
      <c r="X861" s="2">
        <v>0</v>
      </c>
      <c r="Y861" s="6">
        <v>70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2317</v>
      </c>
      <c r="C862" s="2">
        <v>15</v>
      </c>
      <c r="D862" s="2">
        <v>0</v>
      </c>
      <c r="E862" s="2">
        <v>5</v>
      </c>
      <c r="F862" s="2">
        <v>0</v>
      </c>
      <c r="G862" s="2">
        <v>0</v>
      </c>
      <c r="H862" s="2">
        <v>0</v>
      </c>
      <c r="I862" s="2">
        <v>1255</v>
      </c>
      <c r="J862" s="6">
        <v>20000</v>
      </c>
      <c r="K862" s="5">
        <v>8</v>
      </c>
      <c r="L862" s="5">
        <v>12</v>
      </c>
      <c r="M862" s="5">
        <v>6</v>
      </c>
      <c r="N862" s="5">
        <v>10</v>
      </c>
      <c r="O862" s="2">
        <v>0</v>
      </c>
      <c r="P862" s="2">
        <v>0</v>
      </c>
      <c r="Q862" s="2">
        <v>0</v>
      </c>
      <c r="R862" s="2">
        <v>0</v>
      </c>
      <c r="S862" s="5">
        <v>6</v>
      </c>
      <c r="T862" s="5">
        <v>12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>
        <v>861</v>
      </c>
      <c r="B863" s="2" t="s">
        <v>2318</v>
      </c>
      <c r="C863" s="2">
        <v>19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1252</v>
      </c>
      <c r="J863" s="6">
        <v>20000</v>
      </c>
      <c r="K863" s="5">
        <v>0</v>
      </c>
      <c r="L863" s="6">
        <v>0</v>
      </c>
      <c r="M863" s="5">
        <v>0</v>
      </c>
      <c r="N863" s="6">
        <v>0</v>
      </c>
      <c r="O863" s="2">
        <v>0</v>
      </c>
      <c r="P863" s="2">
        <v>0</v>
      </c>
      <c r="Q863" s="2">
        <v>0</v>
      </c>
      <c r="R863" s="2">
        <v>0</v>
      </c>
      <c r="S863" s="5">
        <v>7</v>
      </c>
      <c r="T863" s="5">
        <v>20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5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6" customFormat="1">
      <c r="A864">
        <v>862</v>
      </c>
      <c r="B864" s="6" t="s">
        <v>2319</v>
      </c>
      <c r="C864" s="6">
        <v>30</v>
      </c>
      <c r="D864" s="6">
        <v>0</v>
      </c>
      <c r="E864" s="6">
        <v>1</v>
      </c>
      <c r="F864" s="6">
        <v>0</v>
      </c>
      <c r="G864" s="6">
        <v>1</v>
      </c>
      <c r="H864" s="6">
        <v>0</v>
      </c>
      <c r="I864" s="6">
        <v>3441</v>
      </c>
      <c r="J864" s="6">
        <v>10000</v>
      </c>
      <c r="K864" s="5">
        <v>4</v>
      </c>
      <c r="L864" s="5">
        <v>8</v>
      </c>
      <c r="M864" s="5">
        <v>4</v>
      </c>
      <c r="N864" s="5">
        <v>8</v>
      </c>
      <c r="O864" s="2">
        <v>0</v>
      </c>
      <c r="P864" s="2">
        <v>0</v>
      </c>
      <c r="Q864" s="6">
        <v>0</v>
      </c>
      <c r="R864" s="6">
        <v>0</v>
      </c>
      <c r="S864" s="5">
        <v>3</v>
      </c>
      <c r="T864" s="5">
        <v>7</v>
      </c>
      <c r="U864" s="6">
        <v>0</v>
      </c>
      <c r="V864" s="6">
        <v>50</v>
      </c>
      <c r="W864" s="6">
        <v>100000</v>
      </c>
      <c r="X864" s="2">
        <v>0</v>
      </c>
      <c r="Y864" s="6">
        <v>70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5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2">
        <v>0</v>
      </c>
      <c r="AW864" s="6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2320</v>
      </c>
      <c r="C865" s="2">
        <v>26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1251</v>
      </c>
      <c r="J865" s="6">
        <v>20000</v>
      </c>
      <c r="K865" s="5">
        <v>4</v>
      </c>
      <c r="L865" s="5">
        <v>6</v>
      </c>
      <c r="M865" s="5">
        <v>0</v>
      </c>
      <c r="N865" s="5">
        <v>0</v>
      </c>
      <c r="O865" s="2">
        <v>0</v>
      </c>
      <c r="P865" s="2">
        <v>0</v>
      </c>
      <c r="Q865" s="2">
        <v>0</v>
      </c>
      <c r="R865" s="2">
        <v>0</v>
      </c>
      <c r="S865" s="5">
        <v>6</v>
      </c>
      <c r="T865" s="5">
        <v>16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2321</v>
      </c>
      <c r="C866" s="2">
        <v>22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  <c r="I866" s="2">
        <v>1250</v>
      </c>
      <c r="J866" s="6">
        <v>20000</v>
      </c>
      <c r="K866" s="5">
        <v>0</v>
      </c>
      <c r="L866" s="5">
        <v>0</v>
      </c>
      <c r="M866" s="5">
        <v>2</v>
      </c>
      <c r="N866" s="5">
        <v>6</v>
      </c>
      <c r="O866" s="6">
        <v>0</v>
      </c>
      <c r="P866" s="6">
        <v>0</v>
      </c>
      <c r="Q866" s="2">
        <v>0</v>
      </c>
      <c r="R866" s="2">
        <v>0</v>
      </c>
      <c r="S866" s="5">
        <v>5</v>
      </c>
      <c r="T866" s="5">
        <v>20</v>
      </c>
      <c r="U866" s="2">
        <v>0</v>
      </c>
      <c r="V866" s="6">
        <v>50</v>
      </c>
      <c r="W866" s="2">
        <v>100000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2322</v>
      </c>
      <c r="C867" s="2">
        <v>64</v>
      </c>
      <c r="D867" s="2">
        <v>0</v>
      </c>
      <c r="E867" s="2">
        <v>2</v>
      </c>
      <c r="F867" s="2">
        <v>0</v>
      </c>
      <c r="G867" s="2">
        <v>0</v>
      </c>
      <c r="H867" s="2">
        <v>0</v>
      </c>
      <c r="I867" s="2">
        <v>1254</v>
      </c>
      <c r="J867" s="6">
        <v>20000</v>
      </c>
      <c r="K867" s="5">
        <v>4</v>
      </c>
      <c r="L867" s="5">
        <v>9</v>
      </c>
      <c r="M867" s="5">
        <v>3</v>
      </c>
      <c r="N867" s="5">
        <v>7</v>
      </c>
      <c r="O867" s="2">
        <v>0</v>
      </c>
      <c r="P867" s="2">
        <v>0</v>
      </c>
      <c r="Q867" s="2">
        <v>0</v>
      </c>
      <c r="R867" s="2">
        <v>0</v>
      </c>
      <c r="S867" s="5">
        <v>3</v>
      </c>
      <c r="T867" s="5">
        <v>7</v>
      </c>
      <c r="U867" s="2">
        <v>0</v>
      </c>
      <c r="V867" s="6">
        <v>50</v>
      </c>
      <c r="W867" s="2">
        <v>100000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>
        <v>866</v>
      </c>
      <c r="B868" s="2" t="s">
        <v>2323</v>
      </c>
      <c r="C868" s="2">
        <v>62</v>
      </c>
      <c r="D868" s="2">
        <v>0</v>
      </c>
      <c r="E868" s="2">
        <v>2</v>
      </c>
      <c r="F868" s="2">
        <v>0</v>
      </c>
      <c r="G868" s="2">
        <v>0</v>
      </c>
      <c r="H868" s="2">
        <v>0</v>
      </c>
      <c r="I868" s="2">
        <v>1253</v>
      </c>
      <c r="J868" s="6">
        <v>20000</v>
      </c>
      <c r="K868" s="5">
        <v>3</v>
      </c>
      <c r="L868" s="5">
        <v>8</v>
      </c>
      <c r="M868" s="5">
        <v>3</v>
      </c>
      <c r="N868" s="5">
        <v>6</v>
      </c>
      <c r="O868" s="2">
        <v>0</v>
      </c>
      <c r="P868" s="2">
        <v>0</v>
      </c>
      <c r="Q868" s="2">
        <v>0</v>
      </c>
      <c r="R868" s="2">
        <v>0</v>
      </c>
      <c r="S868" s="5">
        <v>3</v>
      </c>
      <c r="T868" s="5">
        <v>7</v>
      </c>
      <c r="U868" s="2">
        <v>0</v>
      </c>
      <c r="V868" s="6">
        <v>50</v>
      </c>
      <c r="W868" s="2">
        <v>100000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6" customFormat="1">
      <c r="A869" s="2">
        <v>867</v>
      </c>
      <c r="B869" s="2" t="s">
        <v>2324</v>
      </c>
      <c r="C869" s="6">
        <v>5</v>
      </c>
      <c r="D869" s="6">
        <v>37</v>
      </c>
      <c r="E869" s="6">
        <v>20</v>
      </c>
      <c r="F869" s="6">
        <v>0</v>
      </c>
      <c r="G869" s="6">
        <v>-5</v>
      </c>
      <c r="H869" s="6">
        <v>0</v>
      </c>
      <c r="I869" s="6">
        <v>828</v>
      </c>
      <c r="J869" s="6">
        <v>60000</v>
      </c>
      <c r="K869" s="5">
        <v>0</v>
      </c>
      <c r="L869" s="5">
        <v>5</v>
      </c>
      <c r="M869" s="5">
        <v>0</v>
      </c>
      <c r="N869" s="5">
        <v>0</v>
      </c>
      <c r="O869" s="2">
        <v>20</v>
      </c>
      <c r="P869" s="2">
        <v>80</v>
      </c>
      <c r="Q869" s="2">
        <v>18</v>
      </c>
      <c r="R869" s="2">
        <v>50</v>
      </c>
      <c r="S869" s="2">
        <v>18</v>
      </c>
      <c r="T869" s="2">
        <v>50</v>
      </c>
      <c r="U869" s="5">
        <v>0</v>
      </c>
      <c r="V869" s="5">
        <v>52</v>
      </c>
      <c r="W869" s="2">
        <v>200000</v>
      </c>
      <c r="X869" s="2">
        <v>0</v>
      </c>
      <c r="Y869" s="6">
        <v>70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5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2">
        <v>0</v>
      </c>
      <c r="AW869" s="6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6" customFormat="1">
      <c r="A870" s="2">
        <v>868</v>
      </c>
      <c r="B870" s="2" t="s">
        <v>2325</v>
      </c>
      <c r="C870" s="6">
        <v>10</v>
      </c>
      <c r="D870" s="6">
        <v>10</v>
      </c>
      <c r="E870" s="6">
        <v>20</v>
      </c>
      <c r="F870" s="6">
        <v>3</v>
      </c>
      <c r="G870" s="6">
        <v>0</v>
      </c>
      <c r="H870" s="6">
        <v>0</v>
      </c>
      <c r="I870" s="6">
        <v>595</v>
      </c>
      <c r="J870" s="6">
        <v>60000</v>
      </c>
      <c r="K870" s="2">
        <v>14</v>
      </c>
      <c r="L870" s="2">
        <v>24</v>
      </c>
      <c r="M870" s="2">
        <v>12</v>
      </c>
      <c r="N870" s="2">
        <v>20</v>
      </c>
      <c r="O870" s="2">
        <v>8</v>
      </c>
      <c r="P870" s="2">
        <v>15</v>
      </c>
      <c r="Q870" s="2">
        <v>10</v>
      </c>
      <c r="R870" s="2">
        <v>17</v>
      </c>
      <c r="S870" s="2">
        <v>10</v>
      </c>
      <c r="T870" s="2">
        <v>17</v>
      </c>
      <c r="U870" s="5">
        <v>0</v>
      </c>
      <c r="V870" s="5">
        <v>52</v>
      </c>
      <c r="W870" s="2">
        <v>150000</v>
      </c>
      <c r="X870" s="2">
        <v>0</v>
      </c>
      <c r="Y870" s="6">
        <v>70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5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2">
        <v>0</v>
      </c>
      <c r="AW870" s="6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2" t="s">
        <v>2326</v>
      </c>
      <c r="C871" s="6">
        <v>11</v>
      </c>
      <c r="D871" s="6">
        <v>10</v>
      </c>
      <c r="E871" s="6">
        <v>20</v>
      </c>
      <c r="F871" s="6">
        <v>3</v>
      </c>
      <c r="G871" s="6">
        <v>0</v>
      </c>
      <c r="H871" s="6">
        <v>0</v>
      </c>
      <c r="I871" s="6">
        <v>605</v>
      </c>
      <c r="J871" s="6">
        <v>60000</v>
      </c>
      <c r="K871" s="2">
        <v>14</v>
      </c>
      <c r="L871" s="2">
        <v>24</v>
      </c>
      <c r="M871" s="2">
        <v>12</v>
      </c>
      <c r="N871" s="2">
        <v>20</v>
      </c>
      <c r="O871" s="2">
        <v>8</v>
      </c>
      <c r="P871" s="2">
        <v>15</v>
      </c>
      <c r="Q871" s="2">
        <v>10</v>
      </c>
      <c r="R871" s="2">
        <v>17</v>
      </c>
      <c r="S871" s="2">
        <v>10</v>
      </c>
      <c r="T871" s="2">
        <v>17</v>
      </c>
      <c r="U871" s="5">
        <v>0</v>
      </c>
      <c r="V871" s="5">
        <v>52</v>
      </c>
      <c r="W871" s="2">
        <v>150000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2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6" customFormat="1">
      <c r="A872">
        <v>870</v>
      </c>
      <c r="B872" s="2" t="s">
        <v>2327</v>
      </c>
      <c r="C872" s="6">
        <v>15</v>
      </c>
      <c r="D872" s="6">
        <v>0</v>
      </c>
      <c r="E872" s="6">
        <v>5</v>
      </c>
      <c r="F872" s="6">
        <v>0</v>
      </c>
      <c r="G872" s="6">
        <v>0</v>
      </c>
      <c r="H872" s="6">
        <v>0</v>
      </c>
      <c r="I872" s="6">
        <v>827</v>
      </c>
      <c r="J872" s="6">
        <v>20000</v>
      </c>
      <c r="K872" s="2">
        <v>10</v>
      </c>
      <c r="L872" s="2">
        <v>14</v>
      </c>
      <c r="M872" s="2">
        <v>8</v>
      </c>
      <c r="N872" s="2">
        <v>12</v>
      </c>
      <c r="O872" s="2">
        <v>5</v>
      </c>
      <c r="P872" s="2">
        <v>15</v>
      </c>
      <c r="Q872" s="2">
        <v>8</v>
      </c>
      <c r="R872" s="2">
        <v>16</v>
      </c>
      <c r="S872" s="2">
        <v>8</v>
      </c>
      <c r="T872" s="2">
        <v>16</v>
      </c>
      <c r="U872" s="5">
        <v>0</v>
      </c>
      <c r="V872" s="5">
        <v>52</v>
      </c>
      <c r="W872" s="2">
        <v>100000</v>
      </c>
      <c r="X872" s="2">
        <v>0</v>
      </c>
      <c r="Y872" s="6">
        <v>70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2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2">
        <v>0</v>
      </c>
      <c r="AW872" s="6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6" customFormat="1">
      <c r="A873">
        <v>871</v>
      </c>
      <c r="B873" s="2" t="s">
        <v>2328</v>
      </c>
      <c r="C873" s="6">
        <v>19</v>
      </c>
      <c r="D873" s="6">
        <v>0</v>
      </c>
      <c r="E873" s="6">
        <v>2</v>
      </c>
      <c r="F873" s="6">
        <v>0</v>
      </c>
      <c r="G873" s="6">
        <v>0</v>
      </c>
      <c r="H873" s="6">
        <v>0</v>
      </c>
      <c r="I873" s="6">
        <v>823</v>
      </c>
      <c r="J873" s="6">
        <v>20000</v>
      </c>
      <c r="K873" s="2">
        <v>0</v>
      </c>
      <c r="L873" s="6">
        <v>0</v>
      </c>
      <c r="M873" s="2">
        <v>0</v>
      </c>
      <c r="N873" s="6">
        <v>0</v>
      </c>
      <c r="O873" s="2">
        <v>8</v>
      </c>
      <c r="P873" s="2">
        <v>22</v>
      </c>
      <c r="Q873" s="2">
        <v>7</v>
      </c>
      <c r="R873" s="2">
        <v>25</v>
      </c>
      <c r="S873" s="2">
        <v>9</v>
      </c>
      <c r="T873" s="2">
        <v>24</v>
      </c>
      <c r="U873" s="5">
        <v>0</v>
      </c>
      <c r="V873" s="5">
        <v>52</v>
      </c>
      <c r="W873" s="2">
        <v>100000</v>
      </c>
      <c r="X873" s="2">
        <v>0</v>
      </c>
      <c r="Y873" s="6">
        <v>70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2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2">
        <v>0</v>
      </c>
      <c r="AW873" s="6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2329</v>
      </c>
      <c r="C874" s="2">
        <v>30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1148</v>
      </c>
      <c r="J874" s="6">
        <v>10000</v>
      </c>
      <c r="K874" s="2">
        <v>5</v>
      </c>
      <c r="L874" s="2">
        <v>10</v>
      </c>
      <c r="M874" s="2">
        <v>5</v>
      </c>
      <c r="N874" s="2">
        <v>10</v>
      </c>
      <c r="O874" s="2">
        <v>4</v>
      </c>
      <c r="P874" s="2">
        <v>9</v>
      </c>
      <c r="Q874" s="2">
        <v>4</v>
      </c>
      <c r="R874" s="2">
        <v>9</v>
      </c>
      <c r="S874" s="2">
        <v>4</v>
      </c>
      <c r="T874" s="2">
        <v>9</v>
      </c>
      <c r="U874" s="5">
        <v>0</v>
      </c>
      <c r="V874" s="5">
        <v>52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6" customFormat="1">
      <c r="A875" s="2">
        <v>873</v>
      </c>
      <c r="B875" s="2" t="s">
        <v>2330</v>
      </c>
      <c r="C875" s="6">
        <v>26</v>
      </c>
      <c r="D875" s="6">
        <v>0</v>
      </c>
      <c r="E875" s="6">
        <v>2</v>
      </c>
      <c r="F875" s="6">
        <v>0</v>
      </c>
      <c r="G875" s="6">
        <v>0</v>
      </c>
      <c r="H875" s="6">
        <v>0</v>
      </c>
      <c r="I875" s="6">
        <v>826</v>
      </c>
      <c r="J875" s="6">
        <v>20000</v>
      </c>
      <c r="K875" s="2">
        <v>5</v>
      </c>
      <c r="L875" s="2">
        <v>8</v>
      </c>
      <c r="M875" s="2">
        <v>0</v>
      </c>
      <c r="N875" s="2">
        <v>0</v>
      </c>
      <c r="O875" s="2">
        <v>5</v>
      </c>
      <c r="P875" s="2">
        <v>20</v>
      </c>
      <c r="Q875" s="2">
        <v>6</v>
      </c>
      <c r="R875" s="2">
        <v>20</v>
      </c>
      <c r="S875" s="2">
        <v>7</v>
      </c>
      <c r="T875" s="2">
        <v>20</v>
      </c>
      <c r="U875" s="5">
        <v>0</v>
      </c>
      <c r="V875" s="5">
        <v>52</v>
      </c>
      <c r="W875" s="2">
        <v>100000</v>
      </c>
      <c r="X875" s="2">
        <v>0</v>
      </c>
      <c r="Y875" s="6">
        <v>70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5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2">
        <v>0</v>
      </c>
      <c r="AW875" s="6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2331</v>
      </c>
      <c r="C876" s="6">
        <v>22</v>
      </c>
      <c r="D876" s="6">
        <v>0</v>
      </c>
      <c r="E876" s="6">
        <v>2</v>
      </c>
      <c r="F876" s="6">
        <v>0</v>
      </c>
      <c r="G876" s="6">
        <v>0</v>
      </c>
      <c r="H876" s="6">
        <v>0</v>
      </c>
      <c r="I876" s="6">
        <v>824</v>
      </c>
      <c r="J876" s="6">
        <v>20000</v>
      </c>
      <c r="K876" s="2">
        <v>0</v>
      </c>
      <c r="L876" s="2">
        <v>0</v>
      </c>
      <c r="M876" s="2">
        <v>3</v>
      </c>
      <c r="N876" s="2">
        <v>9</v>
      </c>
      <c r="O876" s="2">
        <v>5</v>
      </c>
      <c r="P876" s="2">
        <v>24</v>
      </c>
      <c r="Q876" s="2">
        <v>7</v>
      </c>
      <c r="R876" s="2">
        <v>23</v>
      </c>
      <c r="S876" s="2">
        <v>6</v>
      </c>
      <c r="T876" s="2">
        <v>24</v>
      </c>
      <c r="U876" s="5">
        <v>0</v>
      </c>
      <c r="V876" s="5">
        <v>52</v>
      </c>
      <c r="W876" s="2">
        <v>100000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>
        <v>875</v>
      </c>
      <c r="B877" s="2" t="s">
        <v>2332</v>
      </c>
      <c r="C877" s="6">
        <v>64</v>
      </c>
      <c r="D877" s="6">
        <v>0</v>
      </c>
      <c r="E877" s="6">
        <v>2</v>
      </c>
      <c r="F877" s="6">
        <v>0</v>
      </c>
      <c r="G877" s="6">
        <v>0</v>
      </c>
      <c r="H877" s="6">
        <v>0</v>
      </c>
      <c r="I877" s="6">
        <v>825</v>
      </c>
      <c r="J877" s="6">
        <v>20000</v>
      </c>
      <c r="K877" s="2">
        <v>5</v>
      </c>
      <c r="L877" s="2">
        <v>11</v>
      </c>
      <c r="M877" s="2">
        <v>4</v>
      </c>
      <c r="N877" s="2">
        <v>9</v>
      </c>
      <c r="O877" s="2">
        <v>4</v>
      </c>
      <c r="P877" s="2">
        <v>9</v>
      </c>
      <c r="Q877" s="2">
        <v>4</v>
      </c>
      <c r="R877" s="2">
        <v>9</v>
      </c>
      <c r="S877" s="2">
        <v>4</v>
      </c>
      <c r="T877" s="2">
        <v>9</v>
      </c>
      <c r="U877" s="5">
        <v>0</v>
      </c>
      <c r="V877" s="5">
        <v>52</v>
      </c>
      <c r="W877" s="2">
        <v>100000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2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2333</v>
      </c>
      <c r="C878" s="6">
        <v>62</v>
      </c>
      <c r="D878" s="6">
        <v>0</v>
      </c>
      <c r="E878" s="6">
        <v>2</v>
      </c>
      <c r="F878" s="6">
        <v>0</v>
      </c>
      <c r="G878" s="6">
        <v>0</v>
      </c>
      <c r="H878" s="6">
        <v>0</v>
      </c>
      <c r="I878" s="6">
        <v>821</v>
      </c>
      <c r="J878" s="6">
        <v>20000</v>
      </c>
      <c r="K878" s="2">
        <v>4</v>
      </c>
      <c r="L878" s="2">
        <v>10</v>
      </c>
      <c r="M878" s="2">
        <v>4</v>
      </c>
      <c r="N878" s="2">
        <v>8</v>
      </c>
      <c r="O878" s="2">
        <v>4</v>
      </c>
      <c r="P878" s="2">
        <v>9</v>
      </c>
      <c r="Q878" s="2">
        <v>4</v>
      </c>
      <c r="R878" s="2">
        <v>9</v>
      </c>
      <c r="S878" s="2">
        <v>4</v>
      </c>
      <c r="T878" s="2">
        <v>9</v>
      </c>
      <c r="U878" s="5">
        <v>0</v>
      </c>
      <c r="V878" s="5">
        <v>52</v>
      </c>
      <c r="W878" s="2">
        <v>100000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5" customFormat="1">
      <c r="A879" s="2">
        <v>877</v>
      </c>
      <c r="B879" s="5" t="s">
        <v>2334</v>
      </c>
      <c r="C879" s="5">
        <v>5</v>
      </c>
      <c r="D879" s="5">
        <v>153</v>
      </c>
      <c r="E879" s="5">
        <v>20</v>
      </c>
      <c r="F879" s="5">
        <v>1002</v>
      </c>
      <c r="G879" s="5">
        <v>-5</v>
      </c>
      <c r="H879" s="5">
        <v>0</v>
      </c>
      <c r="I879" s="5">
        <v>2423</v>
      </c>
      <c r="J879" s="5">
        <v>60000</v>
      </c>
      <c r="K879" s="5">
        <v>0</v>
      </c>
      <c r="L879" s="5">
        <v>5</v>
      </c>
      <c r="M879" s="5">
        <v>0</v>
      </c>
      <c r="N879" s="5">
        <v>0</v>
      </c>
      <c r="O879" s="2">
        <v>24</v>
      </c>
      <c r="P879" s="2">
        <v>90</v>
      </c>
      <c r="Q879" s="2">
        <v>22</v>
      </c>
      <c r="R879" s="2">
        <v>60</v>
      </c>
      <c r="S879" s="2">
        <v>22</v>
      </c>
      <c r="T879" s="2">
        <v>60</v>
      </c>
      <c r="U879" s="5">
        <v>0</v>
      </c>
      <c r="V879" s="5">
        <v>54</v>
      </c>
      <c r="W879" s="2">
        <v>200000</v>
      </c>
      <c r="X879" s="2">
        <v>0</v>
      </c>
      <c r="Y879" s="3">
        <v>70</v>
      </c>
      <c r="Z879" s="5">
        <v>0</v>
      </c>
      <c r="AA879" s="5">
        <v>0</v>
      </c>
      <c r="AB879" s="5">
        <v>0</v>
      </c>
      <c r="AC879" s="5">
        <v>511</v>
      </c>
      <c r="AD879" s="5">
        <v>0</v>
      </c>
      <c r="AE879" s="5">
        <v>0</v>
      </c>
      <c r="AF879" s="5">
        <v>0</v>
      </c>
      <c r="AG879" s="2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2">
        <v>0</v>
      </c>
      <c r="AW879" s="5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2" customFormat="1">
      <c r="A880" s="2">
        <v>878</v>
      </c>
      <c r="B880" s="5" t="s">
        <v>2335</v>
      </c>
      <c r="C880" s="5">
        <v>10</v>
      </c>
      <c r="D880" s="5">
        <v>154</v>
      </c>
      <c r="E880" s="5">
        <v>20</v>
      </c>
      <c r="F880" s="5">
        <v>1004</v>
      </c>
      <c r="G880" s="5">
        <v>0</v>
      </c>
      <c r="H880" s="5">
        <v>0</v>
      </c>
      <c r="I880" s="5">
        <v>2420</v>
      </c>
      <c r="J880" s="5">
        <v>60000</v>
      </c>
      <c r="K880" s="2">
        <v>16</v>
      </c>
      <c r="L880" s="2">
        <v>27</v>
      </c>
      <c r="M880" s="2">
        <v>14</v>
      </c>
      <c r="N880" s="2">
        <v>23</v>
      </c>
      <c r="O880" s="2">
        <v>10</v>
      </c>
      <c r="P880" s="2">
        <v>18</v>
      </c>
      <c r="Q880" s="2">
        <v>12</v>
      </c>
      <c r="R880" s="2">
        <v>20</v>
      </c>
      <c r="S880" s="2">
        <v>12</v>
      </c>
      <c r="T880" s="2">
        <v>20</v>
      </c>
      <c r="U880" s="5">
        <v>0</v>
      </c>
      <c r="V880" s="5">
        <v>54</v>
      </c>
      <c r="W880" s="2">
        <v>150000</v>
      </c>
      <c r="X880" s="2">
        <v>0</v>
      </c>
      <c r="Y880" s="2">
        <v>70</v>
      </c>
      <c r="Z880" s="2">
        <v>0</v>
      </c>
      <c r="AA880" s="2">
        <v>0</v>
      </c>
      <c r="AB880" s="2">
        <v>0</v>
      </c>
      <c r="AC880" s="5">
        <v>502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>
        <v>879</v>
      </c>
      <c r="B881" s="5" t="s">
        <v>2336</v>
      </c>
      <c r="C881" s="5">
        <v>11</v>
      </c>
      <c r="D881" s="5">
        <v>154</v>
      </c>
      <c r="E881" s="5">
        <v>20</v>
      </c>
      <c r="F881" s="5">
        <v>1004</v>
      </c>
      <c r="G881" s="5">
        <v>0</v>
      </c>
      <c r="H881" s="5">
        <v>0</v>
      </c>
      <c r="I881" s="5">
        <v>2421</v>
      </c>
      <c r="J881" s="5">
        <v>60000</v>
      </c>
      <c r="K881" s="2">
        <v>16</v>
      </c>
      <c r="L881" s="2">
        <v>27</v>
      </c>
      <c r="M881" s="2">
        <v>14</v>
      </c>
      <c r="N881" s="2">
        <v>23</v>
      </c>
      <c r="O881" s="2">
        <v>10</v>
      </c>
      <c r="P881" s="2">
        <v>18</v>
      </c>
      <c r="Q881" s="2">
        <v>12</v>
      </c>
      <c r="R881" s="2">
        <v>20</v>
      </c>
      <c r="S881" s="2">
        <v>12</v>
      </c>
      <c r="T881" s="2">
        <v>20</v>
      </c>
      <c r="U881" s="5">
        <v>0</v>
      </c>
      <c r="V881" s="5">
        <v>54</v>
      </c>
      <c r="W881" s="2">
        <v>150000</v>
      </c>
      <c r="X881" s="2">
        <v>0</v>
      </c>
      <c r="Y881" s="2">
        <v>70</v>
      </c>
      <c r="Z881" s="2">
        <v>0</v>
      </c>
      <c r="AA881" s="2">
        <v>0</v>
      </c>
      <c r="AB881" s="2">
        <v>0</v>
      </c>
      <c r="AC881" s="5">
        <v>503</v>
      </c>
      <c r="AD881" s="2">
        <v>0</v>
      </c>
      <c r="AE881" s="2">
        <v>0</v>
      </c>
      <c r="AF881" s="2">
        <v>0</v>
      </c>
      <c r="AG881" s="5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5" customFormat="1">
      <c r="A882">
        <v>880</v>
      </c>
      <c r="B882" s="5" t="s">
        <v>2337</v>
      </c>
      <c r="C882" s="5">
        <v>15</v>
      </c>
      <c r="D882" s="5">
        <v>0</v>
      </c>
      <c r="E882" s="5">
        <v>5</v>
      </c>
      <c r="F882" s="5">
        <v>0</v>
      </c>
      <c r="G882" s="5">
        <v>0</v>
      </c>
      <c r="H882" s="5">
        <v>0</v>
      </c>
      <c r="I882" s="5">
        <v>2415</v>
      </c>
      <c r="J882" s="5">
        <v>20000</v>
      </c>
      <c r="K882" s="2">
        <v>12</v>
      </c>
      <c r="L882" s="2">
        <v>16</v>
      </c>
      <c r="M882" s="2">
        <v>10</v>
      </c>
      <c r="N882" s="2">
        <v>14</v>
      </c>
      <c r="O882" s="2">
        <v>6</v>
      </c>
      <c r="P882" s="2">
        <v>19</v>
      </c>
      <c r="Q882" s="2">
        <v>10</v>
      </c>
      <c r="R882" s="2">
        <v>20</v>
      </c>
      <c r="S882" s="2">
        <v>10</v>
      </c>
      <c r="T882" s="2">
        <v>20</v>
      </c>
      <c r="U882" s="5">
        <v>0</v>
      </c>
      <c r="V882" s="5">
        <v>54</v>
      </c>
      <c r="W882" s="2">
        <v>100000</v>
      </c>
      <c r="X882" s="2">
        <v>0</v>
      </c>
      <c r="Y882" s="3">
        <v>70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2">
        <v>0</v>
      </c>
      <c r="AW882" s="5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5" customFormat="1">
      <c r="A883" s="2">
        <v>881</v>
      </c>
      <c r="B883" s="5" t="s">
        <v>2338</v>
      </c>
      <c r="C883" s="5">
        <v>19</v>
      </c>
      <c r="D883" s="5">
        <v>0</v>
      </c>
      <c r="E883" s="5">
        <v>2</v>
      </c>
      <c r="F883" s="5">
        <v>0</v>
      </c>
      <c r="G883" s="5">
        <v>0</v>
      </c>
      <c r="H883" s="5">
        <v>0</v>
      </c>
      <c r="I883" s="5">
        <v>2412</v>
      </c>
      <c r="J883" s="5">
        <v>20000</v>
      </c>
      <c r="K883" s="2">
        <v>0</v>
      </c>
      <c r="L883" s="6">
        <v>0</v>
      </c>
      <c r="M883" s="2">
        <v>0</v>
      </c>
      <c r="N883" s="6">
        <v>0</v>
      </c>
      <c r="O883" s="2">
        <v>10</v>
      </c>
      <c r="P883" s="2">
        <v>26</v>
      </c>
      <c r="Q883" s="2">
        <v>9</v>
      </c>
      <c r="R883" s="2">
        <v>29</v>
      </c>
      <c r="S883" s="2">
        <v>11</v>
      </c>
      <c r="T883" s="2">
        <v>28</v>
      </c>
      <c r="U883" s="5">
        <v>0</v>
      </c>
      <c r="V883" s="5">
        <v>54</v>
      </c>
      <c r="W883" s="2">
        <v>100000</v>
      </c>
      <c r="X883" s="2">
        <v>0</v>
      </c>
      <c r="Y883" s="3">
        <v>70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2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2">
        <v>0</v>
      </c>
      <c r="AW883" s="5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5" customFormat="1">
      <c r="A884" s="2">
        <v>882</v>
      </c>
      <c r="B884" s="5" t="s">
        <v>2339</v>
      </c>
      <c r="C884" s="5">
        <v>30</v>
      </c>
      <c r="D884" s="5">
        <v>0</v>
      </c>
      <c r="E884" s="5">
        <v>1</v>
      </c>
      <c r="F884" s="5">
        <v>0</v>
      </c>
      <c r="G884" s="5">
        <v>1</v>
      </c>
      <c r="H884" s="5">
        <v>0</v>
      </c>
      <c r="I884" s="5">
        <v>2418</v>
      </c>
      <c r="J884" s="5">
        <v>10000</v>
      </c>
      <c r="K884" s="2">
        <v>6</v>
      </c>
      <c r="L884" s="2">
        <v>12</v>
      </c>
      <c r="M884" s="2">
        <v>6</v>
      </c>
      <c r="N884" s="2">
        <v>12</v>
      </c>
      <c r="O884" s="2">
        <v>5</v>
      </c>
      <c r="P884" s="2">
        <v>11</v>
      </c>
      <c r="Q884" s="2">
        <v>5</v>
      </c>
      <c r="R884" s="2">
        <v>11</v>
      </c>
      <c r="S884" s="2">
        <v>5</v>
      </c>
      <c r="T884" s="2">
        <v>11</v>
      </c>
      <c r="U884" s="5">
        <v>0</v>
      </c>
      <c r="V884" s="5">
        <v>54</v>
      </c>
      <c r="W884" s="2">
        <v>100000</v>
      </c>
      <c r="X884" s="2">
        <v>0</v>
      </c>
      <c r="Y884" s="3">
        <v>70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2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2">
        <v>0</v>
      </c>
      <c r="AW884" s="5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5" customFormat="1">
      <c r="A885" s="2">
        <v>883</v>
      </c>
      <c r="B885" s="5" t="s">
        <v>2340</v>
      </c>
      <c r="C885" s="5">
        <v>26</v>
      </c>
      <c r="D885" s="5">
        <v>0</v>
      </c>
      <c r="E885" s="5">
        <v>2</v>
      </c>
      <c r="F885" s="5">
        <v>0</v>
      </c>
      <c r="G885" s="5">
        <v>0</v>
      </c>
      <c r="H885" s="5">
        <v>0</v>
      </c>
      <c r="I885" s="5">
        <v>2411</v>
      </c>
      <c r="J885" s="5">
        <v>20000</v>
      </c>
      <c r="K885" s="2">
        <v>6</v>
      </c>
      <c r="L885" s="2">
        <v>10</v>
      </c>
      <c r="M885" s="2">
        <v>0</v>
      </c>
      <c r="N885" s="2">
        <v>0</v>
      </c>
      <c r="O885" s="2">
        <v>6</v>
      </c>
      <c r="P885" s="2">
        <v>24</v>
      </c>
      <c r="Q885" s="2">
        <v>7</v>
      </c>
      <c r="R885" s="2">
        <v>24</v>
      </c>
      <c r="S885" s="2">
        <v>8</v>
      </c>
      <c r="T885" s="2">
        <v>24</v>
      </c>
      <c r="U885" s="5">
        <v>0</v>
      </c>
      <c r="V885" s="5">
        <v>54</v>
      </c>
      <c r="W885" s="2">
        <v>100000</v>
      </c>
      <c r="X885" s="2">
        <v>0</v>
      </c>
      <c r="Y885" s="3">
        <v>70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2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2">
        <v>0</v>
      </c>
      <c r="AW885" s="5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>
        <v>884</v>
      </c>
      <c r="B886" s="5" t="s">
        <v>2341</v>
      </c>
      <c r="C886" s="5">
        <v>22</v>
      </c>
      <c r="D886" s="5">
        <v>0</v>
      </c>
      <c r="E886" s="5">
        <v>2</v>
      </c>
      <c r="F886" s="5">
        <v>0</v>
      </c>
      <c r="G886" s="5">
        <v>0</v>
      </c>
      <c r="H886" s="5">
        <v>0</v>
      </c>
      <c r="I886" s="5">
        <v>2410</v>
      </c>
      <c r="J886" s="5">
        <v>20000</v>
      </c>
      <c r="K886" s="2">
        <v>0</v>
      </c>
      <c r="L886" s="2">
        <v>0</v>
      </c>
      <c r="M886" s="2">
        <v>4</v>
      </c>
      <c r="N886" s="2">
        <v>12</v>
      </c>
      <c r="O886" s="2">
        <v>6</v>
      </c>
      <c r="P886" s="2">
        <v>28</v>
      </c>
      <c r="Q886" s="2">
        <v>8</v>
      </c>
      <c r="R886" s="2">
        <v>27</v>
      </c>
      <c r="S886" s="2">
        <v>7</v>
      </c>
      <c r="T886" s="2">
        <v>28</v>
      </c>
      <c r="U886" s="5">
        <v>0</v>
      </c>
      <c r="V886" s="5">
        <v>54</v>
      </c>
      <c r="W886" s="2">
        <v>100000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5" customFormat="1">
      <c r="A887" s="2">
        <v>885</v>
      </c>
      <c r="B887" s="5" t="s">
        <v>2342</v>
      </c>
      <c r="C887" s="5">
        <v>64</v>
      </c>
      <c r="D887" s="5">
        <v>0</v>
      </c>
      <c r="E887" s="5">
        <v>2</v>
      </c>
      <c r="F887" s="5">
        <v>0</v>
      </c>
      <c r="G887" s="5">
        <v>0</v>
      </c>
      <c r="H887" s="5">
        <v>0</v>
      </c>
      <c r="I887" s="5">
        <v>2414</v>
      </c>
      <c r="J887" s="5">
        <v>20000</v>
      </c>
      <c r="K887" s="2">
        <v>6</v>
      </c>
      <c r="L887" s="2">
        <v>13</v>
      </c>
      <c r="M887" s="2">
        <v>5</v>
      </c>
      <c r="N887" s="2">
        <v>11</v>
      </c>
      <c r="O887" s="2">
        <v>5</v>
      </c>
      <c r="P887" s="2">
        <v>11</v>
      </c>
      <c r="Q887" s="2">
        <v>5</v>
      </c>
      <c r="R887" s="2">
        <v>11</v>
      </c>
      <c r="S887" s="2">
        <v>5</v>
      </c>
      <c r="T887" s="2">
        <v>11</v>
      </c>
      <c r="U887" s="5">
        <v>0</v>
      </c>
      <c r="V887" s="5">
        <v>54</v>
      </c>
      <c r="W887" s="2">
        <v>100000</v>
      </c>
      <c r="X887" s="2">
        <v>0</v>
      </c>
      <c r="Y887" s="3">
        <v>70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2">
        <v>0</v>
      </c>
      <c r="AW887" s="5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5" customFormat="1">
      <c r="A888" s="2">
        <v>886</v>
      </c>
      <c r="B888" s="5" t="s">
        <v>2343</v>
      </c>
      <c r="C888" s="5">
        <v>62</v>
      </c>
      <c r="D888" s="5">
        <v>0</v>
      </c>
      <c r="E888" s="5">
        <v>2</v>
      </c>
      <c r="F888" s="5">
        <v>0</v>
      </c>
      <c r="G888" s="5">
        <v>0</v>
      </c>
      <c r="H888" s="5">
        <v>0</v>
      </c>
      <c r="I888" s="5">
        <v>2413</v>
      </c>
      <c r="J888" s="5">
        <v>20000</v>
      </c>
      <c r="K888" s="2">
        <v>5</v>
      </c>
      <c r="L888" s="2">
        <v>12</v>
      </c>
      <c r="M888" s="2">
        <v>5</v>
      </c>
      <c r="N888" s="2">
        <v>10</v>
      </c>
      <c r="O888" s="2">
        <v>5</v>
      </c>
      <c r="P888" s="2">
        <v>11</v>
      </c>
      <c r="Q888" s="2">
        <v>5</v>
      </c>
      <c r="R888" s="2">
        <v>11</v>
      </c>
      <c r="S888" s="2">
        <v>5</v>
      </c>
      <c r="T888" s="2">
        <v>11</v>
      </c>
      <c r="U888" s="5">
        <v>0</v>
      </c>
      <c r="V888" s="5">
        <v>54</v>
      </c>
      <c r="W888" s="2">
        <v>100000</v>
      </c>
      <c r="X888" s="2">
        <v>0</v>
      </c>
      <c r="Y888" s="3">
        <v>70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2">
        <v>0</v>
      </c>
      <c r="AW888" s="5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2" customFormat="1">
      <c r="A889" s="2">
        <v>887</v>
      </c>
      <c r="B889" s="2" t="s">
        <v>2384</v>
      </c>
      <c r="C889" s="2">
        <v>5</v>
      </c>
      <c r="D889" s="2">
        <v>118</v>
      </c>
      <c r="E889" s="2">
        <v>20</v>
      </c>
      <c r="F889" s="2">
        <v>1001</v>
      </c>
      <c r="G889" s="2">
        <v>-7</v>
      </c>
      <c r="H889" s="2">
        <v>0</v>
      </c>
      <c r="I889" s="2">
        <v>1880</v>
      </c>
      <c r="J889" s="2">
        <v>60000</v>
      </c>
      <c r="K889" s="2">
        <v>0</v>
      </c>
      <c r="L889" s="2">
        <v>9</v>
      </c>
      <c r="M889" s="2">
        <v>0</v>
      </c>
      <c r="N889" s="2">
        <v>0</v>
      </c>
      <c r="O889" s="2">
        <v>15</v>
      </c>
      <c r="P889" s="2">
        <v>70</v>
      </c>
      <c r="Q889" s="2">
        <v>15</v>
      </c>
      <c r="R889" s="2">
        <v>33</v>
      </c>
      <c r="S889" s="2">
        <v>11</v>
      </c>
      <c r="T889" s="2">
        <v>29</v>
      </c>
      <c r="U889" s="2">
        <v>0</v>
      </c>
      <c r="V889" s="2">
        <v>55</v>
      </c>
      <c r="W889" s="2">
        <v>1500000</v>
      </c>
      <c r="X889" s="2">
        <v>5</v>
      </c>
      <c r="Y889" s="3">
        <v>70</v>
      </c>
      <c r="Z889" s="2">
        <v>0</v>
      </c>
      <c r="AA889" s="2">
        <v>0</v>
      </c>
      <c r="AB889" s="2">
        <v>0</v>
      </c>
      <c r="AC889" s="2">
        <v>501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2" customFormat="1">
      <c r="A890" s="2">
        <v>888</v>
      </c>
      <c r="B890" s="2" t="s">
        <v>2385</v>
      </c>
      <c r="C890" s="2">
        <v>10</v>
      </c>
      <c r="D890" s="2">
        <v>110</v>
      </c>
      <c r="E890" s="2">
        <v>20</v>
      </c>
      <c r="F890" s="2">
        <v>1002</v>
      </c>
      <c r="G890" s="2">
        <v>0</v>
      </c>
      <c r="H890" s="2">
        <v>0</v>
      </c>
      <c r="I890" s="2">
        <v>1900</v>
      </c>
      <c r="J890" s="2">
        <v>60000</v>
      </c>
      <c r="K890" s="2">
        <v>10</v>
      </c>
      <c r="L890" s="2">
        <v>18</v>
      </c>
      <c r="M890" s="2">
        <v>10</v>
      </c>
      <c r="N890" s="2">
        <v>15</v>
      </c>
      <c r="O890" s="2">
        <v>9</v>
      </c>
      <c r="P890" s="2">
        <v>13</v>
      </c>
      <c r="Q890" s="2">
        <v>7</v>
      </c>
      <c r="R890" s="2">
        <v>16</v>
      </c>
      <c r="S890" s="2">
        <v>7</v>
      </c>
      <c r="T890" s="2">
        <v>16</v>
      </c>
      <c r="U890" s="2">
        <v>0</v>
      </c>
      <c r="V890" s="2">
        <v>55</v>
      </c>
      <c r="W890" s="2">
        <v>1500000</v>
      </c>
      <c r="X890" s="2">
        <v>5</v>
      </c>
      <c r="Y890" s="3">
        <v>70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2" customFormat="1">
      <c r="A891" s="2">
        <v>889</v>
      </c>
      <c r="B891" s="2" t="s">
        <v>2386</v>
      </c>
      <c r="C891" s="2">
        <v>11</v>
      </c>
      <c r="D891" s="2">
        <v>110</v>
      </c>
      <c r="E891" s="2">
        <v>20</v>
      </c>
      <c r="F891" s="2">
        <v>1002</v>
      </c>
      <c r="G891" s="2">
        <v>0</v>
      </c>
      <c r="H891" s="2">
        <v>0</v>
      </c>
      <c r="I891" s="2">
        <v>1910</v>
      </c>
      <c r="J891" s="2">
        <v>60000</v>
      </c>
      <c r="K891" s="2">
        <v>10</v>
      </c>
      <c r="L891" s="2">
        <v>18</v>
      </c>
      <c r="M891" s="2">
        <v>10</v>
      </c>
      <c r="N891" s="2">
        <v>15</v>
      </c>
      <c r="O891" s="2">
        <v>9</v>
      </c>
      <c r="P891" s="2">
        <v>13</v>
      </c>
      <c r="Q891" s="2">
        <v>7</v>
      </c>
      <c r="R891" s="2">
        <v>16</v>
      </c>
      <c r="S891" s="2">
        <v>7</v>
      </c>
      <c r="T891" s="2">
        <v>16</v>
      </c>
      <c r="U891" s="2">
        <v>0</v>
      </c>
      <c r="V891" s="2">
        <v>55</v>
      </c>
      <c r="W891" s="2">
        <v>1500000</v>
      </c>
      <c r="X891" s="2">
        <v>5</v>
      </c>
      <c r="Y891" s="3">
        <v>70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>
      <c r="A892" s="2">
        <v>890</v>
      </c>
      <c r="B892" t="s">
        <v>2391</v>
      </c>
      <c r="C892">
        <v>91</v>
      </c>
      <c r="D892">
        <v>0</v>
      </c>
      <c r="E892" s="2">
        <v>1</v>
      </c>
      <c r="F892" s="2">
        <v>0</v>
      </c>
      <c r="G892" s="2">
        <v>0</v>
      </c>
      <c r="H892" s="2">
        <v>0</v>
      </c>
      <c r="I892">
        <v>3710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>
        <v>255</v>
      </c>
      <c r="Z892">
        <v>0</v>
      </c>
      <c r="AA892">
        <v>0</v>
      </c>
      <c r="AB892">
        <v>0</v>
      </c>
      <c r="AC892" s="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>
      <c r="A893" s="2">
        <v>891</v>
      </c>
      <c r="B893" t="s">
        <v>2394</v>
      </c>
      <c r="C893">
        <v>94</v>
      </c>
      <c r="D893">
        <v>3</v>
      </c>
      <c r="E893">
        <v>1</v>
      </c>
      <c r="F893">
        <v>16</v>
      </c>
      <c r="G893">
        <v>3</v>
      </c>
      <c r="H893">
        <v>0</v>
      </c>
      <c r="I893">
        <v>780</v>
      </c>
      <c r="J893">
        <v>5000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10000</v>
      </c>
      <c r="X893">
        <v>0</v>
      </c>
      <c r="Y893">
        <v>255</v>
      </c>
      <c r="Z893">
        <v>0</v>
      </c>
      <c r="AA893">
        <v>0</v>
      </c>
      <c r="AB893">
        <v>0</v>
      </c>
      <c r="AC893" s="2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>
      <c r="A894" s="2">
        <v>892</v>
      </c>
      <c r="B894" t="s">
        <v>2392</v>
      </c>
      <c r="C894">
        <v>92</v>
      </c>
      <c r="D894">
        <v>0</v>
      </c>
      <c r="E894" s="2">
        <v>1</v>
      </c>
      <c r="F894" s="2">
        <v>0</v>
      </c>
      <c r="G894" s="2">
        <v>0</v>
      </c>
      <c r="H894" s="2">
        <v>0</v>
      </c>
      <c r="I894">
        <v>3710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>
        <v>255</v>
      </c>
      <c r="Z894">
        <v>0</v>
      </c>
      <c r="AA894">
        <v>0</v>
      </c>
      <c r="AB894">
        <v>0</v>
      </c>
      <c r="AC894" s="2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>
      <c r="A895" s="2">
        <v>893</v>
      </c>
      <c r="B895" t="s">
        <v>2393</v>
      </c>
      <c r="C895">
        <v>92</v>
      </c>
      <c r="D895">
        <v>0</v>
      </c>
      <c r="E895" s="2">
        <v>1</v>
      </c>
      <c r="F895" s="2">
        <v>0</v>
      </c>
      <c r="G895" s="2">
        <v>0</v>
      </c>
      <c r="H895" s="2">
        <v>0</v>
      </c>
      <c r="I895">
        <v>3710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>
        <v>255</v>
      </c>
      <c r="Z895">
        <v>0</v>
      </c>
      <c r="AA895">
        <v>0</v>
      </c>
      <c r="AB895">
        <v>0</v>
      </c>
      <c r="AC895" s="2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2344</v>
      </c>
      <c r="B1" s="72" t="s">
        <v>2345</v>
      </c>
      <c r="C1" s="72"/>
      <c r="D1" s="73" t="s">
        <v>2346</v>
      </c>
      <c r="E1" s="73"/>
      <c r="F1" s="74" t="s">
        <v>2347</v>
      </c>
      <c r="G1" s="74"/>
      <c r="H1" s="75" t="s">
        <v>2348</v>
      </c>
      <c r="I1" s="75"/>
      <c r="J1" s="76" t="s">
        <v>2349</v>
      </c>
      <c r="K1" s="76"/>
      <c r="L1" s="48" t="s">
        <v>2350</v>
      </c>
    </row>
    <row r="2" spans="1:12" s="6" customFormat="1">
      <c r="A2" s="49" t="s">
        <v>2351</v>
      </c>
      <c r="B2" s="50">
        <f>VLOOKUP("黑铁头盔",StdItems!B2:T9983,10,FALSE)
+VLOOKUP("战神盔甲(男)",StdItems!B2:T9983,10,FALSE)
+VLOOKUP("骑士手镯",StdItems!B2:T9983,10,FALSE)*2
+VLOOKUP("力量戒指",StdItems!B2:T9983,10,FALSE)*2
+VLOOKUP("青铜腰带",StdItems!B2:T9983,10,FALSE)
+VLOOKUP("紫绸靴",StdItems!B2:T9983,10,FALSE)</f>
        <v>10</v>
      </c>
      <c r="C2" s="50">
        <f>VLOOKUP("黑铁头盔",StdItems!B2:T9983,11,FALSE)
+VLOOKUP("战神盔甲(男)",StdItems!B2:T9983,11,FALSE)
+VLOOKUP("骑士手镯",StdItems!B2:T9983,11,FALSE)*2
+VLOOKUP("力量戒指",StdItems!B2:T9983,11,FALSE)*2
+VLOOKUP("青铜腰带",StdItems!B2:T9983,11,FALSE)
+VLOOKUP("紫绸靴",StdItems!B2:T9983,11,FALSE)</f>
        <v>19</v>
      </c>
      <c r="D2" s="51">
        <f>VLOOKUP("黑铁头盔",StdItems!B2:T9983,12,FALSE)
+VLOOKUP("战神盔甲(男)",StdItems!B2:T9983,12,FALSE)
+VLOOKUP("骑士手镯",StdItems!B2:T9983,12,FALSE)*2
+VLOOKUP("力量戒指",StdItems!B2:T9983,12,FALSE)*2
+VLOOKUP("青铜腰带",StdItems!B2:T9983,12,FALSE)
+VLOOKUP("紫绸靴",StdItems!B2:T9983,12,FALSE)</f>
        <v>5</v>
      </c>
      <c r="E2" s="51">
        <f>VLOOKUP("黑铁头盔",StdItems!B2:T9983,13,FALSE)
+VLOOKUP("战神盔甲(男)",StdItems!B2:T9983,13,FALSE)
+VLOOKUP("骑士手镯",StdItems!B2:T9983,13,FALSE)*2
+VLOOKUP("力量戒指",StdItems!B2:T9983,13,FALSE)*2
+VLOOKUP("青铜腰带",StdItems!B2:T9983,13,FALSE)
+VLOOKUP("紫绸靴",StdItems!B2:T9983,13,FALSE)</f>
        <v>10</v>
      </c>
      <c r="F2" s="52">
        <f>VLOOKUP("黑铁头盔",StdItems!B2:T9983,14,FALSE)
+VLOOKUP("绿色项链",StdItems!B2:T9983,14,FALSE)
+VLOOKUP("战神盔甲(男)",StdItems!B2:T9983,14,FALSE)
+VLOOKUP("骑士手镯",StdItems!B2:T9983,14,FALSE)*2
+VLOOKUP("力量戒指",StdItems!B2:T9983,14,FALSE)*2
+VLOOKUP("青铜腰带",StdItems!B2:T9983,14,FALSE)
+VLOOKUP("紫绸靴",StdItems!B2:T9983,14,FALSE)
+VLOOKUP("裁决之杖",StdItems!B2:T9983,14,FALSE)</f>
        <v>6</v>
      </c>
      <c r="G2" s="52">
        <f>VLOOKUP("黑铁头盔",StdItems!B2:T9983,15,FALSE)
+VLOOKUP("绿色项链",StdItems!B2:T9983,15,FALSE)
+VLOOKUP("战神盔甲(男)",StdItems!B2:T9983,15,FALSE)
+VLOOKUP("骑士手镯",StdItems!B2:T9983,15,FALSE)*2
+VLOOKUP("力量戒指",StdItems!B2:T9983,15,FALSE)*2
+VLOOKUP("青铜腰带",StdItems!B2:T9983,15,FALSE)
+VLOOKUP("紫绸靴",StdItems!B2:T9983,15,FALSE)
+VLOOKUP("裁决之杖",StdItems!B2:T9983,15,FALSE)</f>
        <v>51</v>
      </c>
      <c r="H2" s="53"/>
      <c r="I2" s="53"/>
      <c r="J2" s="54"/>
      <c r="K2" s="54"/>
      <c r="L2" s="55" t="s">
        <v>2352</v>
      </c>
    </row>
    <row r="3" spans="1:12" s="6" customFormat="1">
      <c r="A3" s="49" t="s">
        <v>2353</v>
      </c>
      <c r="B3" s="50">
        <f>VLOOKUP("黄金头盔",StdItems!B2:T9983,10,FALSE)
+VLOOKUP("恶魔长袍(男)",StdItems!B2:T9983,10,FALSE)
+VLOOKUP("龙之手镯",StdItems!B2:T9983,10,FALSE)*2
+VLOOKUP("紫碧螺",StdItems!B2:T9983,10,FALSE)*2
+VLOOKUP("青铜腰带",StdItems!B2:T9983,10,FALSE)
+VLOOKUP("紫绸靴",StdItems!B2:T9983,10,FALSE)</f>
        <v>8</v>
      </c>
      <c r="C3" s="50">
        <f>VLOOKUP("黄金头盔",StdItems!B2:T9983,11,FALSE)
+VLOOKUP("恶魔长袍(男)",StdItems!B2:T9983,11,FALSE)
+VLOOKUP("龙之手镯",StdItems!B2:T9983,11,FALSE)*2
+VLOOKUP("紫碧螺",StdItems!B2:T9983,11,FALSE)*2
+VLOOKUP("青铜腰带",StdItems!B2:T9983,11,FALSE)
+VLOOKUP("紫绸靴",StdItems!B2:T9983,11,FALSE)</f>
        <v>16</v>
      </c>
      <c r="D3" s="51">
        <f>VLOOKUP("黄金头盔",StdItems!B2:T9983,12,FALSE)
+VLOOKUP("恶魔长袍(男)",StdItems!B2:T9983,12,FALSE)
+VLOOKUP("龙之手镯",StdItems!B2:T9983,12,FALSE)*2
+VLOOKUP("紫碧螺",StdItems!B2:T9983,12,FALSE)*2
+VLOOKUP("青铜腰带",StdItems!B2:T9983,12,FALSE)
+VLOOKUP("紫绸靴",StdItems!B2:T9983,12,FALSE)</f>
        <v>5</v>
      </c>
      <c r="E3" s="51">
        <f>VLOOKUP("黄金头盔",StdItems!B2:T9983,13,FALSE)
+VLOOKUP("恶魔长袍(男)",StdItems!B2:T9983,13,FALSE)
+VLOOKUP("龙之手镯",StdItems!B2:T9983,13,FALSE)*2
+VLOOKUP("紫碧螺",StdItems!B2:T9983,13,FALSE)*2
+VLOOKUP("青铜腰带",StdItems!B2:T9983,13,FALSE)
+VLOOKUP("紫绸靴",StdItems!B2:T9983,13,FALSE)</f>
        <v>8</v>
      </c>
      <c r="F3" s="52"/>
      <c r="G3" s="52"/>
      <c r="H3" s="53">
        <f>VLOOKUP("黄金头盔",StdItems!B2:T9983,16,FALSE)
+VLOOKUP("恶魔铃铛",StdItems!B2:T9983,16,FALSE)
+VLOOKUP("恶魔长袍(男)",StdItems!B2:T9983,16,FALSE)
+VLOOKUP("龙之手镯",StdItems!B2:T9983,16,FALSE)*2
+VLOOKUP("紫碧螺",StdItems!B2:T9983,16,FALSE)*2
+VLOOKUP("青铜腰带",StdItems!B2:T9983,16,FALSE)
+VLOOKUP("紫绸靴",StdItems!B2:T9983,16,FALSE)
+VLOOKUP("骨玉权杖",StdItems!B2:T9983,16,FALSE)</f>
        <v>3</v>
      </c>
      <c r="I3" s="53">
        <f>VLOOKUP("黄金头盔",StdItems!B2:T9983,17,FALSE)
+VLOOKUP("恶魔铃铛",StdItems!B2:T9983,17,FALSE)
+VLOOKUP("恶魔长袍(男)",StdItems!B2:T9983,17,FALSE)
+VLOOKUP("龙之手镯",StdItems!B2:T9983,17,FALSE)*2
+VLOOKUP("紫碧螺",StdItems!B2:T9983,17,FALSE)*2
+VLOOKUP("青铜腰带",StdItems!B2:T9983,17,FALSE)
+VLOOKUP("紫绸靴",StdItems!B2:T9983,17,FALSE)
+VLOOKUP("骨玉权杖",StdItems!B2:T9983,17,FALSE)</f>
        <v>33</v>
      </c>
      <c r="J3" s="54"/>
      <c r="K3" s="54"/>
      <c r="L3" s="55" t="s">
        <v>2354</v>
      </c>
    </row>
    <row r="4" spans="1:12" s="6" customFormat="1">
      <c r="A4" s="49" t="s">
        <v>2355</v>
      </c>
      <c r="B4" s="50">
        <f>VLOOKUP("黄金头盔",StdItems!B2:T9983,10,FALSE)
+VLOOKUP("幽灵战衣(男)",StdItems!B2:T9983,10,FALSE)
+VLOOKUP("三眼手镯",StdItems!B2:T9983,10,FALSE)*2
+VLOOKUP("泰坦戒指",StdItems!B2:T9983,10,FALSE)*2
+VLOOKUP("青铜腰带",StdItems!B2:T9983,10,FALSE)
+VLOOKUP("紫绸靴",StdItems!B2:T9983,10,FALSE)</f>
        <v>10</v>
      </c>
      <c r="C4" s="50">
        <f>VLOOKUP("黄金头盔",StdItems!B2:T9983,11,FALSE)
+VLOOKUP("幽灵战衣(男)",StdItems!B2:T9983,11,FALSE)
+VLOOKUP("三眼手镯",StdItems!B2:T9983,11,FALSE)*2
+VLOOKUP("泰坦戒指",StdItems!B2:T9983,11,FALSE)*2
+VLOOKUP("青铜腰带",StdItems!B2:T9983,11,FALSE)
+VLOOKUP("紫绸靴",StdItems!B2:T9983,11,FALSE)</f>
        <v>18</v>
      </c>
      <c r="D4" s="51">
        <f>VLOOKUP("黄金头盔",StdItems!B2:T9983,12,FALSE)
+VLOOKUP("幽灵战衣(男)",StdItems!B2:T9983,12,FALSE)
+VLOOKUP("三眼手镯",StdItems!B2:T9983,12,FALSE)*2
+VLOOKUP("泰坦戒指",StdItems!B2:T9983,12,FALSE)*2
+VLOOKUP("青铜腰带",StdItems!B2:T9983,12,FALSE)
+VLOOKUP("紫绸靴",StdItems!B2:T9983,12,FALSE)</f>
        <v>5</v>
      </c>
      <c r="E4" s="51">
        <f>VLOOKUP("黄金头盔",StdItems!B2:T9983,13,FALSE)
+VLOOKUP("幽灵战衣(男)",StdItems!B2:T9983,13,FALSE)
+VLOOKUP("三眼手镯",StdItems!B2:T9983,13,FALSE)*2
+VLOOKUP("泰坦戒指",StdItems!B2:T9983,13,FALSE)*2
+VLOOKUP("青铜腰带",StdItems!B2:T9983,13,FALSE)
+VLOOKUP("紫绸靴",StdItems!B2:T9983,13,FALSE)</f>
        <v>7</v>
      </c>
      <c r="F4" s="52"/>
      <c r="G4" s="52"/>
      <c r="H4" s="53"/>
      <c r="I4" s="53"/>
      <c r="J4" s="54">
        <f>VLOOKUP("黄金头盔",StdItems!B2:T9983,18,FALSE)
+VLOOKUP("灵魂项链",StdItems!B2:T9983,18,FALSE)
+VLOOKUP("幽灵战衣(男)",StdItems!B2:T9983,18,FALSE)
+VLOOKUP("三眼手镯",StdItems!B2:T9983,18,FALSE)*2
+VLOOKUP("泰坦戒指",StdItems!B2:T9983,18,FALSE)*2
+VLOOKUP("青铜腰带",StdItems!B2:T9983,18,FALSE)
+VLOOKUP("紫绸靴",StdItems!B2:T9983,18,FALSE)
+VLOOKUP("龙纹剑",StdItems!B2:T9983,18,FALSE)</f>
        <v>11</v>
      </c>
      <c r="K4" s="54">
        <f>VLOOKUP("黄金头盔",StdItems!B2:T9983,19,FALSE)
+VLOOKUP("灵魂项链",StdItems!B2:T9983,19,FALSE)
+VLOOKUP("幽灵战衣(男)",StdItems!B2:T9983,19,FALSE)
+VLOOKUP("三眼手镯",StdItems!B2:T9983,19,FALSE)*2
+VLOOKUP("泰坦戒指",StdItems!B2:T9983,19,FALSE)*2
+VLOOKUP("青铜腰带",StdItems!B2:T9983,19,FALSE)
+VLOOKUP("紫绸靴",StdItems!B2:T9983,19,FALSE)
+VLOOKUP("龙纹剑",StdItems!B2:T9983,19,FALSE)</f>
        <v>34</v>
      </c>
      <c r="L4" s="55" t="s">
        <v>2356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2357</v>
      </c>
      <c r="B6" s="50">
        <f>VLOOKUP("圣战头盔",StdItems!B2:T9983,10,FALSE)
+VLOOKUP("荣耀勋章",StdItems!B2:T9983,10,FALSE)
+VLOOKUP("天魔神甲",StdItems!B2:T9983,10,FALSE)
+VLOOKUP("圣战手镯",StdItems!B2:T9983,10,FALSE)*2
+VLOOKUP("圣战戒指",StdItems!B2:T9983,10,FALSE)*2
+VLOOKUP("钢铁腰带",StdItems!B2:T9983,10,FALSE)
+VLOOKUP("避魂靴",StdItems!B2:T9983,10,FALSE)</f>
        <v>10</v>
      </c>
      <c r="C6" s="50">
        <f>VLOOKUP("圣战头盔",StdItems!B2:T9983,11,FALSE)
+VLOOKUP("荣耀勋章",StdItems!B2:T9983,11,FALSE)
+VLOOKUP("天魔神甲",StdItems!B2:T9983,11,FALSE)
+VLOOKUP("圣战手镯",StdItems!B2:T9983,11,FALSE)*2
+VLOOKUP("圣战戒指",StdItems!B2:T9983,11,FALSE)*2
+VLOOKUP("钢铁腰带",StdItems!B2:T9983,11,FALSE)
+VLOOKUP("避魂靴",StdItems!B2:T9983,11,FALSE)</f>
        <v>26</v>
      </c>
      <c r="D6" s="51">
        <f>VLOOKUP("圣战头盔",StdItems!B2:T9983,12,FALSE)
+VLOOKUP("荣耀勋章",StdItems!B2:T9983,12,FALSE)
+VLOOKUP("天魔神甲",StdItems!B2:T9983,12,FALSE)
+VLOOKUP("圣战手镯",StdItems!B2:T9983,12,FALSE)*2
+VLOOKUP("圣战戒指",StdItems!B2:T9983,12,FALSE)*2
+VLOOKUP("钢铁腰带",StdItems!B2:T9983,12,FALSE)
+VLOOKUP("避魂靴",StdItems!B2:T9983,12,FALSE)</f>
        <v>6</v>
      </c>
      <c r="E6" s="51">
        <f>VLOOKUP("圣战头盔",StdItems!B2:T9983,13,FALSE)
+VLOOKUP("荣耀勋章",StdItems!B2:T9983,13,FALSE)
+VLOOKUP("天魔神甲",StdItems!B2:T9983,13,FALSE)
+VLOOKUP("圣战手镯",StdItems!B2:T9983,13,FALSE)*2
+VLOOKUP("圣战戒指",StdItems!B2:T9983,13,FALSE)*2
+VLOOKUP("钢铁腰带",StdItems!B2:T9983,13,FALSE)
+VLOOKUP("避魂靴",StdItems!B2:T9983,13,FALSE)</f>
        <v>14</v>
      </c>
      <c r="F6" s="52">
        <f>VLOOKUP("圣战头盔",StdItems!B2:T9983,14,FALSE)
+VLOOKUP("圣战项链",StdItems!B2:T9983,14,FALSE)
+VLOOKUP("荣耀勋章",StdItems!B2:T9983,14,FALSE)
+VLOOKUP("天魔神甲",StdItems!B2:T9983,14,FALSE)
+VLOOKUP("圣战手镯",StdItems!B2:T9983,14,FALSE)*2
+VLOOKUP("圣战戒指",StdItems!B2:T9983,14,FALSE)*2
+VLOOKUP("钢铁腰带",StdItems!B2:T9983,14,FALSE)
+VLOOKUP("避魂靴",StdItems!B2:T9983,14,FALSE)
+VLOOKUP("屠龙",StdItems!B2:T9983,14,FALSE)</f>
        <v>13</v>
      </c>
      <c r="G6" s="52">
        <f>VLOOKUP("圣战头盔",StdItems!B2:T9983,15,FALSE)
+VLOOKUP("圣战项链",StdItems!B2:T9983,15,FALSE)
+VLOOKUP("荣耀勋章",StdItems!B2:T9983,15,FALSE)
+VLOOKUP("天魔神甲",StdItems!B2:T9983,15,FALSE)
+VLOOKUP("圣战手镯",StdItems!B2:T9983,15,FALSE)*2
+VLOOKUP("圣战戒指",StdItems!B2:T9983,15,FALSE)*2
+VLOOKUP("钢铁腰带",StdItems!B2:T9983,15,FALSE)
+VLOOKUP("避魂靴",StdItems!B2:T9983,15,FALSE)
+VLOOKUP("屠龙",StdItems!B2:T9983,15,FALSE)</f>
        <v>64</v>
      </c>
      <c r="H6" s="53"/>
      <c r="I6" s="53"/>
      <c r="J6" s="54"/>
      <c r="K6" s="54"/>
      <c r="L6" s="55" t="s">
        <v>2358</v>
      </c>
    </row>
    <row r="7" spans="1:12" s="6" customFormat="1">
      <c r="A7" s="49" t="s">
        <v>2359</v>
      </c>
      <c r="B7" s="50">
        <f>VLOOKUP("法神头盔",StdItems!B2:T9983,10,FALSE)
+VLOOKUP("荣耀勋章",StdItems!B2:T9983,10,FALSE)
+VLOOKUP("法神披风",StdItems!B2:T9983,10,FALSE)
+VLOOKUP("法神手镯",StdItems!B2:T9983,10,FALSE)*2
+VLOOKUP("法神戒指",StdItems!B2:T9983,10,FALSE)*2
+VLOOKUP("钢铁腰带",StdItems!B2:T9983,10,FALSE)
+VLOOKUP("避魂靴",StdItems!B2:T9983,10,FALSE)</f>
        <v>9</v>
      </c>
      <c r="C7" s="50">
        <f>VLOOKUP("法神头盔",StdItems!B2:T9983,11,FALSE)
+VLOOKUP("荣耀勋章",StdItems!B2:T9983,11,FALSE)
+VLOOKUP("法神披风",StdItems!B2:T9983,11,FALSE)
+VLOOKUP("法神手镯",StdItems!B2:T9983,11,FALSE)*2
+VLOOKUP("法神戒指",StdItems!B2:T9983,11,FALSE)*2
+VLOOKUP("钢铁腰带",StdItems!B2:T9983,11,FALSE)
+VLOOKUP("避魂靴",StdItems!B2:T9983,11,FALSE)</f>
        <v>22</v>
      </c>
      <c r="D7" s="51">
        <f>VLOOKUP("法神头盔",StdItems!B2:T9983,12,FALSE)
+VLOOKUP("荣耀勋章",StdItems!B2:T9983,12,FALSE)
+VLOOKUP("法神披风",StdItems!B2:T9983,12,FALSE)
+VLOOKUP("法神手镯",StdItems!B2:T9983,12,FALSE)*2
+VLOOKUP("法神戒指",StdItems!B2:T9983,12,FALSE)*2
+VLOOKUP("钢铁腰带",StdItems!B2:T9983,12,FALSE)
+VLOOKUP("避魂靴",StdItems!B2:T9983,12,FALSE)</f>
        <v>5</v>
      </c>
      <c r="E7" s="51">
        <f>VLOOKUP("法神头盔",StdItems!B2:T9983,13,FALSE)
+VLOOKUP("荣耀勋章",StdItems!B2:T9983,13,FALSE)
+VLOOKUP("法神披风",StdItems!B2:T9983,13,FALSE)
+VLOOKUP("法神手镯",StdItems!B2:T9983,13,FALSE)*2
+VLOOKUP("法神戒指",StdItems!B2:T9983,13,FALSE)*2
+VLOOKUP("钢铁腰带",StdItems!B2:T9983,13,FALSE)
+VLOOKUP("避魂靴",StdItems!B2:T9983,13,FALSE)</f>
        <v>12</v>
      </c>
      <c r="F7" s="52"/>
      <c r="G7" s="52"/>
      <c r="H7" s="53">
        <f>VLOOKUP("法神头盔",StdItems!B2:T9983,16,FALSE)
+VLOOKUP("法神项链",StdItems!B2:T9983,16,FALSE)
+VLOOKUP("荣耀勋章",StdItems!B2:T9983,16,FALSE)
+VLOOKUP("法神披风",StdItems!B2:T9983,16,FALSE)
+VLOOKUP("法神手镯",StdItems!B2:T9983,16,FALSE)*2
+VLOOKUP("法神戒指",StdItems!B2:T9983,16,FALSE)*2
+VLOOKUP("钢铁腰带",StdItems!B2:T9983,16,FALSE)
+VLOOKUP("避魂靴",StdItems!B2:T9983,16,FALSE)
+VLOOKUP("嗜魂法杖",StdItems!B2:T9983,16,FALSE)</f>
        <v>7</v>
      </c>
      <c r="I7" s="53">
        <f>VLOOKUP("法神头盔",StdItems!B2:T9983,17,FALSE)
+VLOOKUP("法神项链",StdItems!B2:T9983,17,FALSE)
+VLOOKUP("荣耀勋章",StdItems!B2:T9983,17,FALSE)
+VLOOKUP("法神披风",StdItems!B2:T9983,17,FALSE)
+VLOOKUP("法神手镯",StdItems!B2:T9983,17,FALSE)*2
+VLOOKUP("法神戒指",StdItems!B2:T9983,17,FALSE)*2
+VLOOKUP("钢铁腰带",StdItems!B2:T9983,17,FALSE)
+VLOOKUP("避魂靴",StdItems!B2:T9983,17,FALSE)
+VLOOKUP("嗜魂法杖",StdItems!B2:T9983,17,FALSE)</f>
        <v>42</v>
      </c>
      <c r="J7" s="54"/>
      <c r="K7" s="54"/>
      <c r="L7" s="55" t="s">
        <v>2360</v>
      </c>
    </row>
    <row r="8" spans="1:12" s="6" customFormat="1">
      <c r="A8" s="49" t="s">
        <v>2123</v>
      </c>
      <c r="B8" s="50">
        <f>VLOOKUP("天尊头盔",StdItems!B2:T9983,10,FALSE)
+VLOOKUP("荣耀勋章",StdItems!B2:T9983,10,FALSE)
+VLOOKUP("天尊道袍",StdItems!B2:T9983,10,FALSE)
+VLOOKUP("天尊手镯",StdItems!B2:T9983,10,FALSE)*2
+VLOOKUP("天尊戒指",StdItems!B2:T9983,10,FALSE)*2
+VLOOKUP("钢铁腰带",StdItems!B2:T9983,10,FALSE)
+VLOOKUP("避魂靴",StdItems!B2:T9983,10,FALSE)</f>
        <v>11</v>
      </c>
      <c r="C8" s="50">
        <f>VLOOKUP("天尊头盔",StdItems!B2:T9983,11,FALSE)
+VLOOKUP("荣耀勋章",StdItems!B2:T9983,11,FALSE)
+VLOOKUP("天尊道袍",StdItems!B2:T9983,11,FALSE)
+VLOOKUP("天尊手镯",StdItems!B2:T9983,11,FALSE)*2
+VLOOKUP("天尊戒指",StdItems!B2:T9983,11,FALSE)*2
+VLOOKUP("钢铁腰带",StdItems!B2:T9983,11,FALSE)
+VLOOKUP("避魂靴",StdItems!B2:T9983,11,FALSE)</f>
        <v>24</v>
      </c>
      <c r="D8" s="51">
        <f>VLOOKUP("天尊头盔",StdItems!B2:T9983,12,FALSE)
+VLOOKUP("荣耀勋章",StdItems!B2:T9983,12,FALSE)
+VLOOKUP("天尊道袍",StdItems!B2:T9983,12,FALSE)
+VLOOKUP("天尊手镯",StdItems!B2:T9983,12,FALSE)*2
+VLOOKUP("天尊戒指",StdItems!B2:T9983,12,FALSE)*2
+VLOOKUP("钢铁腰带",StdItems!B2:T9983,12,FALSE)
+VLOOKUP("避魂靴",StdItems!B2:T9983,12,FALSE)</f>
        <v>5</v>
      </c>
      <c r="E8" s="51">
        <f>VLOOKUP("天尊头盔",StdItems!B2:T9983,13,FALSE)
+VLOOKUP("荣耀勋章",StdItems!B2:T9983,13,FALSE)
+VLOOKUP("天尊道袍",StdItems!B2:T9983,13,FALSE)
+VLOOKUP("天尊手镯",StdItems!B2:T9983,13,FALSE)*2
+VLOOKUP("天尊戒指",StdItems!B2:T9983,13,FALSE)*2
+VLOOKUP("钢铁腰带",StdItems!B2:T9983,13,FALSE)
+VLOOKUP("避魂靴",StdItems!B2:T9983,13,FALSE)</f>
        <v>12</v>
      </c>
      <c r="F8" s="52"/>
      <c r="G8" s="52"/>
      <c r="H8" s="53"/>
      <c r="I8" s="53"/>
      <c r="J8" s="54">
        <f>VLOOKUP("天尊头盔",StdItems!B2:T9983,18,FALSE)
+VLOOKUP("天尊项链",StdItems!B2:T9983,18,FALSE)
+VLOOKUP("荣耀勋章",StdItems!B2:T9983,18,FALSE)
+VLOOKUP("天尊道袍",StdItems!B2:T9983,18,FALSE)
+VLOOKUP("天尊手镯",StdItems!B2:T9983,18,FALSE)*2
+VLOOKUP("天尊戒指",StdItems!B2:T9983,18,FALSE)*2
+VLOOKUP("钢铁腰带",StdItems!B2:T9983,18,FALSE)
+VLOOKUP("避魂靴",StdItems!B2:T9983,18,FALSE)
+VLOOKUP("乾坤扇",StdItems!B2:T9983,18,FALSE)</f>
        <v>16</v>
      </c>
      <c r="K8" s="54">
        <f>VLOOKUP("天尊头盔",StdItems!B2:T9983,19,FALSE)
+VLOOKUP("天尊项链",StdItems!B2:T9983,19,FALSE)
+VLOOKUP("荣耀勋章",StdItems!B2:T9983,19,FALSE)
+VLOOKUP("天尊道袍",StdItems!B2:T9983,19,FALSE)
+VLOOKUP("天尊手镯",StdItems!B2:T9983,19,FALSE)*2
+VLOOKUP("天尊戒指",StdItems!B2:T9983,19,FALSE)*2
+VLOOKUP("钢铁腰带",StdItems!B2:T9983,19,FALSE)
+VLOOKUP("避魂靴",StdItems!B2:T9983,19,FALSE)
+VLOOKUP("乾坤扇",StdItems!B2:T9983,19,FALSE)</f>
        <v>45</v>
      </c>
      <c r="L8" s="55" t="s">
        <v>2361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2362</v>
      </c>
      <c r="B10" s="50">
        <f>VLOOKUP("雷霆战盔",StdItems!B2:T9983,10,FALSE)
+VLOOKUP("雷霆勋章",StdItems!B2:T9983,10,FALSE)
+VLOOKUP("雷霆战甲(男)",StdItems!B2:T9983,10,FALSE)
+VLOOKUP("雷霆护腕",StdItems!B2:T9983,10,FALSE)*2
+VLOOKUP("雷霆战戒",StdItems!B2:T9983,10,FALSE)*2
+VLOOKUP("雷霆腰带",StdItems!B2:T9983,10,FALSE)
+VLOOKUP("雷霆战靴",StdItems!B2:T9983,10,FALSE)</f>
        <v>12</v>
      </c>
      <c r="C10" s="50">
        <f>VLOOKUP("雷霆战盔",StdItems!B2:T9983,11,FALSE)
+VLOOKUP("雷霆勋章",StdItems!B2:T9983,11,FALSE)
+VLOOKUP("雷霆战甲(男)",StdItems!B2:T9983,11,FALSE)
+VLOOKUP("雷霆护腕",StdItems!B2:T9983,11,FALSE)*2
+VLOOKUP("雷霆战戒",StdItems!B2:T9983,11,FALSE)*2
+VLOOKUP("雷霆腰带",StdItems!B2:T9983,11,FALSE)
+VLOOKUP("雷霆战靴",StdItems!B2:T9983,11,FALSE)</f>
        <v>30</v>
      </c>
      <c r="D10" s="51">
        <f>VLOOKUP("雷霆战盔",StdItems!B2:T9983,12,FALSE)
+VLOOKUP("雷霆勋章",StdItems!B2:T9983,12,FALSE)
+VLOOKUP("雷霆战甲(男)",StdItems!B2:T9983,12,FALSE)
+VLOOKUP("雷霆护腕",StdItems!B2:T9983,12,FALSE)*2
+VLOOKUP("雷霆战戒",StdItems!B2:T9983,12,FALSE)*2
+VLOOKUP("雷霆腰带",StdItems!B2:T9983,12,FALSE)
+VLOOKUP("雷霆战靴",StdItems!B2:T9983,12,FALSE)</f>
        <v>8</v>
      </c>
      <c r="E10" s="51">
        <f>VLOOKUP("雷霆战盔",StdItems!B2:T9983,13,FALSE)
+VLOOKUP("雷霆勋章",StdItems!B2:T9983,13,FALSE)
+VLOOKUP("雷霆战甲(男)",StdItems!B2:T9983,13,FALSE)
+VLOOKUP("雷霆护腕",StdItems!B2:T9983,13,FALSE)*2
+VLOOKUP("雷霆战戒",StdItems!B2:T9983,13,FALSE)*2
+VLOOKUP("雷霆腰带",StdItems!B2:T9983,13,FALSE)
+VLOOKUP("雷霆战靴",StdItems!B2:T9983,13,FALSE)</f>
        <v>19</v>
      </c>
      <c r="F10" s="52">
        <f>VLOOKUP("雷霆战盔",StdItems!B2:T9983,14,FALSE)
+VLOOKUP("雷霆项链",StdItems!B2:T9983,14,FALSE)
+VLOOKUP("雷霆勋章",StdItems!B2:T9983,14,FALSE)
+VLOOKUP("雷霆战甲(男)",StdItems!B2:T9983,14,FALSE)
+VLOOKUP("雷霆护腕",StdItems!B2:T9983,14,FALSE)*2
+VLOOKUP("雷霆战戒",StdItems!B2:T9983,14,FALSE)*2
+VLOOKUP("雷霆腰带",StdItems!B2:T9983,14,FALSE)
+VLOOKUP("雷霆战靴",StdItems!B2:T9983,14,FALSE)
+VLOOKUP("开天",StdItems!B2:T9983,14,FALSE)</f>
        <v>15</v>
      </c>
      <c r="G10" s="52">
        <f>VLOOKUP("雷霆战盔",StdItems!B2:T9983,15,FALSE)
+VLOOKUP("雷霆项链",StdItems!B2:T9983,15,FALSE)
+VLOOKUP("雷霆勋章",StdItems!B2:T9983,15,FALSE)
+VLOOKUP("雷霆战甲(男)",StdItems!B2:T9983,15,FALSE)
+VLOOKUP("雷霆护腕",StdItems!B2:T9983,15,FALSE)*2
+VLOOKUP("雷霆战戒",StdItems!B2:T9983,15,FALSE)*2
+VLOOKUP("雷霆腰带",StdItems!B2:T9983,15,FALSE)
+VLOOKUP("雷霆战靴",StdItems!B2:T9983,15,FALSE)
+VLOOKUP("开天",StdItems!B2:T9983,15,FALSE)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2363</v>
      </c>
      <c r="B11" s="50">
        <f>VLOOKUP("烈焰魔盔",StdItems!B2:T9983,10,FALSE)
+VLOOKUP("烈焰勋章",StdItems!B2:T9983,10,FALSE)
+VLOOKUP("烈焰魔衣(男)",StdItems!B2:T9983,10,FALSE)
+VLOOKUP("烈焰护腕",StdItems!B2:T9983,10,FALSE)*2
+VLOOKUP("烈焰魔戒",StdItems!B2:T9983,10,FALSE)*2
+VLOOKUP("烈焰腰带",StdItems!B2:T9983,10,FALSE)
+VLOOKUP("烈焰魔靴",StdItems!B2:T9983,10,FALSE)</f>
        <v>12</v>
      </c>
      <c r="C11" s="50">
        <f>VLOOKUP("烈焰魔盔",StdItems!B2:T9983,11,FALSE)
+VLOOKUP("烈焰勋章",StdItems!B2:T9983,11,FALSE)
+VLOOKUP("烈焰魔衣(男)",StdItems!B2:T9983,11,FALSE)
+VLOOKUP("烈焰护腕",StdItems!B2:T9983,11,FALSE)*2
+VLOOKUP("烈焰魔戒",StdItems!B2:T9983,11,FALSE)*2
+VLOOKUP("烈焰腰带",StdItems!B2:T9983,11,FALSE)
+VLOOKUP("烈焰魔靴",StdItems!B2:T9983,11,FALSE)</f>
        <v>27</v>
      </c>
      <c r="D11" s="51">
        <f>VLOOKUP("烈焰魔盔",StdItems!B2:T9983,12,FALSE)
+VLOOKUP("烈焰勋章",StdItems!B2:T9983,12,FALSE)
+VLOOKUP("烈焰魔衣(男)",StdItems!B2:T9983,12,FALSE)
+VLOOKUP("烈焰护腕",StdItems!B2:T9983,12,FALSE)*2
+VLOOKUP("烈焰魔戒",StdItems!B2:T9983,12,FALSE)*2
+VLOOKUP("烈焰腰带",StdItems!B2:T9983,12,FALSE)
+VLOOKUP("烈焰魔靴",StdItems!B2:T9983,12,FALSE)</f>
        <v>7</v>
      </c>
      <c r="E11" s="51">
        <f>VLOOKUP("烈焰魔盔",StdItems!B2:T9983,13,FALSE)
+VLOOKUP("烈焰勋章",StdItems!B2:T9983,13,FALSE)
+VLOOKUP("烈焰魔衣(男)",StdItems!B2:T9983,13,FALSE)
+VLOOKUP("烈焰护腕",StdItems!B2:T9983,13,FALSE)*2
+VLOOKUP("烈焰魔戒",StdItems!B2:T9983,13,FALSE)*2
+VLOOKUP("烈焰腰带",StdItems!B2:T9983,13,FALSE)
+VLOOKUP("烈焰魔靴",StdItems!B2:T9983,13,FALSE)</f>
        <v>15</v>
      </c>
      <c r="F11" s="52"/>
      <c r="G11" s="52"/>
      <c r="H11" s="53">
        <f>VLOOKUP("烈焰魔盔",StdItems!B2:T9983,16,FALSE)
+VLOOKUP("烈焰项链",StdItems!B2:T9983,16,FALSE)
+VLOOKUP("烈焰勋章",StdItems!B2:T9983,16,FALSE)
+VLOOKUP("烈焰魔衣(男)",StdItems!B2:T9983,16,FALSE)
+VLOOKUP("烈焰护腕",StdItems!B2:T9983,16,FALSE)*2
+VLOOKUP("烈焰魔戒",StdItems!B2:T9983,16,FALSE)*2
+VLOOKUP("烈焰腰带",StdItems!B2:T9983,16,FALSE)
+VLOOKUP("烈焰魔靴",StdItems!B2:T9983,16,FALSE)
+VLOOKUP("镇天",StdItems!B2:T9983,16,FALSE)</f>
        <v>18</v>
      </c>
      <c r="I11" s="53">
        <f>VLOOKUP("烈焰魔盔",StdItems!B2:T9983,17,FALSE)
+VLOOKUP("烈焰项链",StdItems!B2:T9983,17,FALSE)
+VLOOKUP("烈焰勋章",StdItems!B2:T9983,17,FALSE)
+VLOOKUP("烈焰魔衣(男)",StdItems!B2:T9983,17,FALSE)
+VLOOKUP("烈焰护腕",StdItems!B2:T9983,17,FALSE)*2
+VLOOKUP("烈焰魔戒",StdItems!B2:T9983,17,FALSE)*2
+VLOOKUP("烈焰腰带",StdItems!B2:T9983,17,FALSE)
+VLOOKUP("烈焰魔靴",StdItems!B2:T9983,17,FALSE)
+VLOOKUP("镇天",StdItems!B2:T9983,17,FALSE)</f>
        <v>52</v>
      </c>
      <c r="J11" s="54"/>
      <c r="K11" s="54"/>
      <c r="L11" s="55"/>
    </row>
    <row r="12" spans="1:12" s="6" customFormat="1">
      <c r="A12" s="49" t="s">
        <v>2364</v>
      </c>
      <c r="B12" s="50">
        <f>VLOOKUP("光芒道盔",StdItems!B2:T9983,10,FALSE)
+VLOOKUP("光芒勋章",StdItems!B2:T9983,10,FALSE)
+VLOOKUP("光芒道袍(男)",StdItems!B2:T9983,10,FALSE)
+VLOOKUP("光芒护腕",StdItems!B2:T9983,10,FALSE)*2
+VLOOKUP("光芒道戒",StdItems!B2:T9983,10,FALSE)*2
+VLOOKUP("光芒腰带",StdItems!B2:T9983,10,FALSE)
+VLOOKUP("光芒道靴",StdItems!B2:T9983,10,FALSE)</f>
        <v>14</v>
      </c>
      <c r="C12" s="50">
        <f>VLOOKUP("光芒道盔",StdItems!B2:T9983,11,FALSE)
+VLOOKUP("光芒勋章",StdItems!B2:T9983,11,FALSE)
+VLOOKUP("光芒道袍(男)",StdItems!B2:T9983,11,FALSE)
+VLOOKUP("光芒护腕",StdItems!B2:T9983,11,FALSE)*2
+VLOOKUP("光芒道戒",StdItems!B2:T9983,11,FALSE)*2
+VLOOKUP("光芒腰带",StdItems!B2:T9983,11,FALSE)
+VLOOKUP("光芒道靴",StdItems!B2:T9983,11,FALSE)</f>
        <v>35</v>
      </c>
      <c r="D12" s="51">
        <f>VLOOKUP("光芒道盔",StdItems!B2:T9983,12,FALSE)
+VLOOKUP("光芒勋章",StdItems!B2:T9983,12,FALSE)
+VLOOKUP("光芒道袍(男)",StdItems!B2:T9983,12,FALSE)
+VLOOKUP("光芒护腕",StdItems!B2:T9983,12,FALSE)*2
+VLOOKUP("光芒道戒",StdItems!B2:T9983,12,FALSE)*2
+VLOOKUP("光芒腰带",StdItems!B2:T9983,12,FALSE)
+VLOOKUP("光芒道靴",StdItems!B2:T9983,12,FALSE)</f>
        <v>7</v>
      </c>
      <c r="E12" s="51">
        <f>VLOOKUP("光芒道盔",StdItems!B2:T9983,13,FALSE)
+VLOOKUP("光芒勋章",StdItems!B2:T9983,13,FALSE)
+VLOOKUP("光芒道袍(男)",StdItems!B2:T9983,13,FALSE)
+VLOOKUP("光芒护腕",StdItems!B2:T9983,13,FALSE)*2
+VLOOKUP("光芒道戒",StdItems!B2:T9983,13,FALSE)*2
+VLOOKUP("光芒腰带",StdItems!B2:T9983,13,FALSE)
+VLOOKUP("光芒道靴",StdItems!B2:T9983,13,FALSE)</f>
        <v>15</v>
      </c>
      <c r="F12" s="52"/>
      <c r="G12" s="52"/>
      <c r="H12" s="53"/>
      <c r="I12" s="53"/>
      <c r="J12" s="54">
        <f>VLOOKUP("光芒道盔",StdItems!B2:T9983,18,FALSE)
+VLOOKUP("光芒项链",StdItems!B2:T9983,18,FALSE)
+VLOOKUP("光芒勋章",StdItems!B2:T9983,18,FALSE)
+VLOOKUP("光芒道袍(男)",StdItems!B2:T9983,18,FALSE)
+VLOOKUP("光芒护腕",StdItems!B2:T9983,18,FALSE)*2
+VLOOKUP("光芒道戒",StdItems!B2:T9983,18,FALSE)*2
+VLOOKUP("光芒腰带",StdItems!B2:T9983,18,FALSE)
+VLOOKUP("光芒道靴",StdItems!B2:T9983,18,FALSE)
+VLOOKUP("玄天",StdItems!B2:T9983,18,FALSE)</f>
        <v>19</v>
      </c>
      <c r="K12" s="54">
        <f>VLOOKUP("光芒道盔",StdItems!B2:T9983,19,FALSE)
+VLOOKUP("光芒项链",StdItems!B2:T9983,19,FALSE)
+VLOOKUP("光芒勋章",StdItems!B2:T9983,19,FALSE)
+VLOOKUP("光芒道袍(男)",StdItems!B2:T9983,19,FALSE)
+VLOOKUP("光芒护腕",StdItems!B2:T9983,19,FALSE)*2
+VLOOKUP("光芒道戒",StdItems!B2:T9983,19,FALSE)*2
+VLOOKUP("光芒腰带",StdItems!B2:T9983,19,FALSE)
+VLOOKUP("光芒道靴",StdItems!B2:T9983,19,FALSE)
+VLOOKUP("玄天",StdItems!B2:T9983,19,FALSE)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2365</v>
      </c>
      <c r="B14" s="50">
        <f>VLOOKUP("英雄圣盔",StdItems!B2:T9983,10,FALSE)
+VLOOKUP("英雄圣章",StdItems!B2:T9983,10,FALSE)
+VLOOKUP("英雄圣衣(男)",StdItems!B2:T9983,10,FALSE)
+VLOOKUP("英雄圣镯",StdItems!B2:T9983,10,FALSE)*2
+VLOOKUP("英雄圣戒",StdItems!B2:T9983,10,FALSE)*2
+VLOOKUP("英雄圣带",StdItems!B2:T9983,10,FALSE)
+VLOOKUP("英雄圣靴",StdItems!B2:T9983,10,FALSE)</f>
        <v>22</v>
      </c>
      <c r="C14" s="50">
        <f>VLOOKUP("英雄圣盔",StdItems!B2:T9983,11,FALSE)
+VLOOKUP("英雄圣章",StdItems!B2:T9983,11,FALSE)
+VLOOKUP("英雄圣衣(男)",StdItems!B2:T9983,11,FALSE)
+VLOOKUP("英雄圣镯",StdItems!B2:T9983,11,FALSE)*2
+VLOOKUP("英雄圣戒",StdItems!B2:T9983,11,FALSE)*2
+VLOOKUP("英雄圣带",StdItems!B2:T9983,11,FALSE)
+VLOOKUP("英雄圣靴",StdItems!B2:T9983,11,FALSE)</f>
        <v>40</v>
      </c>
      <c r="D14" s="51">
        <f>VLOOKUP("英雄圣盔",StdItems!B2:T9983,12,FALSE)
+VLOOKUP("英雄圣章",StdItems!B2:T9983,12,FALSE)
+VLOOKUP("英雄圣衣(男)",StdItems!B2:T9983,12,FALSE)
+VLOOKUP("英雄圣镯",StdItems!B2:T9983,12,FALSE)*2
+VLOOKUP("英雄圣戒",StdItems!B2:T9983,12,FALSE)*2
+VLOOKUP("英雄圣带",StdItems!B2:T9983,12,FALSE)
+VLOOKUP("英雄圣靴",StdItems!B2:T9983,12,FALSE)</f>
        <v>14</v>
      </c>
      <c r="E14" s="51">
        <f>VLOOKUP("英雄圣盔",StdItems!B2:T9983,13,FALSE)
+VLOOKUP("英雄圣章",StdItems!B2:T9983,13,FALSE)
+VLOOKUP("英雄圣衣(男)",StdItems!B2:T9983,13,FALSE)
+VLOOKUP("英雄圣镯",StdItems!B2:T9983,13,FALSE)*2
+VLOOKUP("英雄圣戒",StdItems!B2:T9983,13,FALSE)*2
+VLOOKUP("英雄圣带",StdItems!B2:T9983,13,FALSE)
+VLOOKUP("英雄圣靴",StdItems!B2:T9983,13,FALSE)</f>
        <v>30</v>
      </c>
      <c r="F14" s="52">
        <f>VLOOKUP("英雄圣盔",StdItems!B2:T9983,14,FALSE)
+VLOOKUP("英雄圣链",StdItems!B2:T9983,14,FALSE)
+VLOOKUP("英雄圣章",StdItems!B2:T9983,14,FALSE)
+VLOOKUP("英雄圣衣(男)",StdItems!B2:T9983,14,FALSE)
+VLOOKUP("英雄圣镯",StdItems!B2:T9983,14,FALSE)*2
+VLOOKUP("英雄圣戒",StdItems!B2:T9983,14,FALSE)*2
+VLOOKUP("英雄圣带",StdItems!B2:T9983,14,FALSE)
+VLOOKUP("英雄圣靴",StdItems!B2:T9983,14,FALSE)
+VLOOKUP("英雄权杖",StdItems!B2:T9983,14,FALSE)</f>
        <v>27</v>
      </c>
      <c r="G14" s="52">
        <f>VLOOKUP("英雄圣盔",StdItems!B2:T9983,15,FALSE)
+VLOOKUP("英雄圣链",StdItems!B2:T9983,15,FALSE)
+VLOOKUP("英雄圣章",StdItems!B2:T9983,15,FALSE)
+VLOOKUP("英雄圣衣(男)",StdItems!B2:T9983,15,FALSE)
+VLOOKUP("英雄圣镯",StdItems!B2:T9983,15,FALSE)*2
+VLOOKUP("英雄圣戒",StdItems!B2:T9983,15,FALSE)*2
+VLOOKUP("英雄圣带",StdItems!B2:T9983,15,FALSE)
+VLOOKUP("英雄圣靴",StdItems!B2:T9983,15,FALSE)
+VLOOKUP("英雄权杖",StdItems!B2:T9983,15,FALSE)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2366</v>
      </c>
      <c r="B15" s="50">
        <f>VLOOKUP("英雄圣盔",StdItems!B2:T9983,10,FALSE)
+VLOOKUP("英雄圣章",StdItems!B2:T9983,10,FALSE)
+VLOOKUP("英雄圣衣(男)",StdItems!B2:T9983,10,FALSE)
+VLOOKUP("英雄圣镯",StdItems!B2:T9983,10,FALSE)*2
+VLOOKUP("英雄圣戒",StdItems!B2:T9983,10,FALSE)*2
+VLOOKUP("英雄圣带",StdItems!B2:T9983,10,FALSE)
+VLOOKUP("英雄圣靴",StdItems!B2:T9983,10,FALSE)</f>
        <v>22</v>
      </c>
      <c r="C15" s="50">
        <f>VLOOKUP("英雄圣盔",StdItems!B2:T9983,11,FALSE)
+VLOOKUP("英雄圣章",StdItems!B2:T9983,11,FALSE)
+VLOOKUP("英雄圣衣(男)",StdItems!B2:T9983,11,FALSE)
+VLOOKUP("英雄圣镯",StdItems!B2:T9983,11,FALSE)*2
+VLOOKUP("英雄圣戒",StdItems!B2:T9983,11,FALSE)*2
+VLOOKUP("英雄圣带",StdItems!B2:T9983,11,FALSE)
+VLOOKUP("英雄圣靴",StdItems!B2:T9983,11,FALSE)</f>
        <v>40</v>
      </c>
      <c r="D15" s="51">
        <f>VLOOKUP("英雄圣盔",StdItems!B2:T9983,12,FALSE)
+VLOOKUP("英雄圣章",StdItems!B2:T9983,12,FALSE)
+VLOOKUP("英雄圣衣(男)",StdItems!B2:T9983,12,FALSE)
+VLOOKUP("英雄圣镯",StdItems!B2:T9983,12,FALSE)*2
+VLOOKUP("英雄圣戒",StdItems!B2:T9983,12,FALSE)*2
+VLOOKUP("英雄圣带",StdItems!B2:T9983,12,FALSE)
+VLOOKUP("英雄圣靴",StdItems!B2:T9983,12,FALSE)</f>
        <v>14</v>
      </c>
      <c r="E15" s="51">
        <f>VLOOKUP("英雄圣盔",StdItems!B2:T9983,13,FALSE)
+VLOOKUP("英雄圣章",StdItems!B2:T9983,13,FALSE)
+VLOOKUP("英雄圣衣(男)",StdItems!B2:T9983,13,FALSE)
+VLOOKUP("英雄圣镯",StdItems!B2:T9983,13,FALSE)*2
+VLOOKUP("英雄圣戒",StdItems!B2:T9983,13,FALSE)*2
+VLOOKUP("英雄圣带",StdItems!B2:T9983,13,FALSE)
+VLOOKUP("英雄圣靴",StdItems!B2:T9983,13,FALSE)</f>
        <v>30</v>
      </c>
      <c r="F15" s="52"/>
      <c r="G15" s="52"/>
      <c r="H15" s="53">
        <f>VLOOKUP("英雄圣盔",StdItems!B2:T9983,16,FALSE)
+VLOOKUP("英雄圣链",StdItems!B2:T9983,16,FALSE)
+VLOOKUP("英雄圣章",StdItems!B2:T9983,16,FALSE)
+VLOOKUP("英雄圣衣(男)",StdItems!B2:T9983,16,FALSE)
+VLOOKUP("英雄圣镯",StdItems!B2:T9983,16,FALSE)*2
+VLOOKUP("英雄圣戒",StdItems!B2:T9983,16,FALSE)*2
+VLOOKUP("英雄圣带",StdItems!B2:T9983,16,FALSE)
+VLOOKUP("英雄圣靴",StdItems!B2:T9983,16,FALSE)
+VLOOKUP("英雄权杖",StdItems!B2:T9983,16,FALSE)</f>
        <v>31</v>
      </c>
      <c r="I15" s="53">
        <f>VLOOKUP("英雄圣盔",StdItems!B2:T9983,17,FALSE)
+VLOOKUP("英雄圣链",StdItems!B2:T9983,17,FALSE)
+VLOOKUP("英雄圣章",StdItems!B2:T9983,17,FALSE)
+VLOOKUP("英雄圣衣(男)",StdItems!B2:T9983,17,FALSE)
+VLOOKUP("英雄圣镯",StdItems!B2:T9983,17,FALSE)*2
+VLOOKUP("英雄圣戒",StdItems!B2:T9983,17,FALSE)*2
+VLOOKUP("英雄圣带",StdItems!B2:T9983,17,FALSE)
+VLOOKUP("英雄圣靴",StdItems!B2:T9983,17,FALSE)
+VLOOKUP("英雄权杖",StdItems!B2:T9983,17,FALSE)</f>
        <v>94</v>
      </c>
      <c r="J15" s="54"/>
      <c r="K15" s="54"/>
      <c r="L15" s="55"/>
    </row>
    <row r="16" spans="1:12" s="6" customFormat="1">
      <c r="A16" s="49" t="s">
        <v>2367</v>
      </c>
      <c r="B16" s="50">
        <f>VLOOKUP("英雄圣盔",StdItems!B2:T9983,10,FALSE)
+VLOOKUP("英雄圣章",StdItems!B2:T9983,10,FALSE)
+VLOOKUP("英雄圣衣(男)",StdItems!B2:T9983,10,FALSE)
+VLOOKUP("英雄圣镯",StdItems!B2:T9983,10,FALSE)*2
+VLOOKUP("英雄圣戒",StdItems!B2:T9983,10,FALSE)*2
+VLOOKUP("英雄圣带",StdItems!B2:T9983,10,FALSE)
+VLOOKUP("英雄圣靴",StdItems!B2:T9983,10,FALSE)</f>
        <v>22</v>
      </c>
      <c r="C16" s="50">
        <f>VLOOKUP("英雄圣盔",StdItems!B2:T9983,11,FALSE)
+VLOOKUP("英雄圣章",StdItems!B2:T9983,11,FALSE)
+VLOOKUP("英雄圣衣(男)",StdItems!B2:T9983,11,FALSE)
+VLOOKUP("英雄圣镯",StdItems!B2:T9983,11,FALSE)*2
+VLOOKUP("英雄圣戒",StdItems!B2:T9983,11,FALSE)*2
+VLOOKUP("英雄圣带",StdItems!B2:T9983,11,FALSE)
+VLOOKUP("英雄圣靴",StdItems!B2:T9983,11,FALSE)</f>
        <v>40</v>
      </c>
      <c r="D16" s="51">
        <f>VLOOKUP("英雄圣盔",StdItems!B2:T9983,12,FALSE)
+VLOOKUP("英雄圣章",StdItems!B2:T9983,12,FALSE)
+VLOOKUP("英雄圣衣(男)",StdItems!B2:T9983,12,FALSE)
+VLOOKUP("英雄圣镯",StdItems!B2:T9983,12,FALSE)*2
+VLOOKUP("英雄圣戒",StdItems!B2:T9983,12,FALSE)*2
+VLOOKUP("英雄圣带",StdItems!B2:T9983,12,FALSE)
+VLOOKUP("英雄圣靴",StdItems!B2:T9983,12,FALSE)</f>
        <v>14</v>
      </c>
      <c r="E16" s="51">
        <f>VLOOKUP("英雄圣盔",StdItems!B2:T9983,13,FALSE)
+VLOOKUP("英雄圣章",StdItems!B2:T9983,13,FALSE)
+VLOOKUP("英雄圣衣(男)",StdItems!B2:T9983,13,FALSE)
+VLOOKUP("英雄圣镯",StdItems!B2:T9983,13,FALSE)*2
+VLOOKUP("英雄圣戒",StdItems!B2:T9983,13,FALSE)*2
+VLOOKUP("英雄圣带",StdItems!B2:T9983,13,FALSE)
+VLOOKUP("英雄圣靴",StdItems!B2:T9983,13,FALSE)</f>
        <v>30</v>
      </c>
      <c r="F16" s="52"/>
      <c r="G16" s="52"/>
      <c r="H16" s="53"/>
      <c r="I16" s="53"/>
      <c r="J16" s="54">
        <f>VLOOKUP("英雄圣盔",StdItems!B2:T9983,18,FALSE)
+VLOOKUP("英雄圣链",StdItems!B2:T9983,18,FALSE)
+VLOOKUP("英雄圣章",StdItems!B2:T9983,18,FALSE)
+VLOOKUP("英雄圣衣(男)",StdItems!B2:T9983,18,FALSE)
+VLOOKUP("英雄圣镯",StdItems!B2:T9983,18,FALSE)*2
+VLOOKUP("英雄圣戒",StdItems!B2:T9983,18,FALSE)*2
+VLOOKUP("英雄圣带",StdItems!B2:T9983,18,FALSE)
+VLOOKUP("英雄圣靴",StdItems!B2:T9983,18,FALSE)
+VLOOKUP("英雄权杖",StdItems!B2:T9983,18,FALSE)</f>
        <v>31</v>
      </c>
      <c r="K16" s="54">
        <f>VLOOKUP("英雄圣盔",StdItems!B2:T9983,19,FALSE)
+VLOOKUP("英雄圣链",StdItems!B2:T9983,19,FALSE)
+VLOOKUP("英雄圣章",StdItems!B2:T9983,19,FALSE)
+VLOOKUP("英雄圣衣(男)",StdItems!B2:T9983,19,FALSE)
+VLOOKUP("英雄圣镯",StdItems!B2:T9983,19,FALSE)*2
+VLOOKUP("英雄圣戒",StdItems!B2:T9983,19,FALSE)*2
+VLOOKUP("英雄圣带",StdItems!B2:T9983,19,FALSE)
+VLOOKUP("英雄圣靴",StdItems!B2:T9983,19,FALSE)
+VLOOKUP("英雄权杖",StdItems!B2:T9983,19,FALSE)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2368</v>
      </c>
      <c r="B18" s="50">
        <f>VLOOKUP("幽冥魂盔",StdItems!B6:T9983,10,FALSE)
+VLOOKUP("幽冥魂章",StdItems!B6:T9983,10,FALSE)
+VLOOKUP("幽冥魂衣(男)",StdItems!B6:T9983,10,FALSE)
+VLOOKUP("幽冥魂镯",StdItems!B6:T9983,10,FALSE)*2
+VLOOKUP("幽冥魂戒",StdItems!B6:T9983,10,FALSE)*2
+VLOOKUP("幽冥魂带",StdItems!B6:T9983,10,FALSE)
+VLOOKUP("幽冥魂靴",StdItems!B6:T9983,10,FALSE)</f>
        <v>30</v>
      </c>
      <c r="C18" s="50">
        <f>VLOOKUP("幽冥魂盔",StdItems!B6:T9983,11,FALSE)
+VLOOKUP("幽冥魂章",StdItems!B6:T9983,11,FALSE)
+VLOOKUP("幽冥魂衣(男)",StdItems!B6:T9983,11,FALSE)
+VLOOKUP("幽冥魂镯",StdItems!B6:T9983,11,FALSE)*2
+VLOOKUP("幽冥魂戒",StdItems!B6:T9983,11,FALSE)*2
+VLOOKUP("幽冥魂带",StdItems!B6:T9983,11,FALSE)
+VLOOKUP("幽冥魂靴",StdItems!B6:T9983,11,FALSE)</f>
        <v>55</v>
      </c>
      <c r="D18" s="51">
        <f>VLOOKUP("幽冥魂盔",StdItems!B6:T9983,12,FALSE)
+VLOOKUP("幽冥魂章",StdItems!B6:T9983,12,FALSE)
+VLOOKUP("幽冥魂衣(男)",StdItems!B6:T9983,12,FALSE)
+VLOOKUP("幽冥魂镯",StdItems!B6:T9983,12,FALSE)*2
+VLOOKUP("幽冥魂戒",StdItems!B6:T9983,12,FALSE)*2
+VLOOKUP("幽冥魂带",StdItems!B6:T9983,12,FALSE)
+VLOOKUP("幽冥魂靴",StdItems!B6:T9983,12,FALSE)</f>
        <v>21</v>
      </c>
      <c r="E18" s="51">
        <f>VLOOKUP("幽冥魂盔",StdItems!B6:T9983,13,FALSE)
+VLOOKUP("幽冥魂章",StdItems!B6:T9983,13,FALSE)
+VLOOKUP("幽冥魂衣(男)",StdItems!B6:T9983,13,FALSE)
+VLOOKUP("幽冥魂镯",StdItems!B6:T9983,13,FALSE)*2
+VLOOKUP("幽冥魂戒",StdItems!B6:T9983,13,FALSE)*2
+VLOOKUP("幽冥魂带",StdItems!B6:T9983,13,FALSE)
+VLOOKUP("幽冥魂靴",StdItems!B6:T9983,13,FALSE)</f>
        <v>43</v>
      </c>
      <c r="F18" s="52">
        <f>VLOOKUP("幽冥魂盔",StdItems!B6:T9983,14,FALSE)
+VLOOKUP("幽冥魂链",StdItems!B6:T9983,14,FALSE)
+VLOOKUP("幽冥魂章",StdItems!B6:T9983,14,FALSE)
+VLOOKUP("幽冥魂衣(男)",StdItems!B6:T9983,14,FALSE)
+VLOOKUP("幽冥魂镯",StdItems!B6:T9983,14,FALSE)*2
+VLOOKUP("幽冥魂戒",StdItems!B6:T9983,14,FALSE)*2
+VLOOKUP("幽冥魂带",StdItems!B6:T9983,14,FALSE)
+VLOOKUP("幽冥魂靴",StdItems!B6:T9983,14,FALSE)
+VLOOKUP("幽冥魂剑",StdItems!B6:T9983,14,FALSE)</f>
        <v>41</v>
      </c>
      <c r="G18" s="52">
        <f>VLOOKUP("幽冥魂盔",StdItems!B6:T9983,15,FALSE)
+VLOOKUP("幽冥魂链",StdItems!B6:T9983,15,FALSE)
+VLOOKUP("幽冥魂章",StdItems!B6:T9983,15,FALSE)
+VLOOKUP("幽冥魂衣(男)",StdItems!B6:T9983,15,FALSE)
+VLOOKUP("幽冥魂镯",StdItems!B6:T9983,15,FALSE)*2
+VLOOKUP("幽冥魂戒",StdItems!B6:T9983,15,FALSE)*2
+VLOOKUP("幽冥魂带",StdItems!B6:T9983,15,FALSE)
+VLOOKUP("幽冥魂靴",StdItems!B6:T9983,15,FALSE)
+VLOOKUP("幽冥魂剑",StdItems!B6:T9983,15,FALSE)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2369</v>
      </c>
      <c r="B19" s="50">
        <f>VLOOKUP("幽冥魂盔",StdItems!B6:T9983,10,FALSE)
+VLOOKUP("幽冥魂章",StdItems!B6:T9983,10,FALSE)
+VLOOKUP("幽冥魂衣(男)",StdItems!B6:T9983,10,FALSE)
+VLOOKUP("幽冥魂镯",StdItems!B6:T9983,10,FALSE)*2
+VLOOKUP("幽冥魂戒",StdItems!B6:T9983,10,FALSE)*2
+VLOOKUP("幽冥魂带",StdItems!B6:T9983,10,FALSE)
+VLOOKUP("幽冥魂靴",StdItems!B6:T9983,10,FALSE)</f>
        <v>30</v>
      </c>
      <c r="C19" s="50">
        <f>VLOOKUP("幽冥魂盔",StdItems!B6:T9983,11,FALSE)
+VLOOKUP("幽冥魂章",StdItems!B6:T9983,11,FALSE)
+VLOOKUP("幽冥魂衣(男)",StdItems!B6:T9983,11,FALSE)
+VLOOKUP("幽冥魂镯",StdItems!B6:T9983,11,FALSE)*2
+VLOOKUP("幽冥魂戒",StdItems!B6:T9983,11,FALSE)*2
+VLOOKUP("幽冥魂带",StdItems!B6:T9983,11,FALSE)
+VLOOKUP("幽冥魂靴",StdItems!B6:T9983,11,FALSE)</f>
        <v>55</v>
      </c>
      <c r="D19" s="51">
        <f>VLOOKUP("幽冥魂盔",StdItems!B6:T9983,12,FALSE)
+VLOOKUP("幽冥魂章",StdItems!B6:T9983,12,FALSE)
+VLOOKUP("幽冥魂衣(男)",StdItems!B6:T9983,12,FALSE)
+VLOOKUP("幽冥魂镯",StdItems!B6:T9983,12,FALSE)*2
+VLOOKUP("幽冥魂戒",StdItems!B6:T9983,12,FALSE)*2
+VLOOKUP("幽冥魂带",StdItems!B6:T9983,12,FALSE)
+VLOOKUP("幽冥魂靴",StdItems!B6:T9983,12,FALSE)</f>
        <v>21</v>
      </c>
      <c r="E19" s="51">
        <f>VLOOKUP("幽冥魂盔",StdItems!B6:T9983,13,FALSE)
+VLOOKUP("幽冥魂章",StdItems!B6:T9983,13,FALSE)
+VLOOKUP("幽冥魂衣(男)",StdItems!B6:T9983,13,FALSE)
+VLOOKUP("幽冥魂镯",StdItems!B6:T9983,13,FALSE)*2
+VLOOKUP("幽冥魂戒",StdItems!B6:T9983,13,FALSE)*2
+VLOOKUP("幽冥魂带",StdItems!B6:T9983,13,FALSE)
+VLOOKUP("幽冥魂靴",StdItems!B6:T9983,13,FALSE)</f>
        <v>43</v>
      </c>
      <c r="F19" s="52"/>
      <c r="G19" s="52"/>
      <c r="H19" s="53">
        <f>VLOOKUP("幽冥魂盔",StdItems!B6:T9983,16,FALSE)
+VLOOKUP("幽冥魂链",StdItems!B6:T9983,16,FALSE)
+VLOOKUP("幽冥魂章",StdItems!B6:T9983,16,FALSE)
+VLOOKUP("幽冥魂衣(男)",StdItems!B6:T9983,16,FALSE)
+VLOOKUP("幽冥魂镯",StdItems!B6:T9983,16,FALSE)*2
+VLOOKUP("幽冥魂戒",StdItems!B6:T9983,16,FALSE)*2
+VLOOKUP("幽冥魂带",StdItems!B6:T9983,16,FALSE)
+VLOOKUP("幽冥魂靴",StdItems!B6:T9983,16,FALSE)
+VLOOKUP("幽冥魂剑",StdItems!B6:T9983,16,FALSE)</f>
        <v>47</v>
      </c>
      <c r="I19" s="53">
        <f>VLOOKUP("幽冥魂盔",StdItems!B6:T9983,17,FALSE)
+VLOOKUP("幽冥魂链",StdItems!B6:T9983,17,FALSE)
+VLOOKUP("幽冥魂章",StdItems!B6:T9983,17,FALSE)
+VLOOKUP("幽冥魂衣(男)",StdItems!B6:T9983,17,FALSE)
+VLOOKUP("幽冥魂镯",StdItems!B6:T9983,17,FALSE)*2
+VLOOKUP("幽冥魂戒",StdItems!B6:T9983,17,FALSE)*2
+VLOOKUP("幽冥魂带",StdItems!B6:T9983,17,FALSE)
+VLOOKUP("幽冥魂靴",StdItems!B6:T9983,17,FALSE)
+VLOOKUP("幽冥魂剑",StdItems!B6:T9983,17,FALSE)</f>
        <v>135</v>
      </c>
      <c r="J19" s="54"/>
      <c r="K19" s="54"/>
      <c r="L19" s="55"/>
    </row>
    <row r="20" spans="1:12" s="6" customFormat="1">
      <c r="A20" s="49" t="s">
        <v>2370</v>
      </c>
      <c r="B20" s="50">
        <f>VLOOKUP("幽冥魂盔",StdItems!B6:T9983,10,FALSE)
+VLOOKUP("幽冥魂章",StdItems!B6:T9983,10,FALSE)
+VLOOKUP("幽冥魂衣(男)",StdItems!B6:T9983,10,FALSE)
+VLOOKUP("幽冥魂镯",StdItems!B6:T9983,10,FALSE)*2
+VLOOKUP("幽冥魂戒",StdItems!B6:T9983,10,FALSE)*2
+VLOOKUP("幽冥魂带",StdItems!B6:T9983,10,FALSE)
+VLOOKUP("幽冥魂靴",StdItems!B6:T9983,10,FALSE)</f>
        <v>30</v>
      </c>
      <c r="C20" s="50">
        <f>VLOOKUP("幽冥魂盔",StdItems!B6:T9983,11,FALSE)
+VLOOKUP("幽冥魂章",StdItems!B6:T9983,11,FALSE)
+VLOOKUP("幽冥魂衣(男)",StdItems!B6:T9983,11,FALSE)
+VLOOKUP("幽冥魂镯",StdItems!B6:T9983,11,FALSE)*2
+VLOOKUP("幽冥魂戒",StdItems!B6:T9983,11,FALSE)*2
+VLOOKUP("幽冥魂带",StdItems!B6:T9983,11,FALSE)
+VLOOKUP("幽冥魂靴",StdItems!B6:T9983,11,FALSE)</f>
        <v>55</v>
      </c>
      <c r="D20" s="51">
        <f>VLOOKUP("幽冥魂盔",StdItems!B6:T9983,12,FALSE)
+VLOOKUP("幽冥魂章",StdItems!B6:T9983,12,FALSE)
+VLOOKUP("幽冥魂衣(男)",StdItems!B6:T9983,12,FALSE)
+VLOOKUP("幽冥魂镯",StdItems!B6:T9983,12,FALSE)*2
+VLOOKUP("幽冥魂戒",StdItems!B6:T9983,12,FALSE)*2
+VLOOKUP("幽冥魂带",StdItems!B6:T9983,12,FALSE)
+VLOOKUP("幽冥魂靴",StdItems!B6:T9983,12,FALSE)</f>
        <v>21</v>
      </c>
      <c r="E20" s="51">
        <f>VLOOKUP("幽冥魂盔",StdItems!B6:T9983,13,FALSE)
+VLOOKUP("幽冥魂章",StdItems!B6:T9983,13,FALSE)
+VLOOKUP("幽冥魂衣(男)",StdItems!B6:T9983,13,FALSE)
+VLOOKUP("幽冥魂镯",StdItems!B6:T9983,13,FALSE)*2
+VLOOKUP("幽冥魂戒",StdItems!B6:T9983,13,FALSE)*2
+VLOOKUP("幽冥魂带",StdItems!B6:T9983,13,FALSE)
+VLOOKUP("幽冥魂靴",StdItems!B6:T9983,13,FALSE)</f>
        <v>43</v>
      </c>
      <c r="F20" s="52"/>
      <c r="G20" s="52"/>
      <c r="H20" s="53"/>
      <c r="I20" s="53"/>
      <c r="J20" s="54">
        <f>VLOOKUP("幽冥魂盔",StdItems!B6:T9983,18,FALSE)
+VLOOKUP("幽冥魂链",StdItems!B6:T9983,18,FALSE)
+VLOOKUP("幽冥魂章",StdItems!B6:T9983,18,FALSE)
+VLOOKUP("幽冥魂衣(男)",StdItems!B6:T9983,18,FALSE)
+VLOOKUP("幽冥魂镯",StdItems!B6:T9983,18,FALSE)*2
+VLOOKUP("幽冥魂戒",StdItems!B6:T9983,18,FALSE)*2
+VLOOKUP("幽冥魂带",StdItems!B6:T9983,18,FALSE)
+VLOOKUP("幽冥魂靴",StdItems!B6:T9983,18,FALSE)
+VLOOKUP("幽冥魂剑",StdItems!B6:T9983,18,FALSE)</f>
        <v>49</v>
      </c>
      <c r="K20" s="54">
        <f>VLOOKUP("幽冥魂盔",StdItems!B6:T9983,19,FALSE)
+VLOOKUP("幽冥魂链",StdItems!B6:T9983,19,FALSE)
+VLOOKUP("幽冥魂章",StdItems!B6:T9983,19,FALSE)
+VLOOKUP("幽冥魂衣(男)",StdItems!B6:T9983,19,FALSE)
+VLOOKUP("幽冥魂镯",StdItems!B6:T9983,19,FALSE)*2
+VLOOKUP("幽冥魂戒",StdItems!B6:T9983,19,FALSE)*2
+VLOOKUP("幽冥魂带",StdItems!B6:T9983,19,FALSE)
+VLOOKUP("幽冥魂靴",StdItems!B6:T9983,19,FALSE)
+VLOOKUP("幽冥魂剑",StdItems!B6:T9983,19,FALSE)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2371</v>
      </c>
      <c r="B22" s="50">
        <f>VLOOKUP("狂雷头盔",StdItems!B2:T9983,10,FALSE)
+VLOOKUP("狂雷勋章",StdItems!B2:T9983,10,FALSE)
+VLOOKUP("狂雷战甲(男)",StdItems!B2:T9983,10,FALSE)
+VLOOKUP("狂雷护腕",StdItems!B2:T9983,10,FALSE)*2
+VLOOKUP("狂雷战戒",StdItems!B2:T9983,10,FALSE)*2
+VLOOKUP("狂雷腰带",StdItems!B2:T9983,10,FALSE)
+VLOOKUP("狂雷战靴",StdItems!B2:T9983,10,FALSE)</f>
        <v>39</v>
      </c>
      <c r="C22" s="50">
        <f>VLOOKUP("狂雷头盔",StdItems!B2:T9983,11,FALSE)
+VLOOKUP("狂雷勋章",StdItems!B2:T9983,11,FALSE)
+VLOOKUP("狂雷战甲(男)",StdItems!B2:T9983,11,FALSE)
+VLOOKUP("狂雷护腕",StdItems!B2:T9983,11,FALSE)*2
+VLOOKUP("狂雷战戒",StdItems!B2:T9983,11,FALSE)*2
+VLOOKUP("狂雷腰带",StdItems!B2:T9983,11,FALSE)
+VLOOKUP("狂雷战靴",StdItems!B2:T9983,11,FALSE)</f>
        <v>70</v>
      </c>
      <c r="D22" s="51">
        <f>VLOOKUP("狂雷头盔",StdItems!B2:T9983,12,FALSE)
+VLOOKUP("狂雷勋章",StdItems!B2:T9983,12,FALSE)
+VLOOKUP("狂雷战甲(男)",StdItems!B2:T9983,12,FALSE)
+VLOOKUP("狂雷护腕",StdItems!B2:T9983,12,FALSE)*2
+VLOOKUP("狂雷战戒",StdItems!B2:T9983,12,FALSE)*2
+VLOOKUP("狂雷腰带",StdItems!B2:T9983,12,FALSE)
+VLOOKUP("狂雷战靴",StdItems!B2:T9983,12,FALSE)</f>
        <v>30</v>
      </c>
      <c r="E22" s="51">
        <f>VLOOKUP("狂雷头盔",StdItems!B2:T9983,13,FALSE)
+VLOOKUP("狂雷勋章",StdItems!B2:T9983,13,FALSE)
+VLOOKUP("狂雷战甲(男)",StdItems!B2:T9983,13,FALSE)
+VLOOKUP("狂雷护腕",StdItems!B2:T9983,13,FALSE)*2
+VLOOKUP("狂雷战戒",StdItems!B2:T9983,13,FALSE)*2
+VLOOKUP("狂雷腰带",StdItems!B2:T9983,13,FALSE)
+VLOOKUP("狂雷战靴",StdItems!B2:T9983,13,FALSE)</f>
        <v>60</v>
      </c>
      <c r="F22" s="52">
        <f>VLOOKUP("狂雷头盔",StdItems!B2:T9983,14,FALSE)
+VLOOKUP("狂雷项链",StdItems!B2:T9983,14,FALSE)
+VLOOKUP("狂雷勋章",StdItems!B2:T9983,14,FALSE)
+VLOOKUP("狂雷战甲(男)",StdItems!B2:T9983,14,FALSE)
+VLOOKUP("狂雷护腕",StdItems!B2:T9983,14,FALSE)*2
+VLOOKUP("狂雷战戒",StdItems!B2:T9983,14,FALSE)*2
+VLOOKUP("狂雷腰带",StdItems!B2:T9983,14,FALSE)
+VLOOKUP("狂雷战靴",StdItems!B2:T9983,14,FALSE)
+VLOOKUP("狂雷战刃",StdItems!B2:T9983,14,FALSE)</f>
        <v>57</v>
      </c>
      <c r="G22" s="52">
        <f>VLOOKUP("狂雷头盔",StdItems!B2:T9983,15,FALSE)
+VLOOKUP("狂雷项链",StdItems!B2:T9983,15,FALSE)
+VLOOKUP("狂雷勋章",StdItems!B2:T9983,15,FALSE)
+VLOOKUP("狂雷战甲(男)",StdItems!B2:T9983,15,FALSE)
+VLOOKUP("狂雷护腕",StdItems!B2:T9983,15,FALSE)*2
+VLOOKUP("狂雷战戒",StdItems!B2:T9983,15,FALSE)*2
+VLOOKUP("狂雷腰带",StdItems!B2:T9983,15,FALSE)
+VLOOKUP("狂雷战靴",StdItems!B2:T9983,15,FALSE)
+VLOOKUP("狂雷战刃",StdItems!B2:T9983,15,FALSE)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2372</v>
      </c>
      <c r="B23" s="50">
        <f>VLOOKUP("逆火头盔",StdItems!B2:T9983,10,FALSE)
+VLOOKUP("逆火勋章",StdItems!B2:T9983,10,FALSE)
+VLOOKUP("逆火魔袍(男)",StdItems!B2:T9983,10,FALSE)
+VLOOKUP("逆火护腕",StdItems!B2:T9983,10,FALSE)*2
+VLOOKUP("逆火魔戒",StdItems!B2:T9983,10,FALSE)*2
+VLOOKUP("逆火腰带",StdItems!B2:T9983,10,FALSE)
+VLOOKUP("逆火魔靴",StdItems!B2:T9983,10,FALSE)</f>
        <v>39</v>
      </c>
      <c r="C23" s="50">
        <f>VLOOKUP("逆火头盔",StdItems!B2:T9983,11,FALSE)
+VLOOKUP("逆火勋章",StdItems!B2:T9983,11,FALSE)
+VLOOKUP("逆火魔袍(男)",StdItems!B2:T9983,11,FALSE)
+VLOOKUP("逆火护腕",StdItems!B2:T9983,11,FALSE)*2
+VLOOKUP("逆火魔戒",StdItems!B2:T9983,11,FALSE)*2
+VLOOKUP("逆火腰带",StdItems!B2:T9983,11,FALSE)
+VLOOKUP("逆火魔靴",StdItems!B2:T9983,11,FALSE)</f>
        <v>70</v>
      </c>
      <c r="D23" s="51">
        <f>VLOOKUP("逆火头盔",StdItems!B2:T9983,12,FALSE)
+VLOOKUP("逆火勋章",StdItems!B2:T9983,12,FALSE)
+VLOOKUP("逆火魔袍(男)",StdItems!B2:T9983,12,FALSE)
+VLOOKUP("逆火护腕",StdItems!B2:T9983,12,FALSE)*2
+VLOOKUP("逆火魔戒",StdItems!B2:T9983,12,FALSE)*2
+VLOOKUP("逆火腰带",StdItems!B2:T9983,12,FALSE)
+VLOOKUP("逆火魔靴",StdItems!B2:T9983,12,FALSE)</f>
        <v>30</v>
      </c>
      <c r="E23" s="51">
        <f>VLOOKUP("逆火头盔",StdItems!B2:T9983,13,FALSE)
+VLOOKUP("逆火勋章",StdItems!B2:T9983,13,FALSE)
+VLOOKUP("逆火魔袍(男)",StdItems!B2:T9983,13,FALSE)
+VLOOKUP("逆火护腕",StdItems!B2:T9983,13,FALSE)*2
+VLOOKUP("逆火魔戒",StdItems!B2:T9983,13,FALSE)*2
+VLOOKUP("逆火腰带",StdItems!B2:T9983,13,FALSE)
+VLOOKUP("逆火魔靴",StdItems!B2:T9983,13,FALSE)</f>
        <v>60</v>
      </c>
      <c r="F23" s="52"/>
      <c r="G23" s="52"/>
      <c r="H23" s="53">
        <f>VLOOKUP("逆火头盔",StdItems!B2:T9983,16,FALSE)
+VLOOKUP("逆火项链",StdItems!B2:T9983,16,FALSE)
+VLOOKUP("逆火勋章",StdItems!B2:T9983,16,FALSE)
+VLOOKUP("逆火魔袍(男)",StdItems!B2:T9983,16,FALSE)
+VLOOKUP("逆火护腕",StdItems!B2:T9983,16,FALSE)*2
+VLOOKUP("逆火魔戒",StdItems!B2:T9983,16,FALSE)*2
+VLOOKUP("逆火腰带",StdItems!B2:T9983,16,FALSE)
+VLOOKUP("逆火魔靴",StdItems!B2:T9983,16,FALSE)
+VLOOKUP("逆火魔杖",StdItems!B2:T9983,16,FALSE)</f>
        <v>64</v>
      </c>
      <c r="I23" s="53">
        <f>VLOOKUP("逆火头盔",StdItems!B2:T9983,17,FALSE)
+VLOOKUP("逆火项链",StdItems!B2:T9983,17,FALSE)
+VLOOKUP("逆火勋章",StdItems!B2:T9983,17,FALSE)
+VLOOKUP("逆火魔袍(男)",StdItems!B2:T9983,17,FALSE)
+VLOOKUP("逆火护腕",StdItems!B2:T9983,17,FALSE)*2
+VLOOKUP("逆火魔戒",StdItems!B2:T9983,17,FALSE)*2
+VLOOKUP("逆火腰带",StdItems!B2:T9983,17,FALSE)
+VLOOKUP("逆火魔靴",StdItems!B2:T9983,17,FALSE)
+VLOOKUP("逆火魔杖",StdItems!B2:T9983,17,FALSE)</f>
        <v>178</v>
      </c>
      <c r="J23" s="54"/>
      <c r="K23" s="54"/>
      <c r="L23" s="55"/>
    </row>
    <row r="24" spans="1:12" s="6" customFormat="1">
      <c r="A24" s="49" t="s">
        <v>2373</v>
      </c>
      <c r="B24" s="50">
        <f>VLOOKUP("通云头盔",StdItems!B2:T9983,10,FALSE)
+VLOOKUP("通云勋章",StdItems!B2:T9983,10,FALSE)
+VLOOKUP("通云道袍(男)",StdItems!B2:T9983,10,FALSE)
+VLOOKUP("通云护腕",StdItems!B2:T9983,10,FALSE)*2
+VLOOKUP("通云道戒",StdItems!B2:T9983,10,FALSE)*2
+VLOOKUP("通云腰带",StdItems!B2:T9983,10,FALSE)
+VLOOKUP("通云道靴",StdItems!B2:T9983,10,FALSE)</f>
        <v>39</v>
      </c>
      <c r="C24" s="50">
        <f>VLOOKUP("通云头盔",StdItems!B2:T9983,11,FALSE)
+VLOOKUP("通云勋章",StdItems!B2:T9983,11,FALSE)
+VLOOKUP("通云道袍(男)",StdItems!B2:T9983,11,FALSE)
+VLOOKUP("通云护腕",StdItems!B2:T9983,11,FALSE)*2
+VLOOKUP("通云道戒",StdItems!B2:T9983,11,FALSE)*2
+VLOOKUP("通云腰带",StdItems!B2:T9983,11,FALSE)
+VLOOKUP("通云道靴",StdItems!B2:T9983,11,FALSE)</f>
        <v>70</v>
      </c>
      <c r="D24" s="51">
        <f>VLOOKUP("通云头盔",StdItems!B2:T9983,12,FALSE)
+VLOOKUP("通云勋章",StdItems!B2:T9983,12,FALSE)
+VLOOKUP("通云道袍(男)",StdItems!B2:T9983,12,FALSE)
+VLOOKUP("通云护腕",StdItems!B2:T9983,12,FALSE)*2
+VLOOKUP("通云道戒",StdItems!B2:T9983,12,FALSE)*2
+VLOOKUP("通云腰带",StdItems!B2:T9983,12,FALSE)
+VLOOKUP("通云道靴",StdItems!B2:T9983,12,FALSE)</f>
        <v>30</v>
      </c>
      <c r="E24" s="51">
        <f>VLOOKUP("通云头盔",StdItems!B2:T9983,13,FALSE)
+VLOOKUP("通云勋章",StdItems!B2:T9983,13,FALSE)
+VLOOKUP("通云道袍(男)",StdItems!B2:T9983,13,FALSE)
+VLOOKUP("通云护腕",StdItems!B2:T9983,13,FALSE)*2
+VLOOKUP("通云道戒",StdItems!B2:T9983,13,FALSE)*2
+VLOOKUP("通云腰带",StdItems!B2:T9983,13,FALSE)
+VLOOKUP("通云道靴",StdItems!B2:T9983,13,FALSE)</f>
        <v>60</v>
      </c>
      <c r="F24" s="52"/>
      <c r="G24" s="52"/>
      <c r="H24" s="53"/>
      <c r="I24" s="53"/>
      <c r="J24" s="54">
        <f>VLOOKUP("通云头盔",StdItems!B2:T9983,18,FALSE)
+VLOOKUP("通云项链",StdItems!B2:T9983,18,FALSE)
+VLOOKUP("通云勋章",StdItems!B2:T9983,18,FALSE)
+VLOOKUP("通云道袍(男)",StdItems!B2:T9983,18,FALSE)
+VLOOKUP("通云护腕",StdItems!B2:T9983,18,FALSE)*2
+VLOOKUP("通云道戒",StdItems!B2:T9983,18,FALSE)*2
+VLOOKUP("通云腰带",StdItems!B2:T9983,18,FALSE)
+VLOOKUP("通云道靴",StdItems!B2:T9983,18,FALSE)
+VLOOKUP("通云道剑",StdItems!B2:T9983,18,FALSE)</f>
        <v>66</v>
      </c>
      <c r="K24" s="54">
        <f>VLOOKUP("通云头盔",StdItems!B2:T9983,19,FALSE)
+VLOOKUP("通云项链",StdItems!B2:T9983,19,FALSE)
+VLOOKUP("通云勋章",StdItems!B2:T9983,19,FALSE)
+VLOOKUP("通云道袍(男)",StdItems!B2:T9983,19,FALSE)
+VLOOKUP("通云护腕",StdItems!B2:T9983,19,FALSE)*2
+VLOOKUP("通云道戒",StdItems!B2:T9983,19,FALSE)*2
+VLOOKUP("通云腰带",StdItems!B2:T9983,19,FALSE)
+VLOOKUP("通云道靴",StdItems!B2:T9983,19,FALSE)
+VLOOKUP("通云道剑",StdItems!B2:T9983,19,FALSE)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2374</v>
      </c>
      <c r="B26" s="50">
        <f>VLOOKUP("天龙圣盔",StdItems!B2:T9983,10,FALSE)
+VLOOKUP("天龙圣章",StdItems!B2:T9983,10,FALSE)
+VLOOKUP("天龙圣衣(男)",StdItems!B2:T9983,10,FALSE)
+VLOOKUP("天龙圣镯",StdItems!B2:T9983,10,FALSE)*2
+VLOOKUP("天龙圣戒",StdItems!B2:T9983,10,FALSE)*2
+VLOOKUP("天龙圣带",StdItems!B2:T9983,10,FALSE)
+VLOOKUP("天龙圣靴",StdItems!B2:T9983,10,FALSE)</f>
        <v>48</v>
      </c>
      <c r="C26" s="50">
        <f>VLOOKUP("天龙圣盔",StdItems!B2:T9983,11,FALSE)
+VLOOKUP("天龙圣章",StdItems!B2:T9983,11,FALSE)
+VLOOKUP("天龙圣衣(男)",StdItems!B2:T9983,11,FALSE)
+VLOOKUP("天龙圣镯",StdItems!B2:T9983,11,FALSE)*2
+VLOOKUP("天龙圣戒",StdItems!B2:T9983,11,FALSE)*2
+VLOOKUP("天龙圣带",StdItems!B2:T9983,11,FALSE)
+VLOOKUP("天龙圣靴",StdItems!B2:T9983,11,FALSE)</f>
        <v>85</v>
      </c>
      <c r="D26" s="51">
        <f>VLOOKUP("天龙圣盔",StdItems!B2:T9983,12,FALSE)
+VLOOKUP("天龙圣章",StdItems!B2:T9983,12,FALSE)
+VLOOKUP("天龙圣衣(男)",StdItems!B2:T9983,12,FALSE)
+VLOOKUP("天龙圣镯",StdItems!B2:T9983,12,FALSE)*2
+VLOOKUP("天龙圣戒",StdItems!B2:T9983,12,FALSE)*2
+VLOOKUP("天龙圣带",StdItems!B2:T9983,12,FALSE)
+VLOOKUP("天龙圣靴",StdItems!B2:T9983,12,FALSE)</f>
        <v>39</v>
      </c>
      <c r="E26" s="51">
        <f>VLOOKUP("天龙圣盔",StdItems!B2:T9983,13,FALSE)
+VLOOKUP("天龙圣章",StdItems!B2:T9983,13,FALSE)
+VLOOKUP("天龙圣衣(男)",StdItems!B2:T9983,13,FALSE)
+VLOOKUP("天龙圣镯",StdItems!B2:T9983,13,FALSE)*2
+VLOOKUP("天龙圣戒",StdItems!B2:T9983,13,FALSE)*2
+VLOOKUP("天龙圣带",StdItems!B2:T9983,13,FALSE)
+VLOOKUP("天龙圣靴",StdItems!B2:T9983,13,FALSE)</f>
        <v>77</v>
      </c>
      <c r="F26" s="52">
        <f>VLOOKUP("天龙圣盔",StdItems!B2:T9983,14,FALSE)
+VLOOKUP("天龙圣链",StdItems!B2:T9983,14,FALSE)
+VLOOKUP("天龙圣章",StdItems!B2:T9983,14,FALSE)
+VLOOKUP("天龙圣衣(男)",StdItems!B2:T9983,14,FALSE)
+VLOOKUP("天龙圣镯",StdItems!B2:T9983,14,FALSE)*2
+VLOOKUP("天龙圣戒",StdItems!B2:T9983,14,FALSE)*2
+VLOOKUP("天龙圣带",StdItems!B2:T9983,14,FALSE)
+VLOOKUP("天龙圣靴",StdItems!B2:T9983,14,FALSE)
+VLOOKUP("天龙圣剑",StdItems!B2:T9983,14,FALSE)</f>
        <v>73</v>
      </c>
      <c r="G26" s="52">
        <f>VLOOKUP("天龙圣盔",StdItems!B2:T9983,15,FALSE)
+VLOOKUP("天龙圣链",StdItems!B2:T9983,15,FALSE)
+VLOOKUP("天龙圣章",StdItems!B2:T9983,15,FALSE)
+VLOOKUP("天龙圣衣(男)",StdItems!B2:T9983,15,FALSE)
+VLOOKUP("天龙圣镯",StdItems!B2:T9983,15,FALSE)*2
+VLOOKUP("天龙圣戒",StdItems!B2:T9983,15,FALSE)*2
+VLOOKUP("天龙圣带",StdItems!B2:T9983,15,FALSE)
+VLOOKUP("天龙圣靴",StdItems!B2:T9983,15,FALSE)
+VLOOKUP("天龙圣剑",StdItems!B2:T9983,15,FALSE)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2375</v>
      </c>
      <c r="B27" s="50">
        <f>VLOOKUP("天龙圣盔",StdItems!B2:T9983,10,FALSE)
+VLOOKUP("天龙圣章",StdItems!B2:T9983,10,FALSE)
+VLOOKUP("天龙圣衣(男)",StdItems!B2:T9983,10,FALSE)
+VLOOKUP("天龙圣镯",StdItems!B2:T9983,10,FALSE)*2
+VLOOKUP("天龙圣戒",StdItems!B2:T9983,10,FALSE)*2
+VLOOKUP("天龙圣带",StdItems!B2:T9983,10,FALSE)
+VLOOKUP("天龙圣靴",StdItems!B2:T9983,10,FALSE)</f>
        <v>48</v>
      </c>
      <c r="C27" s="50">
        <f>VLOOKUP("天龙圣盔",StdItems!B2:T9983,11,FALSE)
+VLOOKUP("天龙圣章",StdItems!B2:T9983,11,FALSE)
+VLOOKUP("天龙圣衣(男)",StdItems!B2:T9983,11,FALSE)
+VLOOKUP("天龙圣镯",StdItems!B2:T9983,11,FALSE)*2
+VLOOKUP("天龙圣戒",StdItems!B2:T9983,11,FALSE)*2
+VLOOKUP("天龙圣带",StdItems!B2:T9983,11,FALSE)
+VLOOKUP("天龙圣靴",StdItems!B2:T9983,11,FALSE)</f>
        <v>85</v>
      </c>
      <c r="D27" s="51">
        <f>VLOOKUP("天龙圣盔",StdItems!B2:T9983,12,FALSE)
+VLOOKUP("天龙圣章",StdItems!B2:T9983,12,FALSE)
+VLOOKUP("天龙圣衣(男)",StdItems!B2:T9983,12,FALSE)
+VLOOKUP("天龙圣镯",StdItems!B2:T9983,12,FALSE)*2
+VLOOKUP("天龙圣戒",StdItems!B2:T9983,12,FALSE)*2
+VLOOKUP("天龙圣带",StdItems!B2:T9983,12,FALSE)
+VLOOKUP("天龙圣靴",StdItems!B2:T9983,12,FALSE)</f>
        <v>39</v>
      </c>
      <c r="E27" s="51">
        <f>VLOOKUP("天龙圣盔",StdItems!B2:T9983,13,FALSE)
+VLOOKUP("天龙圣章",StdItems!B2:T9983,13,FALSE)
+VLOOKUP("天龙圣衣(男)",StdItems!B2:T9983,13,FALSE)
+VLOOKUP("天龙圣镯",StdItems!B2:T9983,13,FALSE)*2
+VLOOKUP("天龙圣戒",StdItems!B2:T9983,13,FALSE)*2
+VLOOKUP("天龙圣带",StdItems!B2:T9983,13,FALSE)
+VLOOKUP("天龙圣靴",StdItems!B2:T9983,13,FALSE)</f>
        <v>77</v>
      </c>
      <c r="F27" s="52"/>
      <c r="G27" s="52"/>
      <c r="H27" s="53">
        <f>VLOOKUP("天龙圣盔",StdItems!B2:T9983,16,FALSE)
+VLOOKUP("天龙圣链",StdItems!B2:T9983,16,FALSE)
+VLOOKUP("天龙圣章",StdItems!B2:T9983,16,FALSE)
+VLOOKUP("天龙圣衣(男)",StdItems!B2:T9983,16,FALSE)
+VLOOKUP("天龙圣镯",StdItems!B2:T9983,16,FALSE)*2
+VLOOKUP("天龙圣戒",StdItems!B2:T9983,16,FALSE)*2
+VLOOKUP("天龙圣带",StdItems!B2:T9983,16,FALSE)
+VLOOKUP("天龙圣靴",StdItems!B2:T9983,16,FALSE)
+VLOOKUP("天龙圣剑",StdItems!B2:T9983,16,FALSE)</f>
        <v>81</v>
      </c>
      <c r="I27" s="53">
        <f>VLOOKUP("天龙圣盔",StdItems!B2:T9983,17,FALSE)
+VLOOKUP("天龙圣链",StdItems!B2:T9983,17,FALSE)
+VLOOKUP("天龙圣章",StdItems!B2:T9983,17,FALSE)
+VLOOKUP("天龙圣衣(男)",StdItems!B2:T9983,17,FALSE)
+VLOOKUP("天龙圣镯",StdItems!B2:T9983,17,FALSE)*2
+VLOOKUP("天龙圣戒",StdItems!B2:T9983,17,FALSE)*2
+VLOOKUP("天龙圣带",StdItems!B2:T9983,17,FALSE)
+VLOOKUP("天龙圣靴",StdItems!B2:T9983,17,FALSE)
+VLOOKUP("天龙圣剑",StdItems!B2:T9983,17,FALSE)</f>
        <v>221</v>
      </c>
      <c r="J27" s="54"/>
      <c r="K27" s="54"/>
      <c r="L27" s="55"/>
    </row>
    <row r="28" spans="1:12" s="6" customFormat="1">
      <c r="A28" s="49" t="s">
        <v>2376</v>
      </c>
      <c r="B28" s="50">
        <f>VLOOKUP("天龙圣盔",StdItems!B2:T9983,10,FALSE)
+VLOOKUP("天龙圣章",StdItems!B2:T9983,10,FALSE)
+VLOOKUP("天龙圣衣(男)",StdItems!B2:T9983,10,FALSE)
+VLOOKUP("天龙圣镯",StdItems!B2:T9983,10,FALSE)*2
+VLOOKUP("天龙圣戒",StdItems!B2:T9983,10,FALSE)*2
+VLOOKUP("天龙圣带",StdItems!B2:T9983,10,FALSE)
+VLOOKUP("天龙圣靴",StdItems!B2:T9983,10,FALSE)</f>
        <v>48</v>
      </c>
      <c r="C28" s="50">
        <f>VLOOKUP("天龙圣盔",StdItems!B2:T9983,11,FALSE)
+VLOOKUP("天龙圣章",StdItems!B2:T9983,11,FALSE)
+VLOOKUP("天龙圣衣(男)",StdItems!B2:T9983,11,FALSE)
+VLOOKUP("天龙圣镯",StdItems!B2:T9983,11,FALSE)*2
+VLOOKUP("天龙圣戒",StdItems!B2:T9983,11,FALSE)*2
+VLOOKUP("天龙圣带",StdItems!B2:T9983,11,FALSE)
+VLOOKUP("天龙圣靴",StdItems!B2:T9983,11,FALSE)</f>
        <v>85</v>
      </c>
      <c r="D28" s="51">
        <f>VLOOKUP("天龙圣盔",StdItems!B2:T9983,12,FALSE)
+VLOOKUP("天龙圣章",StdItems!B2:T9983,12,FALSE)
+VLOOKUP("天龙圣衣(男)",StdItems!B2:T9983,12,FALSE)
+VLOOKUP("天龙圣镯",StdItems!B2:T9983,12,FALSE)*2
+VLOOKUP("天龙圣戒",StdItems!B2:T9983,12,FALSE)*2
+VLOOKUP("天龙圣带",StdItems!B2:T9983,12,FALSE)
+VLOOKUP("天龙圣靴",StdItems!B2:T9983,12,FALSE)</f>
        <v>39</v>
      </c>
      <c r="E28" s="51">
        <f>VLOOKUP("天龙圣盔",StdItems!B2:T9983,13,FALSE)
+VLOOKUP("天龙圣章",StdItems!B2:T9983,13,FALSE)
+VLOOKUP("天龙圣衣(男)",StdItems!B2:T9983,13,FALSE)
+VLOOKUP("天龙圣镯",StdItems!B2:T9983,13,FALSE)*2
+VLOOKUP("天龙圣戒",StdItems!B2:T9983,13,FALSE)*2
+VLOOKUP("天龙圣带",StdItems!B2:T9983,13,FALSE)
+VLOOKUP("天龙圣靴",StdItems!B2:T9983,13,FALSE)</f>
        <v>77</v>
      </c>
      <c r="F28" s="52"/>
      <c r="G28" s="52"/>
      <c r="H28" s="53"/>
      <c r="I28" s="53"/>
      <c r="J28" s="54">
        <f>VLOOKUP("天龙圣盔",StdItems!B2:T9983,18,FALSE)
+VLOOKUP("天龙圣链",StdItems!B2:T9983,18,FALSE)
+VLOOKUP("天龙圣章",StdItems!B2:T9983,18,FALSE)
+VLOOKUP("天龙圣衣(男)",StdItems!B2:T9983,18,FALSE)
+VLOOKUP("天龙圣镯",StdItems!B2:T9983,18,FALSE)*2
+VLOOKUP("天龙圣戒",StdItems!B2:T9983,18,FALSE)*2
+VLOOKUP("天龙圣带",StdItems!B2:T9983,18,FALSE)
+VLOOKUP("天龙圣靴",StdItems!B2:T9983,18,FALSE)
+VLOOKUP("天龙圣剑",StdItems!B2:T9983,18,FALSE)</f>
        <v>83</v>
      </c>
      <c r="K28" s="54">
        <f>VLOOKUP("天龙圣盔",StdItems!B2:T9983,19,FALSE)
+VLOOKUP("天龙圣链",StdItems!B2:T9983,19,FALSE)
+VLOOKUP("天龙圣章",StdItems!B2:T9983,19,FALSE)
+VLOOKUP("天龙圣衣(男)",StdItems!B2:T9983,19,FALSE)
+VLOOKUP("天龙圣镯",StdItems!B2:T9983,19,FALSE)*2
+VLOOKUP("天龙圣戒",StdItems!B2:T9983,19,FALSE)*2
+VLOOKUP("天龙圣带",StdItems!B2:T9983,19,FALSE)
+VLOOKUP("天龙圣靴",StdItems!B2:T9983,19,FALSE)
+VLOOKUP("天龙圣剑",StdItems!B2:T9983,19,FALSE)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2377</v>
      </c>
      <c r="B30" s="50">
        <f>VLOOKUP("主宰神盔",StdItems!B2:T9983,10,FALSE)
+VLOOKUP("主宰神章",StdItems!B2:T9983,10,FALSE)
+VLOOKUP("主宰神衣(男)",StdItems!B2:T9983,10,FALSE)
+VLOOKUP("主宰神镯",StdItems!B2:T9983,10,FALSE)*2
+VLOOKUP("主宰神戒",StdItems!B2:T9983,10,FALSE)*2
+VLOOKUP("主宰神带",StdItems!B2:T9983,10,FALSE)
+VLOOKUP("主宰神靴",StdItems!B2:T9983,10,FALSE)</f>
        <v>57</v>
      </c>
      <c r="C30" s="50">
        <f>VLOOKUP("主宰神盔",StdItems!B2:T9983,11,FALSE)
+VLOOKUP("主宰神章",StdItems!B2:T9983,11,FALSE)
+VLOOKUP("主宰神衣(男)",StdItems!B2:T9983,11,FALSE)
+VLOOKUP("主宰神镯",StdItems!B2:T9983,11,FALSE)*2
+VLOOKUP("主宰神戒",StdItems!B2:T9983,11,FALSE)*2
+VLOOKUP("主宰神带",StdItems!B2:T9983,11,FALSE)
+VLOOKUP("主宰神靴",StdItems!B2:T9983,11,FALSE)</f>
        <v>100</v>
      </c>
      <c r="D30" s="51">
        <f>VLOOKUP("主宰神盔",StdItems!B2:T9983,12,FALSE)
+VLOOKUP("主宰神章",StdItems!B2:T9983,12,FALSE)
+VLOOKUP("主宰神衣(男)",StdItems!B2:T9983,12,FALSE)
+VLOOKUP("主宰神镯",StdItems!B2:T9983,12,FALSE)*2
+VLOOKUP("主宰神戒",StdItems!B2:T9983,12,FALSE)*2
+VLOOKUP("主宰神带",StdItems!B2:T9983,12,FALSE)
+VLOOKUP("主宰神靴",StdItems!B2:T9983,12,FALSE)</f>
        <v>48</v>
      </c>
      <c r="E30" s="51">
        <f>VLOOKUP("主宰神盔",StdItems!B2:T9983,13,FALSE)
+VLOOKUP("主宰神章",StdItems!B2:T9983,13,FALSE)
+VLOOKUP("主宰神衣(男)",StdItems!B2:T9983,13,FALSE)
+VLOOKUP("主宰神镯",StdItems!B2:T9983,13,FALSE)*2
+VLOOKUP("主宰神戒",StdItems!B2:T9983,13,FALSE)*2
+VLOOKUP("主宰神带",StdItems!B2:T9983,13,FALSE)
+VLOOKUP("主宰神靴",StdItems!B2:T9983,13,FALSE)</f>
        <v>94</v>
      </c>
      <c r="F30" s="52">
        <f>VLOOKUP("主宰神盔",StdItems!B2:T9983,14,FALSE)
+VLOOKUP("主宰神链",StdItems!B2:T9983,14,FALSE)
+VLOOKUP("主宰神章",StdItems!B2:T9983,14,FALSE)
+VLOOKUP("主宰神衣(男)",StdItems!B2:T9983,14,FALSE)
+VLOOKUP("主宰神镯",StdItems!B2:T9983,14,FALSE)*2
+VLOOKUP("主宰神戒",StdItems!B2:T9983,14,FALSE)*2
+VLOOKUP("主宰神带",StdItems!B2:T9983,14,FALSE)
+VLOOKUP("主宰神靴",StdItems!B2:T9983,14,FALSE)
+VLOOKUP("主宰神剑",StdItems!B2:T9983,14,FALSE)</f>
        <v>89</v>
      </c>
      <c r="G30" s="52">
        <f>VLOOKUP("主宰神盔",StdItems!B2:T9983,15,FALSE)
+VLOOKUP("主宰神链",StdItems!B2:T9983,15,FALSE)
+VLOOKUP("主宰神章",StdItems!B2:T9983,15,FALSE)
+VLOOKUP("主宰神衣(男)",StdItems!B2:T9983,15,FALSE)
+VLOOKUP("主宰神镯",StdItems!B2:T9983,15,FALSE)*2
+VLOOKUP("主宰神戒",StdItems!B2:T9983,15,FALSE)*2
+VLOOKUP("主宰神带",StdItems!B2:T9983,15,FALSE)
+VLOOKUP("主宰神靴",StdItems!B2:T9983,15,FALSE)
+VLOOKUP("主宰神剑",StdItems!B2:T9983,15,FALSE)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2378</v>
      </c>
      <c r="B31" s="50">
        <f>VLOOKUP("主宰神盔",StdItems!B2:T9983,10,FALSE)
+VLOOKUP("主宰神章",StdItems!B2:T9983,10,FALSE)
+VLOOKUP("主宰神衣(男)",StdItems!B2:T9983,10,FALSE)
+VLOOKUP("主宰神镯",StdItems!B2:T9983,10,FALSE)*2
+VLOOKUP("主宰神戒",StdItems!B2:T9983,10,FALSE)*2
+VLOOKUP("主宰神带",StdItems!B2:T9983,10,FALSE)
+VLOOKUP("主宰神靴",StdItems!B2:T9983,10,FALSE)</f>
        <v>57</v>
      </c>
      <c r="C31" s="50">
        <f>VLOOKUP("主宰神盔",StdItems!B2:T9983,11,FALSE)
+VLOOKUP("主宰神章",StdItems!B2:T9983,11,FALSE)
+VLOOKUP("主宰神衣(男)",StdItems!B2:T9983,11,FALSE)
+VLOOKUP("主宰神镯",StdItems!B2:T9983,11,FALSE)*2
+VLOOKUP("主宰神戒",StdItems!B2:T9983,11,FALSE)*2
+VLOOKUP("主宰神带",StdItems!B2:T9983,11,FALSE)
+VLOOKUP("主宰神靴",StdItems!B2:T9983,11,FALSE)</f>
        <v>100</v>
      </c>
      <c r="D31" s="51">
        <f>VLOOKUP("主宰神盔",StdItems!B2:T9983,12,FALSE)
+VLOOKUP("主宰神章",StdItems!B2:T9983,12,FALSE)
+VLOOKUP("主宰神衣(男)",StdItems!B2:T9983,12,FALSE)
+VLOOKUP("主宰神镯",StdItems!B2:T9983,12,FALSE)*2
+VLOOKUP("主宰神戒",StdItems!B2:T9983,12,FALSE)*2
+VLOOKUP("主宰神带",StdItems!B2:T9983,12,FALSE)
+VLOOKUP("主宰神靴",StdItems!B2:T9983,12,FALSE)</f>
        <v>48</v>
      </c>
      <c r="E31" s="51">
        <f>VLOOKUP("主宰神盔",StdItems!B2:T9983,13,FALSE)
+VLOOKUP("主宰神章",StdItems!B2:T9983,13,FALSE)
+VLOOKUP("主宰神衣(男)",StdItems!B2:T9983,13,FALSE)
+VLOOKUP("主宰神镯",StdItems!B2:T9983,13,FALSE)*2
+VLOOKUP("主宰神戒",StdItems!B2:T9983,13,FALSE)*2
+VLOOKUP("主宰神带",StdItems!B2:T9983,13,FALSE)
+VLOOKUP("主宰神靴",StdItems!B2:T9983,13,FALSE)</f>
        <v>94</v>
      </c>
      <c r="F31" s="52"/>
      <c r="G31" s="52"/>
      <c r="H31" s="53">
        <f>VLOOKUP("主宰神盔",StdItems!B2:T9983,16,FALSE)
+VLOOKUP("主宰神链",StdItems!B2:T9983,16,FALSE)
+VLOOKUP("主宰神章",StdItems!B2:T9983,16,FALSE)
+VLOOKUP("主宰神衣(男)",StdItems!B2:T9983,16,FALSE)
+VLOOKUP("主宰神镯",StdItems!B2:T9983,16,FALSE)*2
+VLOOKUP("主宰神戒",StdItems!B2:T9983,16,FALSE)*2
+VLOOKUP("主宰神带",StdItems!B2:T9983,16,FALSE)
+VLOOKUP("主宰神靴",StdItems!B2:T9983,16,FALSE)
+VLOOKUP("主宰神剑",StdItems!B2:T9983,16,FALSE)</f>
        <v>98</v>
      </c>
      <c r="I31" s="53">
        <f>VLOOKUP("主宰神盔",StdItems!B2:T9983,17,FALSE)
+VLOOKUP("主宰神链",StdItems!B2:T9983,17,FALSE)
+VLOOKUP("主宰神章",StdItems!B2:T9983,17,FALSE)
+VLOOKUP("主宰神衣(男)",StdItems!B2:T9983,17,FALSE)
+VLOOKUP("主宰神镯",StdItems!B2:T9983,17,FALSE)*2
+VLOOKUP("主宰神戒",StdItems!B2:T9983,17,FALSE)*2
+VLOOKUP("主宰神带",StdItems!B2:T9983,17,FALSE)
+VLOOKUP("主宰神靴",StdItems!B2:T9983,17,FALSE)
+VLOOKUP("主宰神剑",StdItems!B2:T9983,17,FALSE)</f>
        <v>264</v>
      </c>
      <c r="J31" s="54"/>
      <c r="K31" s="54"/>
      <c r="L31" s="55"/>
    </row>
    <row r="32" spans="1:12" s="6" customFormat="1">
      <c r="A32" s="49" t="s">
        <v>2379</v>
      </c>
      <c r="B32" s="50">
        <f>VLOOKUP("主宰神盔",StdItems!B2:T9983,10,FALSE)
+VLOOKUP("主宰神章",StdItems!B2:T9983,10,FALSE)
+VLOOKUP("主宰神衣(男)",StdItems!B2:T9983,10,FALSE)
+VLOOKUP("主宰神镯",StdItems!B2:T9983,10,FALSE)*2
+VLOOKUP("主宰神戒",StdItems!B2:T9983,10,FALSE)*2
+VLOOKUP("主宰神带",StdItems!B2:T9983,10,FALSE)
+VLOOKUP("主宰神靴",StdItems!B2:T9983,10,FALSE)</f>
        <v>57</v>
      </c>
      <c r="C32" s="50">
        <f>VLOOKUP("主宰神盔",StdItems!B2:T9983,11,FALSE)
+VLOOKUP("主宰神章",StdItems!B2:T9983,11,FALSE)
+VLOOKUP("主宰神衣(男)",StdItems!B2:T9983,11,FALSE)
+VLOOKUP("主宰神镯",StdItems!B2:T9983,11,FALSE)*2
+VLOOKUP("主宰神戒",StdItems!B2:T9983,11,FALSE)*2
+VLOOKUP("主宰神带",StdItems!B2:T9983,11,FALSE)
+VLOOKUP("主宰神靴",StdItems!B2:T9983,11,FALSE)</f>
        <v>100</v>
      </c>
      <c r="D32" s="51">
        <f>VLOOKUP("主宰神盔",StdItems!B2:T9983,12,FALSE)
+VLOOKUP("主宰神章",StdItems!B2:T9983,12,FALSE)
+VLOOKUP("主宰神衣(男)",StdItems!B2:T9983,12,FALSE)
+VLOOKUP("主宰神镯",StdItems!B2:T9983,12,FALSE)*2
+VLOOKUP("主宰神戒",StdItems!B2:T9983,12,FALSE)*2
+VLOOKUP("主宰神带",StdItems!B2:T9983,12,FALSE)
+VLOOKUP("主宰神靴",StdItems!B2:T9983,12,FALSE)</f>
        <v>48</v>
      </c>
      <c r="E32" s="51">
        <f>VLOOKUP("主宰神盔",StdItems!B2:T9983,13,FALSE)
+VLOOKUP("主宰神章",StdItems!B2:T9983,13,FALSE)
+VLOOKUP("主宰神衣(男)",StdItems!B2:T9983,13,FALSE)
+VLOOKUP("主宰神镯",StdItems!B2:T9983,13,FALSE)*2
+VLOOKUP("主宰神戒",StdItems!B2:T9983,13,FALSE)*2
+VLOOKUP("主宰神带",StdItems!B2:T9983,13,FALSE)
+VLOOKUP("主宰神靴",StdItems!B2:T9983,13,FALSE)</f>
        <v>94</v>
      </c>
      <c r="F32" s="52"/>
      <c r="G32" s="52"/>
      <c r="H32" s="53"/>
      <c r="I32" s="53"/>
      <c r="J32" s="54">
        <f>VLOOKUP("主宰神盔",StdItems!B2:T9983,18,FALSE)
+VLOOKUP("主宰神链",StdItems!B2:T9983,18,FALSE)
+VLOOKUP("主宰神章",StdItems!B2:T9983,18,FALSE)
+VLOOKUP("主宰神衣(男)",StdItems!B2:T9983,18,FALSE)
+VLOOKUP("主宰神镯",StdItems!B2:T9983,18,FALSE)*2
+VLOOKUP("主宰神戒",StdItems!B2:T9983,18,FALSE)*2
+VLOOKUP("主宰神带",StdItems!B2:T9983,18,FALSE)
+VLOOKUP("主宰神靴",StdItems!B2:T9983,18,FALSE)
+VLOOKUP("主宰神剑",StdItems!B2:T9983,18,FALSE)</f>
        <v>100</v>
      </c>
      <c r="K32" s="54">
        <f>VLOOKUP("主宰神盔",StdItems!B2:T9983,19,FALSE)
+VLOOKUP("主宰神链",StdItems!B2:T9983,19,FALSE)
+VLOOKUP("主宰神章",StdItems!B2:T9983,19,FALSE)
+VLOOKUP("主宰神衣(男)",StdItems!B2:T9983,19,FALSE)
+VLOOKUP("主宰神镯",StdItems!B2:T9983,19,FALSE)*2
+VLOOKUP("主宰神戒",StdItems!B2:T9983,19,FALSE)*2
+VLOOKUP("主宰神带",StdItems!B2:T9983,19,FALSE)
+VLOOKUP("主宰神靴",StdItems!B2:T9983,19,FALSE)
+VLOOKUP("主宰神剑",StdItems!B2:T9983,19,FALSE)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0"/>
  <sheetViews>
    <sheetView zoomScaleNormal="100" workbookViewId="0">
      <pane ySplit="1" topLeftCell="A11" activePane="bottomLeft" state="frozen"/>
      <selection pane="bottomLeft" activeCell="L17" sqref="L17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1238</v>
      </c>
      <c r="B1" s="12" t="s">
        <v>1239</v>
      </c>
      <c r="C1" s="12" t="s">
        <v>1240</v>
      </c>
      <c r="D1" s="12" t="s">
        <v>1241</v>
      </c>
      <c r="E1" s="12" t="s">
        <v>1242</v>
      </c>
      <c r="F1" s="12" t="s">
        <v>1243</v>
      </c>
      <c r="G1" s="12" t="s">
        <v>1244</v>
      </c>
      <c r="H1" s="12" t="s">
        <v>1245</v>
      </c>
      <c r="I1" s="12" t="s">
        <v>1246</v>
      </c>
      <c r="J1" s="12" t="s">
        <v>1247</v>
      </c>
      <c r="K1" s="12" t="s">
        <v>2380</v>
      </c>
      <c r="L1" s="12" t="s">
        <v>2381</v>
      </c>
      <c r="M1" s="12" t="s">
        <v>2382</v>
      </c>
      <c r="N1" s="12" t="s">
        <v>2383</v>
      </c>
    </row>
    <row r="2" spans="1:14">
      <c r="A2" s="11" t="s">
        <v>1248</v>
      </c>
    </row>
    <row r="3" spans="1:14">
      <c r="A3" s="11" t="s">
        <v>1249</v>
      </c>
    </row>
    <row r="4" spans="1:14">
      <c r="A4" s="11" t="s">
        <v>1250</v>
      </c>
    </row>
    <row r="5" spans="1:14">
      <c r="A5" s="11" t="s">
        <v>1251</v>
      </c>
    </row>
    <row r="8" spans="1:14">
      <c r="A8" s="11" t="s">
        <v>1252</v>
      </c>
    </row>
    <row r="9" spans="1:14">
      <c r="A9" s="11" t="s">
        <v>1253</v>
      </c>
    </row>
    <row r="10" spans="1:14">
      <c r="A10" s="11" t="s">
        <v>1254</v>
      </c>
    </row>
    <row r="11" spans="1:14">
      <c r="A11" s="11" t="s">
        <v>1255</v>
      </c>
      <c r="B11" s="12">
        <v>8</v>
      </c>
      <c r="C11" s="12">
        <v>12</v>
      </c>
      <c r="D11" s="12" t="s">
        <v>606</v>
      </c>
      <c r="E11" s="12">
        <v>0</v>
      </c>
      <c r="F11" s="12">
        <v>1</v>
      </c>
      <c r="G11" s="12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1256</v>
      </c>
    </row>
    <row r="14" spans="1:14">
      <c r="A14" s="11" t="s">
        <v>1257</v>
      </c>
      <c r="B14" s="12">
        <v>14</v>
      </c>
      <c r="C14" s="12">
        <v>13</v>
      </c>
      <c r="D14" s="12" t="s">
        <v>1258</v>
      </c>
      <c r="E14" s="12">
        <v>0</v>
      </c>
      <c r="F14" s="12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1259</v>
      </c>
    </row>
    <row r="17" spans="1:14">
      <c r="A17" s="11" t="s">
        <v>1260</v>
      </c>
      <c r="B17" s="12">
        <v>190</v>
      </c>
      <c r="C17" s="12">
        <v>240</v>
      </c>
      <c r="D17" s="12" t="s">
        <v>537</v>
      </c>
      <c r="E17" s="12">
        <v>5</v>
      </c>
      <c r="F17" s="12">
        <v>1</v>
      </c>
      <c r="G17" s="12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1252</v>
      </c>
    </row>
    <row r="20" spans="1:14">
      <c r="A20" s="11" t="s">
        <v>1261</v>
      </c>
    </row>
    <row r="21" spans="1:14">
      <c r="A21" s="11" t="s">
        <v>1262</v>
      </c>
    </row>
    <row r="22" spans="1:14">
      <c r="A22" s="11" t="s">
        <v>1263</v>
      </c>
    </row>
    <row r="23" spans="1:14">
      <c r="A23" s="11" t="s">
        <v>1264</v>
      </c>
      <c r="B23" s="12">
        <v>318</v>
      </c>
      <c r="C23" s="12">
        <v>244</v>
      </c>
      <c r="D23" s="12" t="s">
        <v>1265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1264</v>
      </c>
      <c r="B24" s="12">
        <v>300</v>
      </c>
      <c r="C24" s="12">
        <v>207</v>
      </c>
      <c r="D24" s="12" t="s">
        <v>1265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1264</v>
      </c>
      <c r="B25" s="12">
        <v>310</v>
      </c>
      <c r="C25" s="12">
        <v>227</v>
      </c>
      <c r="D25" s="12" t="s">
        <v>1265</v>
      </c>
      <c r="E25" s="12">
        <v>0</v>
      </c>
      <c r="F25" s="12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1264</v>
      </c>
      <c r="B26" s="12">
        <v>313</v>
      </c>
      <c r="C26" s="12">
        <v>230</v>
      </c>
      <c r="D26" s="12" t="s">
        <v>1265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1266</v>
      </c>
    </row>
    <row r="28" spans="1:14">
      <c r="A28" s="11" t="s">
        <v>1264</v>
      </c>
      <c r="B28" s="12">
        <v>309</v>
      </c>
      <c r="C28" s="12">
        <v>286</v>
      </c>
      <c r="D28" s="12" t="s">
        <v>1265</v>
      </c>
      <c r="E28" s="12">
        <v>0</v>
      </c>
      <c r="F28" s="12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1264</v>
      </c>
      <c r="B29" s="12">
        <v>329</v>
      </c>
      <c r="C29" s="12">
        <v>289</v>
      </c>
      <c r="D29" s="12" t="s">
        <v>1265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1267</v>
      </c>
    </row>
    <row r="31" spans="1:14">
      <c r="A31" s="11" t="s">
        <v>1264</v>
      </c>
      <c r="B31" s="12">
        <v>355</v>
      </c>
      <c r="C31" s="12">
        <v>280</v>
      </c>
      <c r="D31" s="12" t="s">
        <v>1265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1264</v>
      </c>
      <c r="B32" s="12">
        <v>362</v>
      </c>
      <c r="C32" s="12">
        <v>301</v>
      </c>
      <c r="D32" s="12" t="s">
        <v>1265</v>
      </c>
      <c r="E32" s="12">
        <v>0</v>
      </c>
      <c r="F32" s="12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1264</v>
      </c>
      <c r="B33" s="12">
        <v>374</v>
      </c>
      <c r="C33" s="12">
        <v>291</v>
      </c>
      <c r="D33" s="12" t="s">
        <v>1265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1268</v>
      </c>
    </row>
    <row r="35" spans="1:14">
      <c r="A35" s="11" t="s">
        <v>1269</v>
      </c>
      <c r="B35" s="12">
        <v>301</v>
      </c>
      <c r="C35" s="12">
        <v>319</v>
      </c>
      <c r="D35" s="12" t="s">
        <v>1265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1269</v>
      </c>
      <c r="B36" s="12">
        <v>321</v>
      </c>
      <c r="C36" s="12">
        <v>257</v>
      </c>
      <c r="D36" s="12" t="s">
        <v>1265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1269</v>
      </c>
      <c r="B37" s="12">
        <v>334</v>
      </c>
      <c r="C37" s="12">
        <v>272</v>
      </c>
      <c r="D37" s="12" t="s">
        <v>1265</v>
      </c>
      <c r="E37" s="12">
        <v>0</v>
      </c>
      <c r="F37" s="12">
        <v>1</v>
      </c>
      <c r="G37" s="12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1269</v>
      </c>
      <c r="B38" s="12">
        <v>335</v>
      </c>
      <c r="C38" s="12">
        <v>309</v>
      </c>
      <c r="D38" s="12" t="s">
        <v>1265</v>
      </c>
      <c r="E38" s="12">
        <v>0</v>
      </c>
      <c r="F38" s="12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1270</v>
      </c>
    </row>
    <row r="40" spans="1:14">
      <c r="A40" s="11" t="s">
        <v>1271</v>
      </c>
    </row>
    <row r="41" spans="1:14">
      <c r="A41" s="11" t="s">
        <v>1264</v>
      </c>
      <c r="B41" s="12">
        <v>340</v>
      </c>
      <c r="C41" s="12">
        <v>513</v>
      </c>
      <c r="D41" s="12" t="s">
        <v>1265</v>
      </c>
      <c r="E41" s="12">
        <v>0</v>
      </c>
      <c r="F41" s="12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1264</v>
      </c>
      <c r="B42" s="12">
        <v>341</v>
      </c>
      <c r="C42" s="12">
        <v>514</v>
      </c>
      <c r="D42" s="12" t="s">
        <v>1265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1272</v>
      </c>
    </row>
    <row r="44" spans="1:14">
      <c r="A44" s="11" t="s">
        <v>1264</v>
      </c>
      <c r="B44" s="12">
        <v>367</v>
      </c>
      <c r="C44" s="12">
        <v>487</v>
      </c>
      <c r="D44" s="12" t="s">
        <v>1265</v>
      </c>
      <c r="E44" s="12">
        <v>0</v>
      </c>
      <c r="F44" s="12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1264</v>
      </c>
      <c r="B45" s="12">
        <v>368</v>
      </c>
      <c r="C45" s="12">
        <v>488</v>
      </c>
      <c r="D45" s="12" t="s">
        <v>1265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1273</v>
      </c>
    </row>
    <row r="47" spans="1:14">
      <c r="A47" s="11" t="s">
        <v>1264</v>
      </c>
      <c r="B47" s="12">
        <v>567</v>
      </c>
      <c r="C47" s="12">
        <v>621</v>
      </c>
      <c r="D47" s="12" t="s">
        <v>1265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1264</v>
      </c>
      <c r="B48" s="12">
        <v>600</v>
      </c>
      <c r="C48" s="12">
        <v>576</v>
      </c>
      <c r="D48" s="12" t="s">
        <v>1265</v>
      </c>
      <c r="E48" s="12">
        <v>0</v>
      </c>
      <c r="F48" s="12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1264</v>
      </c>
      <c r="B49" s="12">
        <v>662</v>
      </c>
      <c r="C49" s="12">
        <v>558</v>
      </c>
      <c r="D49" s="12" t="s">
        <v>1265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1274</v>
      </c>
    </row>
    <row r="51" spans="1:14">
      <c r="A51" s="11" t="s">
        <v>1264</v>
      </c>
      <c r="B51" s="12">
        <v>665</v>
      </c>
      <c r="C51" s="12">
        <v>86</v>
      </c>
      <c r="D51" s="12" t="s">
        <v>1265</v>
      </c>
      <c r="E51" s="12">
        <v>0</v>
      </c>
      <c r="F51" s="12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1264</v>
      </c>
      <c r="B52" s="12">
        <v>672</v>
      </c>
      <c r="C52" s="12">
        <v>93</v>
      </c>
      <c r="D52" s="12" t="s">
        <v>1265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1275</v>
      </c>
    </row>
    <row r="54" spans="1:14">
      <c r="A54" s="11" t="s">
        <v>1264</v>
      </c>
      <c r="B54" s="12">
        <v>320</v>
      </c>
      <c r="C54" s="12">
        <v>36</v>
      </c>
      <c r="D54" s="12" t="s">
        <v>1265</v>
      </c>
      <c r="E54" s="12">
        <v>0</v>
      </c>
      <c r="F54" s="12">
        <v>1</v>
      </c>
      <c r="G54" s="12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1264</v>
      </c>
      <c r="B55" s="12">
        <v>327</v>
      </c>
      <c r="C55" s="12">
        <v>42</v>
      </c>
      <c r="D55" s="12" t="s">
        <v>1265</v>
      </c>
      <c r="E55" s="12">
        <v>0</v>
      </c>
      <c r="F55" s="12">
        <v>1</v>
      </c>
      <c r="G55" s="12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1276</v>
      </c>
    </row>
    <row r="58" spans="1:14">
      <c r="A58" s="11" t="s">
        <v>1277</v>
      </c>
    </row>
    <row r="59" spans="1:14">
      <c r="A59" s="11" t="s">
        <v>1278</v>
      </c>
      <c r="B59" s="12">
        <v>566</v>
      </c>
      <c r="C59" s="12">
        <v>544</v>
      </c>
      <c r="D59" s="12" t="s">
        <v>1265</v>
      </c>
      <c r="E59" s="12">
        <v>0</v>
      </c>
      <c r="F59" s="12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1278</v>
      </c>
      <c r="B60" s="12">
        <v>555</v>
      </c>
      <c r="C60" s="12">
        <v>544</v>
      </c>
      <c r="D60" s="12" t="s">
        <v>1265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1279</v>
      </c>
    </row>
    <row r="62" spans="1:14">
      <c r="A62" s="11" t="s">
        <v>1278</v>
      </c>
      <c r="B62" s="12">
        <v>46</v>
      </c>
      <c r="C62" s="12">
        <v>39</v>
      </c>
      <c r="D62" s="12" t="s">
        <v>1265</v>
      </c>
      <c r="E62" s="12">
        <v>0</v>
      </c>
      <c r="F62" s="12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1278</v>
      </c>
      <c r="B63" s="12">
        <v>52</v>
      </c>
      <c r="C63" s="12">
        <v>33</v>
      </c>
      <c r="D63" s="12" t="s">
        <v>1265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1280</v>
      </c>
    </row>
    <row r="65" spans="1:14">
      <c r="A65" s="11" t="s">
        <v>1278</v>
      </c>
      <c r="B65" s="12">
        <v>51</v>
      </c>
      <c r="C65" s="12">
        <v>165</v>
      </c>
      <c r="D65" s="12" t="s">
        <v>1265</v>
      </c>
      <c r="E65" s="12">
        <v>0</v>
      </c>
      <c r="F65" s="12">
        <v>1</v>
      </c>
      <c r="G65" s="12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1278</v>
      </c>
      <c r="B66" s="12">
        <v>51</v>
      </c>
      <c r="C66" s="12">
        <v>172</v>
      </c>
      <c r="D66" s="12" t="s">
        <v>1265</v>
      </c>
      <c r="E66" s="12">
        <v>0</v>
      </c>
      <c r="F66" s="12">
        <v>1</v>
      </c>
      <c r="G66" s="12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1281</v>
      </c>
    </row>
    <row r="69" spans="1:14">
      <c r="A69" s="11" t="s">
        <v>1275</v>
      </c>
    </row>
    <row r="70" spans="1:14">
      <c r="A70" s="11" t="s">
        <v>1282</v>
      </c>
      <c r="B70" s="12">
        <v>43</v>
      </c>
      <c r="C70" s="12">
        <v>480</v>
      </c>
      <c r="D70" s="12" t="s">
        <v>1265</v>
      </c>
      <c r="E70" s="12">
        <v>0</v>
      </c>
      <c r="F70" s="12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1282</v>
      </c>
      <c r="B71" s="12">
        <v>49</v>
      </c>
      <c r="C71" s="12">
        <v>474</v>
      </c>
      <c r="D71" s="12" t="s">
        <v>1265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1283</v>
      </c>
    </row>
    <row r="73" spans="1:14">
      <c r="A73" s="11" t="s">
        <v>1282</v>
      </c>
      <c r="B73" s="12">
        <v>353</v>
      </c>
      <c r="C73" s="12">
        <v>246</v>
      </c>
      <c r="D73" s="12" t="s">
        <v>1265</v>
      </c>
      <c r="E73" s="12">
        <v>0</v>
      </c>
      <c r="F73" s="12">
        <v>1</v>
      </c>
      <c r="G73" s="12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1282</v>
      </c>
      <c r="B74" s="12">
        <v>357</v>
      </c>
      <c r="C74" s="12">
        <v>243</v>
      </c>
      <c r="D74" s="12" t="s">
        <v>1265</v>
      </c>
      <c r="E74" s="12">
        <v>0</v>
      </c>
      <c r="F74" s="12">
        <v>1</v>
      </c>
      <c r="G74" s="12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1284</v>
      </c>
    </row>
    <row r="77" spans="1:14">
      <c r="A77" s="11" t="s">
        <v>1279</v>
      </c>
    </row>
    <row r="78" spans="1:14">
      <c r="A78" s="11" t="s">
        <v>1260</v>
      </c>
      <c r="B78" s="12">
        <v>327</v>
      </c>
      <c r="C78" s="12">
        <v>468</v>
      </c>
      <c r="D78" s="12" t="s">
        <v>1265</v>
      </c>
      <c r="E78" s="12">
        <v>0</v>
      </c>
      <c r="F78" s="12">
        <v>1</v>
      </c>
      <c r="G78" s="12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1260</v>
      </c>
      <c r="B79" s="12">
        <v>320</v>
      </c>
      <c r="C79" s="12">
        <v>474</v>
      </c>
      <c r="D79" s="12" t="s">
        <v>1265</v>
      </c>
      <c r="E79" s="12">
        <v>0</v>
      </c>
      <c r="F79" s="12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1285</v>
      </c>
    </row>
    <row r="82" spans="1:14">
      <c r="A82" s="11" t="s">
        <v>1286</v>
      </c>
      <c r="B82" s="12">
        <v>510</v>
      </c>
      <c r="C82" s="12">
        <v>479</v>
      </c>
      <c r="D82" s="12" t="s">
        <v>1265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1277</v>
      </c>
    </row>
    <row r="84" spans="1:14">
      <c r="A84" s="11" t="s">
        <v>1286</v>
      </c>
      <c r="B84" s="12">
        <v>417</v>
      </c>
      <c r="C84" s="12">
        <v>558</v>
      </c>
      <c r="D84" s="12" t="s">
        <v>1265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1286</v>
      </c>
      <c r="B85" s="12">
        <v>416</v>
      </c>
      <c r="C85" s="12">
        <v>559</v>
      </c>
      <c r="D85" s="12" t="s">
        <v>1265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1286</v>
      </c>
      <c r="B86" s="12">
        <v>423</v>
      </c>
      <c r="C86" s="12">
        <v>566</v>
      </c>
      <c r="D86" s="12" t="s">
        <v>1265</v>
      </c>
      <c r="E86" s="12">
        <v>0</v>
      </c>
      <c r="F86" s="12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1286</v>
      </c>
      <c r="B87" s="12">
        <v>424</v>
      </c>
      <c r="C87" s="12">
        <v>565</v>
      </c>
      <c r="D87" s="12" t="s">
        <v>1265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1287</v>
      </c>
    </row>
    <row r="89" spans="1:14">
      <c r="A89" s="11" t="s">
        <v>1286</v>
      </c>
      <c r="B89" s="12">
        <v>292</v>
      </c>
      <c r="C89" s="12">
        <v>60</v>
      </c>
      <c r="D89" s="12" t="s">
        <v>1265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1286</v>
      </c>
      <c r="B90" s="12">
        <v>298</v>
      </c>
      <c r="C90" s="12">
        <v>65</v>
      </c>
      <c r="D90" s="12" t="s">
        <v>1265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1286</v>
      </c>
      <c r="B91" s="12">
        <v>552</v>
      </c>
      <c r="C91" s="12">
        <v>80</v>
      </c>
      <c r="D91" s="12" t="s">
        <v>1265</v>
      </c>
      <c r="E91" s="12">
        <v>0</v>
      </c>
      <c r="F91" s="12">
        <v>1</v>
      </c>
      <c r="G91" s="12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1286</v>
      </c>
      <c r="B92" s="12">
        <v>560</v>
      </c>
      <c r="C92" s="12">
        <v>88</v>
      </c>
      <c r="D92" s="12" t="s">
        <v>1265</v>
      </c>
      <c r="E92" s="12">
        <v>0</v>
      </c>
      <c r="F92" s="12">
        <v>1</v>
      </c>
      <c r="G92" s="12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1288</v>
      </c>
    </row>
    <row r="95" spans="1:14">
      <c r="A95" s="11" t="s">
        <v>1289</v>
      </c>
    </row>
    <row r="96" spans="1:14">
      <c r="A96" s="11" t="s">
        <v>1290</v>
      </c>
      <c r="B96" s="12">
        <v>331</v>
      </c>
      <c r="C96" s="12">
        <v>317</v>
      </c>
      <c r="D96" s="12" t="s">
        <v>1265</v>
      </c>
      <c r="E96" s="12">
        <v>0</v>
      </c>
      <c r="F96" s="12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1290</v>
      </c>
      <c r="B97" s="12">
        <v>327</v>
      </c>
      <c r="C97" s="12">
        <v>313</v>
      </c>
      <c r="D97" s="12" t="s">
        <v>1265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1291</v>
      </c>
    </row>
    <row r="99" spans="1:14">
      <c r="A99" s="11" t="s">
        <v>1290</v>
      </c>
      <c r="B99" s="12">
        <v>348</v>
      </c>
      <c r="C99" s="12">
        <v>332</v>
      </c>
      <c r="D99" s="12" t="s">
        <v>1265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1292</v>
      </c>
    </row>
    <row r="101" spans="1:14">
      <c r="A101" s="11" t="s">
        <v>1290</v>
      </c>
      <c r="B101" s="12">
        <v>296</v>
      </c>
      <c r="C101" s="12">
        <v>334</v>
      </c>
      <c r="D101" s="12" t="s">
        <v>1265</v>
      </c>
      <c r="E101" s="12">
        <v>0</v>
      </c>
      <c r="F101" s="12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1290</v>
      </c>
      <c r="B102" s="12">
        <v>302</v>
      </c>
      <c r="C102" s="12">
        <v>340</v>
      </c>
      <c r="D102" s="12" t="s">
        <v>1265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1293</v>
      </c>
    </row>
    <row r="104" spans="1:14">
      <c r="A104" s="11" t="s">
        <v>1290</v>
      </c>
      <c r="B104" s="12">
        <v>305</v>
      </c>
      <c r="C104" s="12">
        <v>290</v>
      </c>
      <c r="D104" s="12" t="s">
        <v>1265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1290</v>
      </c>
      <c r="B105" s="12">
        <v>303</v>
      </c>
      <c r="C105" s="12">
        <v>302</v>
      </c>
      <c r="D105" s="12" t="s">
        <v>1265</v>
      </c>
      <c r="E105" s="12">
        <v>0</v>
      </c>
      <c r="F105" s="12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1290</v>
      </c>
      <c r="B106" s="12">
        <v>288</v>
      </c>
      <c r="C106" s="12">
        <v>305</v>
      </c>
      <c r="D106" s="12" t="s">
        <v>1265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1294</v>
      </c>
    </row>
    <row r="108" spans="1:14">
      <c r="A108" s="11" t="s">
        <v>1290</v>
      </c>
      <c r="B108" s="12">
        <v>302</v>
      </c>
      <c r="C108" s="12">
        <v>370</v>
      </c>
      <c r="D108" s="12" t="s">
        <v>1265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1274</v>
      </c>
    </row>
    <row r="110" spans="1:14">
      <c r="A110" s="11" t="s">
        <v>1290</v>
      </c>
      <c r="B110" s="12">
        <v>273</v>
      </c>
      <c r="C110" s="12">
        <v>743</v>
      </c>
      <c r="D110" s="12" t="s">
        <v>1265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1290</v>
      </c>
      <c r="B111" s="12">
        <v>274</v>
      </c>
      <c r="C111" s="12">
        <v>744</v>
      </c>
      <c r="D111" s="12" t="s">
        <v>1265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1290</v>
      </c>
      <c r="B112" s="12">
        <v>512</v>
      </c>
      <c r="C112" s="12">
        <v>770</v>
      </c>
      <c r="D112" s="12" t="s">
        <v>1265</v>
      </c>
      <c r="E112" s="12">
        <v>0</v>
      </c>
      <c r="F112" s="12">
        <v>1</v>
      </c>
      <c r="G112" s="12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1290</v>
      </c>
      <c r="B113" s="12">
        <v>519</v>
      </c>
      <c r="C113" s="12">
        <v>777</v>
      </c>
      <c r="D113" s="12" t="s">
        <v>1265</v>
      </c>
      <c r="E113" s="12">
        <v>0</v>
      </c>
      <c r="F113" s="12">
        <v>1</v>
      </c>
      <c r="G113" s="12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1295</v>
      </c>
    </row>
    <row r="116" spans="1:14">
      <c r="A116" s="11" t="s">
        <v>1296</v>
      </c>
    </row>
    <row r="117" spans="1:14">
      <c r="A117" s="11" t="s">
        <v>1297</v>
      </c>
      <c r="B117" s="12">
        <v>13</v>
      </c>
      <c r="C117" s="12">
        <v>196</v>
      </c>
      <c r="D117" s="12" t="s">
        <v>1265</v>
      </c>
      <c r="E117" s="12">
        <v>0</v>
      </c>
      <c r="F117" s="12">
        <v>1</v>
      </c>
      <c r="G117" s="12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1297</v>
      </c>
      <c r="B118" s="12">
        <v>7</v>
      </c>
      <c r="C118" s="12">
        <v>201</v>
      </c>
      <c r="D118" s="12" t="s">
        <v>1265</v>
      </c>
      <c r="E118" s="12">
        <v>0</v>
      </c>
      <c r="F118" s="12">
        <v>1</v>
      </c>
      <c r="G118" s="12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1298</v>
      </c>
    </row>
    <row r="121" spans="1:14">
      <c r="A121" s="11" t="s">
        <v>1299</v>
      </c>
      <c r="B121" s="12" t="s">
        <v>1300</v>
      </c>
    </row>
    <row r="122" spans="1:14">
      <c r="A122" s="11" t="s">
        <v>1301</v>
      </c>
      <c r="B122" s="12">
        <v>10</v>
      </c>
      <c r="C122" s="12">
        <v>61</v>
      </c>
      <c r="D122" s="12" t="s">
        <v>1265</v>
      </c>
      <c r="E122" s="12">
        <v>0</v>
      </c>
      <c r="F122" s="12">
        <v>1</v>
      </c>
      <c r="G122" s="12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1301</v>
      </c>
      <c r="B123" s="12">
        <v>15</v>
      </c>
      <c r="C123" s="12">
        <v>68</v>
      </c>
      <c r="D123" s="12" t="s">
        <v>1265</v>
      </c>
      <c r="E123" s="12">
        <v>0</v>
      </c>
      <c r="F123" s="12">
        <v>1</v>
      </c>
      <c r="G123" s="12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1298</v>
      </c>
    </row>
    <row r="126" spans="1:14">
      <c r="A126" s="11" t="s">
        <v>1302</v>
      </c>
    </row>
    <row r="127" spans="1:14">
      <c r="A127" s="11" t="s">
        <v>1303</v>
      </c>
      <c r="B127" s="12">
        <v>139</v>
      </c>
      <c r="C127" s="12">
        <v>13</v>
      </c>
      <c r="D127" s="12" t="s">
        <v>1265</v>
      </c>
      <c r="E127" s="12">
        <v>0</v>
      </c>
      <c r="F127" s="12">
        <v>1</v>
      </c>
      <c r="G127" s="12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1303</v>
      </c>
      <c r="B128" s="12">
        <v>138</v>
      </c>
      <c r="C128" s="12">
        <v>12</v>
      </c>
      <c r="D128" s="12" t="s">
        <v>1265</v>
      </c>
      <c r="E128" s="12">
        <v>0</v>
      </c>
      <c r="F128" s="12">
        <v>1</v>
      </c>
      <c r="G128" s="12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1304</v>
      </c>
    </row>
    <row r="131" spans="1:14">
      <c r="A131" s="11" t="s">
        <v>1296</v>
      </c>
    </row>
    <row r="132" spans="1:14">
      <c r="A132" s="11" t="s">
        <v>1305</v>
      </c>
      <c r="B132" s="12">
        <v>332</v>
      </c>
      <c r="C132" s="12">
        <v>380</v>
      </c>
      <c r="D132" s="12" t="s">
        <v>1265</v>
      </c>
      <c r="E132" s="12">
        <v>0</v>
      </c>
      <c r="F132" s="12">
        <v>1</v>
      </c>
      <c r="G132" s="12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1305</v>
      </c>
      <c r="B133" s="12">
        <v>328</v>
      </c>
      <c r="C133" s="12">
        <v>384</v>
      </c>
      <c r="D133" s="12" t="s">
        <v>1265</v>
      </c>
      <c r="E133" s="12">
        <v>0</v>
      </c>
      <c r="F133" s="12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1306</v>
      </c>
    </row>
    <row r="136" spans="1:14">
      <c r="A136" s="11" t="s">
        <v>1307</v>
      </c>
      <c r="B136" s="12">
        <v>256</v>
      </c>
      <c r="C136" s="12">
        <v>231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1307</v>
      </c>
      <c r="B137" s="12">
        <v>251</v>
      </c>
      <c r="C137" s="12">
        <v>236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1307</v>
      </c>
      <c r="B138" s="12">
        <v>255</v>
      </c>
      <c r="C138" s="12">
        <v>230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1307</v>
      </c>
      <c r="B139" s="12">
        <v>250</v>
      </c>
      <c r="C139" s="12">
        <v>235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1307</v>
      </c>
      <c r="B140" s="12">
        <v>254</v>
      </c>
      <c r="C140" s="12">
        <v>229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1307</v>
      </c>
      <c r="B141" s="12">
        <v>249</v>
      </c>
      <c r="C141" s="12">
        <v>234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1307</v>
      </c>
      <c r="B142" s="12">
        <v>253</v>
      </c>
      <c r="C142" s="12">
        <v>228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1307</v>
      </c>
      <c r="B143" s="12">
        <v>248</v>
      </c>
      <c r="C143" s="12">
        <v>233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1307</v>
      </c>
      <c r="B144" s="12">
        <v>252</v>
      </c>
      <c r="C144" s="12">
        <v>227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1307</v>
      </c>
      <c r="B145" s="12">
        <v>247</v>
      </c>
      <c r="C145" s="12">
        <v>232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1307</v>
      </c>
      <c r="B146" s="12">
        <v>257</v>
      </c>
      <c r="C146" s="12">
        <v>186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1307</v>
      </c>
      <c r="B147" s="12">
        <v>253</v>
      </c>
      <c r="C147" s="12">
        <v>183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1307</v>
      </c>
      <c r="B148" s="12">
        <v>256</v>
      </c>
      <c r="C148" s="12">
        <v>187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1307</v>
      </c>
      <c r="B149" s="12">
        <v>252</v>
      </c>
      <c r="C149" s="12">
        <v>184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1307</v>
      </c>
      <c r="B150" s="12">
        <v>255</v>
      </c>
      <c r="C150" s="12">
        <v>188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1307</v>
      </c>
      <c r="B151" s="12">
        <v>251</v>
      </c>
      <c r="C151" s="12">
        <v>185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1307</v>
      </c>
      <c r="B152" s="12">
        <v>254</v>
      </c>
      <c r="C152" s="12">
        <v>189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1307</v>
      </c>
      <c r="B153" s="12">
        <v>250</v>
      </c>
      <c r="C153" s="12">
        <v>186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1307</v>
      </c>
      <c r="B154" s="12">
        <v>253</v>
      </c>
      <c r="C154" s="12">
        <v>190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1307</v>
      </c>
      <c r="B155" s="12">
        <v>249</v>
      </c>
      <c r="C155" s="12">
        <v>187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1307</v>
      </c>
      <c r="B156" s="12">
        <v>215</v>
      </c>
      <c r="C156" s="12">
        <v>193</v>
      </c>
      <c r="D156" s="12" t="s">
        <v>533</v>
      </c>
      <c r="E156" s="12">
        <v>0</v>
      </c>
      <c r="F156" s="12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1307</v>
      </c>
      <c r="B157" s="12">
        <v>219</v>
      </c>
      <c r="C157" s="12">
        <v>189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1275</v>
      </c>
    </row>
    <row r="159" spans="1:14">
      <c r="A159" s="11" t="s">
        <v>1307</v>
      </c>
      <c r="B159" s="12">
        <v>443</v>
      </c>
      <c r="C159" s="12">
        <v>184</v>
      </c>
      <c r="D159" s="12" t="s">
        <v>533</v>
      </c>
      <c r="E159" s="12">
        <v>0</v>
      </c>
      <c r="F159" s="12">
        <v>1</v>
      </c>
      <c r="G159" s="12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1307</v>
      </c>
      <c r="B160" s="12">
        <v>443</v>
      </c>
      <c r="C160" s="12">
        <v>192</v>
      </c>
      <c r="D160" s="12" t="s">
        <v>533</v>
      </c>
      <c r="E160" s="12">
        <v>0</v>
      </c>
      <c r="F160" s="12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1308</v>
      </c>
    </row>
    <row r="163" spans="1:14">
      <c r="A163" s="11" t="s">
        <v>1309</v>
      </c>
      <c r="B163" s="12">
        <v>136</v>
      </c>
      <c r="C163" s="12">
        <v>336</v>
      </c>
      <c r="D163" s="12" t="s">
        <v>1265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1309</v>
      </c>
      <c r="B164" s="12">
        <v>131</v>
      </c>
      <c r="C164" s="12">
        <v>301</v>
      </c>
      <c r="D164" s="12" t="s">
        <v>1265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1309</v>
      </c>
      <c r="B165" s="12">
        <v>140</v>
      </c>
      <c r="C165" s="12">
        <v>362</v>
      </c>
      <c r="D165" s="12" t="s">
        <v>1265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1309</v>
      </c>
      <c r="B166" s="12">
        <v>169</v>
      </c>
      <c r="C166" s="12">
        <v>352</v>
      </c>
      <c r="D166" s="12" t="s">
        <v>1265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1309</v>
      </c>
      <c r="B167" s="12">
        <v>164</v>
      </c>
      <c r="C167" s="12">
        <v>357</v>
      </c>
      <c r="D167" s="12" t="s">
        <v>1265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1309</v>
      </c>
      <c r="B168" s="12">
        <v>122</v>
      </c>
      <c r="C168" s="12">
        <v>334</v>
      </c>
      <c r="D168" s="12" t="s">
        <v>1265</v>
      </c>
      <c r="E168" s="12">
        <v>0</v>
      </c>
      <c r="F168" s="12">
        <v>1</v>
      </c>
      <c r="G168" s="12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1309</v>
      </c>
      <c r="B169" s="12">
        <v>143</v>
      </c>
      <c r="C169" s="12">
        <v>324</v>
      </c>
      <c r="D169" s="12" t="s">
        <v>1265</v>
      </c>
      <c r="E169" s="12">
        <v>0</v>
      </c>
      <c r="F169" s="12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1310</v>
      </c>
    </row>
    <row r="172" spans="1:14">
      <c r="A172" s="11" t="s">
        <v>1311</v>
      </c>
      <c r="B172" s="12">
        <v>118</v>
      </c>
      <c r="C172" s="12">
        <v>147</v>
      </c>
      <c r="D172" s="12" t="s">
        <v>1265</v>
      </c>
      <c r="E172" s="12">
        <v>0</v>
      </c>
      <c r="F172" s="12">
        <v>1</v>
      </c>
      <c r="G172" s="12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1252</v>
      </c>
    </row>
    <row r="175" spans="1:14">
      <c r="A175" s="11" t="s">
        <v>1312</v>
      </c>
    </row>
    <row r="177" spans="1:14">
      <c r="A177" s="11" t="s">
        <v>1262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1076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1313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1314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1315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1316</v>
      </c>
      <c r="E182" s="14">
        <v>55</v>
      </c>
      <c r="F182" s="14">
        <v>4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1317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1076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1313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1314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1315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1316</v>
      </c>
      <c r="E189" s="14">
        <v>55</v>
      </c>
      <c r="F189" s="14">
        <v>4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1317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1076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1313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1314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1315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1316</v>
      </c>
      <c r="E196" s="14">
        <v>55</v>
      </c>
      <c r="F196" s="14">
        <v>4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1317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1076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1313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1314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1315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1316</v>
      </c>
      <c r="E203" s="14">
        <v>55</v>
      </c>
      <c r="F203" s="14">
        <v>4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1317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1076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1313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1314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1315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1316</v>
      </c>
      <c r="E210" s="14">
        <v>55</v>
      </c>
      <c r="F210" s="14">
        <v>4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1317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1076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1313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1314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1315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1316</v>
      </c>
      <c r="E217" s="14">
        <v>55</v>
      </c>
      <c r="F217" s="1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1317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1318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642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644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651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1319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1320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649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1321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1318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642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644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651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1319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1320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649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1321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1318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642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644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651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1319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1320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649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1321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1318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642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644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651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1319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1320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649</v>
      </c>
      <c r="E250" s="14">
        <v>55</v>
      </c>
      <c r="F250" s="1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1321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1318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642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644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651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1319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1320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649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1321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1318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642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644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651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1319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1320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649</v>
      </c>
      <c r="E267" s="14">
        <v>55</v>
      </c>
      <c r="F267" s="14">
        <v>4</v>
      </c>
      <c r="G267" s="14">
        <v>30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1321</v>
      </c>
      <c r="E268" s="14">
        <v>55</v>
      </c>
      <c r="F268" s="1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1072</v>
      </c>
      <c r="E269" s="16">
        <v>55</v>
      </c>
      <c r="F269" s="16">
        <v>20</v>
      </c>
      <c r="G269" s="16">
        <v>30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1072</v>
      </c>
      <c r="E270" s="16">
        <v>55</v>
      </c>
      <c r="F270" s="16">
        <v>20</v>
      </c>
      <c r="G270" s="16">
        <v>30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1318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642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644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651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1319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1320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649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1321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1318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642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644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651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1319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1320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649</v>
      </c>
      <c r="E285" s="14">
        <v>55</v>
      </c>
      <c r="F285" s="1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1321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1318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642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644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651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1319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1320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649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1321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1318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642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644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651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1319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1320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649</v>
      </c>
      <c r="E302" s="14">
        <v>55</v>
      </c>
      <c r="F302" s="14">
        <v>4</v>
      </c>
      <c r="G302" s="14">
        <v>30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1321</v>
      </c>
      <c r="E303" s="14">
        <v>55</v>
      </c>
      <c r="F303" s="1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1072</v>
      </c>
      <c r="E304" s="16">
        <v>55</v>
      </c>
      <c r="F304" s="16">
        <v>20</v>
      </c>
      <c r="G304" s="16">
        <v>30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1072</v>
      </c>
      <c r="E305" s="16">
        <v>55</v>
      </c>
      <c r="F305" s="16">
        <v>20</v>
      </c>
      <c r="G305" s="16">
        <v>30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1318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642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644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651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1319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1320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649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1321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1318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642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644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651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1319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1320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649</v>
      </c>
      <c r="E320" s="14">
        <v>55</v>
      </c>
      <c r="F320" s="1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1321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1318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642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644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651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1319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1320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649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1321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1318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642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644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651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1319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1320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649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1321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1318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642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644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651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1319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1320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649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1321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1318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642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644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651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1319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1320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649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1321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1318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642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644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651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1319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1320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649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1321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1318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642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644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651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1319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1320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649</v>
      </c>
      <c r="E369" s="14">
        <v>55</v>
      </c>
      <c r="F369" s="1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1321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1318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642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644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651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1319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1320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649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1321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1318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642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644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651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1319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1320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649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1321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1318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642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644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651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1319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1320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649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1321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1318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642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644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651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1319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1320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649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1321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1318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642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644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651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1319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1320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649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1321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1318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642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644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651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1319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1320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649</v>
      </c>
      <c r="E418" s="14">
        <v>55</v>
      </c>
      <c r="F418" s="1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1321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1318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642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644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651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1319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1320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649</v>
      </c>
      <c r="E427" s="14">
        <v>55</v>
      </c>
      <c r="F427" s="14">
        <v>4</v>
      </c>
      <c r="G427" s="14">
        <v>30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1321</v>
      </c>
      <c r="E428" s="14">
        <v>55</v>
      </c>
      <c r="F428" s="14">
        <v>4</v>
      </c>
      <c r="G428" s="14">
        <v>30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1072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1073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1319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1320</v>
      </c>
      <c r="E432" s="16">
        <v>55</v>
      </c>
      <c r="F432" s="16">
        <v>15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1321</v>
      </c>
      <c r="E433" s="16">
        <v>55</v>
      </c>
      <c r="F433" s="16">
        <v>15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1072</v>
      </c>
      <c r="E434" s="16">
        <v>55</v>
      </c>
      <c r="F434" s="16">
        <v>50</v>
      </c>
      <c r="G434" s="16">
        <v>30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1073</v>
      </c>
      <c r="E435" s="16">
        <v>55</v>
      </c>
      <c r="F435" s="16">
        <v>50</v>
      </c>
      <c r="G435" s="16">
        <v>30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1318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642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644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651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1319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1320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649</v>
      </c>
      <c r="E442" s="14">
        <v>55</v>
      </c>
      <c r="F442" s="14">
        <v>4</v>
      </c>
      <c r="G442" s="14">
        <v>30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1321</v>
      </c>
      <c r="E443" s="14">
        <v>55</v>
      </c>
      <c r="F443" s="14">
        <v>4</v>
      </c>
      <c r="G443" s="14">
        <v>30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1072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1073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1319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1320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1321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1072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1073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1319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1320</v>
      </c>
      <c r="E452" s="16">
        <v>55</v>
      </c>
      <c r="F452" s="16">
        <v>10</v>
      </c>
      <c r="G452" s="16">
        <v>30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1321</v>
      </c>
      <c r="E453" s="16">
        <v>55</v>
      </c>
      <c r="F453" s="16">
        <v>10</v>
      </c>
      <c r="G453" s="16">
        <v>30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</row>
    <row r="455" spans="1:14" s="14" customFormat="1">
      <c r="A455" s="13" t="s">
        <v>1322</v>
      </c>
    </row>
    <row r="456" spans="1:14" s="14" customFormat="1">
      <c r="A456" s="13">
        <v>0</v>
      </c>
      <c r="B456" s="14">
        <v>300</v>
      </c>
      <c r="C456" s="14">
        <v>625</v>
      </c>
      <c r="D456" s="14" t="s">
        <v>1072</v>
      </c>
      <c r="E456" s="14">
        <v>20</v>
      </c>
      <c r="F456" s="1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</row>
    <row r="458" spans="1:14" s="14" customFormat="1">
      <c r="A458" s="13" t="s">
        <v>1323</v>
      </c>
    </row>
    <row r="459" spans="1:14" s="14" customFormat="1">
      <c r="A459" s="13">
        <v>0</v>
      </c>
      <c r="B459" s="14">
        <v>650</v>
      </c>
      <c r="C459" s="14">
        <v>625</v>
      </c>
      <c r="D459" s="14" t="s">
        <v>1072</v>
      </c>
      <c r="E459" s="14">
        <v>20</v>
      </c>
      <c r="F459" s="14">
        <v>20</v>
      </c>
      <c r="G459" s="14">
        <v>30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</row>
    <row r="461" spans="1:14">
      <c r="A461" s="11" t="s">
        <v>1252</v>
      </c>
    </row>
    <row r="462" spans="1:14">
      <c r="A462" s="11" t="s">
        <v>1324</v>
      </c>
    </row>
    <row r="463" spans="1:14" s="14" customFormat="1">
      <c r="A463" s="13" t="s">
        <v>1325</v>
      </c>
      <c r="B463" s="14">
        <v>200</v>
      </c>
      <c r="C463" s="14">
        <v>200</v>
      </c>
      <c r="D463" s="14" t="s">
        <v>646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1326</v>
      </c>
      <c r="B464" s="14">
        <v>200</v>
      </c>
      <c r="C464" s="14">
        <v>200</v>
      </c>
      <c r="D464" s="14" t="s">
        <v>647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1326</v>
      </c>
      <c r="B465" s="14">
        <v>200</v>
      </c>
      <c r="C465" s="14">
        <v>200</v>
      </c>
      <c r="D465" s="14" t="s">
        <v>636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1326</v>
      </c>
      <c r="B466" s="14">
        <v>200</v>
      </c>
      <c r="C466" s="14">
        <v>200</v>
      </c>
      <c r="D466" s="14" t="s">
        <v>641</v>
      </c>
      <c r="E466" s="14">
        <v>200</v>
      </c>
      <c r="F466" s="14">
        <v>60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1326</v>
      </c>
      <c r="B467" s="14">
        <v>200</v>
      </c>
      <c r="C467" s="14">
        <v>200</v>
      </c>
      <c r="D467" s="14" t="s">
        <v>640</v>
      </c>
      <c r="E467" s="14">
        <v>200</v>
      </c>
      <c r="F467" s="14">
        <v>60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1325</v>
      </c>
      <c r="B468" s="14">
        <v>200</v>
      </c>
      <c r="C468" s="14">
        <v>200</v>
      </c>
      <c r="D468" s="14" t="s">
        <v>1327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1326</v>
      </c>
      <c r="B469" s="14">
        <v>200</v>
      </c>
      <c r="C469" s="14">
        <v>200</v>
      </c>
      <c r="D469" s="14" t="s">
        <v>1328</v>
      </c>
      <c r="E469" s="14">
        <v>200</v>
      </c>
      <c r="F469" s="14">
        <v>10</v>
      </c>
      <c r="G469" s="14">
        <v>80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1326</v>
      </c>
      <c r="B470" s="14">
        <v>200</v>
      </c>
      <c r="C470" s="14">
        <v>200</v>
      </c>
      <c r="D470" s="14" t="s">
        <v>639</v>
      </c>
      <c r="E470" s="14">
        <v>200</v>
      </c>
      <c r="F470" s="14">
        <v>10</v>
      </c>
      <c r="G470" s="14">
        <v>80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1326</v>
      </c>
      <c r="B471" s="16">
        <v>195</v>
      </c>
      <c r="C471" s="16">
        <v>120</v>
      </c>
      <c r="D471" s="16" t="s">
        <v>1329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1326</v>
      </c>
      <c r="B472" s="16">
        <v>240</v>
      </c>
      <c r="C472" s="16">
        <v>250</v>
      </c>
      <c r="D472" s="16" t="s">
        <v>1329</v>
      </c>
      <c r="E472" s="16">
        <v>5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1326</v>
      </c>
      <c r="B473" s="16">
        <v>94</v>
      </c>
      <c r="C473" s="16">
        <v>227</v>
      </c>
      <c r="D473" s="16" t="s">
        <v>1329</v>
      </c>
      <c r="E473" s="16">
        <v>5</v>
      </c>
      <c r="F473" s="16">
        <v>1</v>
      </c>
      <c r="G473" s="16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1326</v>
      </c>
      <c r="B474" s="16">
        <v>200</v>
      </c>
      <c r="C474" s="16">
        <v>200</v>
      </c>
      <c r="D474" s="16" t="s">
        <v>1329</v>
      </c>
      <c r="E474" s="16">
        <v>200</v>
      </c>
      <c r="F474" s="16">
        <v>1</v>
      </c>
      <c r="G474" s="16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1325</v>
      </c>
      <c r="B475" s="14">
        <v>40</v>
      </c>
      <c r="C475" s="14">
        <v>347</v>
      </c>
      <c r="D475" s="14" t="s">
        <v>646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1326</v>
      </c>
      <c r="B476" s="14">
        <v>40</v>
      </c>
      <c r="C476" s="14">
        <v>347</v>
      </c>
      <c r="D476" s="14" t="s">
        <v>647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1326</v>
      </c>
      <c r="B477" s="14">
        <v>40</v>
      </c>
      <c r="C477" s="14">
        <v>347</v>
      </c>
      <c r="D477" s="14" t="s">
        <v>636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1326</v>
      </c>
      <c r="B478" s="14">
        <v>40</v>
      </c>
      <c r="C478" s="14">
        <v>347</v>
      </c>
      <c r="D478" s="14" t="s">
        <v>641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1326</v>
      </c>
      <c r="B479" s="14">
        <v>40</v>
      </c>
      <c r="C479" s="14">
        <v>347</v>
      </c>
      <c r="D479" s="14" t="s">
        <v>640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1325</v>
      </c>
      <c r="B480" s="14">
        <v>86</v>
      </c>
      <c r="C480" s="14">
        <v>357</v>
      </c>
      <c r="D480" s="14" t="s">
        <v>646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1326</v>
      </c>
      <c r="B481" s="14">
        <v>86</v>
      </c>
      <c r="C481" s="14">
        <v>357</v>
      </c>
      <c r="D481" s="14" t="s">
        <v>647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1326</v>
      </c>
      <c r="B482" s="14">
        <v>86</v>
      </c>
      <c r="C482" s="14">
        <v>357</v>
      </c>
      <c r="D482" s="14" t="s">
        <v>636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1326</v>
      </c>
      <c r="B483" s="14">
        <v>86</v>
      </c>
      <c r="C483" s="14">
        <v>357</v>
      </c>
      <c r="D483" s="14" t="s">
        <v>641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1326</v>
      </c>
      <c r="B484" s="14">
        <v>86</v>
      </c>
      <c r="C484" s="14">
        <v>357</v>
      </c>
      <c r="D484" s="14" t="s">
        <v>640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1325</v>
      </c>
      <c r="B485" s="14">
        <v>166</v>
      </c>
      <c r="C485" s="14">
        <v>356</v>
      </c>
      <c r="D485" s="14" t="s">
        <v>646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1326</v>
      </c>
      <c r="B486" s="14">
        <v>166</v>
      </c>
      <c r="C486" s="14">
        <v>356</v>
      </c>
      <c r="D486" s="14" t="s">
        <v>647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1326</v>
      </c>
      <c r="B487" s="14">
        <v>166</v>
      </c>
      <c r="C487" s="14">
        <v>356</v>
      </c>
      <c r="D487" s="14" t="s">
        <v>636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1326</v>
      </c>
      <c r="B488" s="14">
        <v>166</v>
      </c>
      <c r="C488" s="14">
        <v>356</v>
      </c>
      <c r="D488" s="14" t="s">
        <v>641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1326</v>
      </c>
      <c r="B489" s="14">
        <v>166</v>
      </c>
      <c r="C489" s="14">
        <v>356</v>
      </c>
      <c r="D489" s="14" t="s">
        <v>640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1325</v>
      </c>
      <c r="B490" s="14">
        <v>256</v>
      </c>
      <c r="C490" s="14">
        <v>356</v>
      </c>
      <c r="D490" s="14" t="s">
        <v>646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1326</v>
      </c>
      <c r="B491" s="14">
        <v>256</v>
      </c>
      <c r="C491" s="14">
        <v>356</v>
      </c>
      <c r="D491" s="14" t="s">
        <v>647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1326</v>
      </c>
      <c r="B492" s="14">
        <v>256</v>
      </c>
      <c r="C492" s="14">
        <v>356</v>
      </c>
      <c r="D492" s="14" t="s">
        <v>636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1326</v>
      </c>
      <c r="B493" s="14">
        <v>256</v>
      </c>
      <c r="C493" s="14">
        <v>356</v>
      </c>
      <c r="D493" s="14" t="s">
        <v>641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1326</v>
      </c>
      <c r="B494" s="14">
        <v>256</v>
      </c>
      <c r="C494" s="14">
        <v>356</v>
      </c>
      <c r="D494" s="14" t="s">
        <v>640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1325</v>
      </c>
      <c r="B495" s="14">
        <v>336</v>
      </c>
      <c r="C495" s="14">
        <v>365</v>
      </c>
      <c r="D495" s="14" t="s">
        <v>646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1326</v>
      </c>
      <c r="B496" s="14">
        <v>336</v>
      </c>
      <c r="C496" s="14">
        <v>365</v>
      </c>
      <c r="D496" s="14" t="s">
        <v>647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1326</v>
      </c>
      <c r="B497" s="14">
        <v>336</v>
      </c>
      <c r="C497" s="14">
        <v>365</v>
      </c>
      <c r="D497" s="14" t="s">
        <v>636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1326</v>
      </c>
      <c r="B498" s="14">
        <v>336</v>
      </c>
      <c r="C498" s="14">
        <v>365</v>
      </c>
      <c r="D498" s="14" t="s">
        <v>641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1326</v>
      </c>
      <c r="B499" s="14">
        <v>336</v>
      </c>
      <c r="C499" s="14">
        <v>365</v>
      </c>
      <c r="D499" s="14" t="s">
        <v>640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1325</v>
      </c>
      <c r="B500" s="14">
        <v>50</v>
      </c>
      <c r="C500" s="14">
        <v>247</v>
      </c>
      <c r="D500" s="14" t="s">
        <v>646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1326</v>
      </c>
      <c r="B501" s="14">
        <v>50</v>
      </c>
      <c r="C501" s="14">
        <v>247</v>
      </c>
      <c r="D501" s="14" t="s">
        <v>647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1326</v>
      </c>
      <c r="B502" s="14">
        <v>50</v>
      </c>
      <c r="C502" s="14">
        <v>247</v>
      </c>
      <c r="D502" s="14" t="s">
        <v>636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1326</v>
      </c>
      <c r="B503" s="14">
        <v>50</v>
      </c>
      <c r="C503" s="14">
        <v>247</v>
      </c>
      <c r="D503" s="14" t="s">
        <v>641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1326</v>
      </c>
      <c r="B504" s="14">
        <v>50</v>
      </c>
      <c r="C504" s="14">
        <v>247</v>
      </c>
      <c r="D504" s="14" t="s">
        <v>640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1325</v>
      </c>
      <c r="B505" s="14">
        <v>38</v>
      </c>
      <c r="C505" s="14">
        <v>180</v>
      </c>
      <c r="D505" s="14" t="s">
        <v>646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1326</v>
      </c>
      <c r="B506" s="14">
        <v>38</v>
      </c>
      <c r="C506" s="14">
        <v>180</v>
      </c>
      <c r="D506" s="14" t="s">
        <v>647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1326</v>
      </c>
      <c r="B507" s="14">
        <v>38</v>
      </c>
      <c r="C507" s="14">
        <v>180</v>
      </c>
      <c r="D507" s="14" t="s">
        <v>636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1326</v>
      </c>
      <c r="B508" s="14">
        <v>38</v>
      </c>
      <c r="C508" s="14">
        <v>180</v>
      </c>
      <c r="D508" s="14" t="s">
        <v>641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1326</v>
      </c>
      <c r="B509" s="14">
        <v>38</v>
      </c>
      <c r="C509" s="14">
        <v>180</v>
      </c>
      <c r="D509" s="14" t="s">
        <v>640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1325</v>
      </c>
      <c r="B510" s="14">
        <v>34</v>
      </c>
      <c r="C510" s="14">
        <v>96</v>
      </c>
      <c r="D510" s="14" t="s">
        <v>646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1326</v>
      </c>
      <c r="B511" s="14">
        <v>34</v>
      </c>
      <c r="C511" s="14">
        <v>96</v>
      </c>
      <c r="D511" s="14" t="s">
        <v>647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1326</v>
      </c>
      <c r="B512" s="14">
        <v>34</v>
      </c>
      <c r="C512" s="14">
        <v>96</v>
      </c>
      <c r="D512" s="14" t="s">
        <v>636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1326</v>
      </c>
      <c r="B513" s="14">
        <v>34</v>
      </c>
      <c r="C513" s="14">
        <v>96</v>
      </c>
      <c r="D513" s="14" t="s">
        <v>641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1326</v>
      </c>
      <c r="B514" s="14">
        <v>34</v>
      </c>
      <c r="C514" s="14">
        <v>96</v>
      </c>
      <c r="D514" s="14" t="s">
        <v>640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1325</v>
      </c>
      <c r="B515" s="14">
        <v>114</v>
      </c>
      <c r="C515" s="14">
        <v>293</v>
      </c>
      <c r="D515" s="14" t="s">
        <v>646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1326</v>
      </c>
      <c r="B516" s="14">
        <v>114</v>
      </c>
      <c r="C516" s="14">
        <v>293</v>
      </c>
      <c r="D516" s="14" t="s">
        <v>647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1326</v>
      </c>
      <c r="B517" s="14">
        <v>114</v>
      </c>
      <c r="C517" s="14">
        <v>293</v>
      </c>
      <c r="D517" s="14" t="s">
        <v>636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1326</v>
      </c>
      <c r="B518" s="14">
        <v>114</v>
      </c>
      <c r="C518" s="14">
        <v>293</v>
      </c>
      <c r="D518" s="14" t="s">
        <v>641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1326</v>
      </c>
      <c r="B519" s="14">
        <v>114</v>
      </c>
      <c r="C519" s="14">
        <v>293</v>
      </c>
      <c r="D519" s="14" t="s">
        <v>640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1325</v>
      </c>
      <c r="B520" s="14">
        <v>94</v>
      </c>
      <c r="C520" s="14">
        <v>228</v>
      </c>
      <c r="D520" s="14" t="s">
        <v>646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1326</v>
      </c>
      <c r="B521" s="14">
        <v>94</v>
      </c>
      <c r="C521" s="14">
        <v>228</v>
      </c>
      <c r="D521" s="14" t="s">
        <v>647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1326</v>
      </c>
      <c r="B522" s="14">
        <v>94</v>
      </c>
      <c r="C522" s="14">
        <v>228</v>
      </c>
      <c r="D522" s="14" t="s">
        <v>636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1326</v>
      </c>
      <c r="B523" s="14">
        <v>94</v>
      </c>
      <c r="C523" s="14">
        <v>228</v>
      </c>
      <c r="D523" s="14" t="s">
        <v>641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1326</v>
      </c>
      <c r="B524" s="14">
        <v>94</v>
      </c>
      <c r="C524" s="14">
        <v>228</v>
      </c>
      <c r="D524" s="14" t="s">
        <v>640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1325</v>
      </c>
      <c r="B525" s="14">
        <v>101</v>
      </c>
      <c r="C525" s="14">
        <v>134</v>
      </c>
      <c r="D525" s="14" t="s">
        <v>646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1326</v>
      </c>
      <c r="B526" s="14">
        <v>101</v>
      </c>
      <c r="C526" s="14">
        <v>134</v>
      </c>
      <c r="D526" s="14" t="s">
        <v>647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1326</v>
      </c>
      <c r="B527" s="14">
        <v>101</v>
      </c>
      <c r="C527" s="14">
        <v>134</v>
      </c>
      <c r="D527" s="14" t="s">
        <v>636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1326</v>
      </c>
      <c r="B528" s="14">
        <v>101</v>
      </c>
      <c r="C528" s="14">
        <v>134</v>
      </c>
      <c r="D528" s="14" t="s">
        <v>641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1326</v>
      </c>
      <c r="B529" s="14">
        <v>101</v>
      </c>
      <c r="C529" s="14">
        <v>134</v>
      </c>
      <c r="D529" s="14" t="s">
        <v>640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1325</v>
      </c>
      <c r="B530" s="14">
        <v>94</v>
      </c>
      <c r="C530" s="14">
        <v>50</v>
      </c>
      <c r="D530" s="14" t="s">
        <v>646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1326</v>
      </c>
      <c r="B531" s="14">
        <v>94</v>
      </c>
      <c r="C531" s="14">
        <v>50</v>
      </c>
      <c r="D531" s="14" t="s">
        <v>647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1326</v>
      </c>
      <c r="B532" s="14">
        <v>94</v>
      </c>
      <c r="C532" s="14">
        <v>50</v>
      </c>
      <c r="D532" s="14" t="s">
        <v>636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1326</v>
      </c>
      <c r="B533" s="14">
        <v>94</v>
      </c>
      <c r="C533" s="14">
        <v>50</v>
      </c>
      <c r="D533" s="14" t="s">
        <v>641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1326</v>
      </c>
      <c r="B534" s="14">
        <v>94</v>
      </c>
      <c r="C534" s="14">
        <v>50</v>
      </c>
      <c r="D534" s="14" t="s">
        <v>640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1325</v>
      </c>
      <c r="B535" s="14">
        <v>134</v>
      </c>
      <c r="C535" s="14">
        <v>68</v>
      </c>
      <c r="D535" s="14" t="s">
        <v>646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1326</v>
      </c>
      <c r="B536" s="14">
        <v>134</v>
      </c>
      <c r="C536" s="14">
        <v>68</v>
      </c>
      <c r="D536" s="14" t="s">
        <v>647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1326</v>
      </c>
      <c r="B537" s="14">
        <v>134</v>
      </c>
      <c r="C537" s="14">
        <v>68</v>
      </c>
      <c r="D537" s="14" t="s">
        <v>636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1326</v>
      </c>
      <c r="B538" s="14">
        <v>134</v>
      </c>
      <c r="C538" s="14">
        <v>68</v>
      </c>
      <c r="D538" s="14" t="s">
        <v>641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1326</v>
      </c>
      <c r="B539" s="14">
        <v>134</v>
      </c>
      <c r="C539" s="14">
        <v>68</v>
      </c>
      <c r="D539" s="14" t="s">
        <v>640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1325</v>
      </c>
      <c r="B540" s="14">
        <v>183</v>
      </c>
      <c r="C540" s="14">
        <v>252</v>
      </c>
      <c r="D540" s="14" t="s">
        <v>646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1326</v>
      </c>
      <c r="B541" s="14">
        <v>183</v>
      </c>
      <c r="C541" s="14">
        <v>252</v>
      </c>
      <c r="D541" s="14" t="s">
        <v>647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1326</v>
      </c>
      <c r="B542" s="14">
        <v>183</v>
      </c>
      <c r="C542" s="14">
        <v>252</v>
      </c>
      <c r="D542" s="14" t="s">
        <v>636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1326</v>
      </c>
      <c r="B543" s="14">
        <v>183</v>
      </c>
      <c r="C543" s="14">
        <v>252</v>
      </c>
      <c r="D543" s="14" t="s">
        <v>641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1326</v>
      </c>
      <c r="B544" s="14">
        <v>183</v>
      </c>
      <c r="C544" s="14">
        <v>252</v>
      </c>
      <c r="D544" s="14" t="s">
        <v>640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1325</v>
      </c>
      <c r="B545" s="14">
        <v>157</v>
      </c>
      <c r="C545" s="14">
        <v>201</v>
      </c>
      <c r="D545" s="14" t="s">
        <v>646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1326</v>
      </c>
      <c r="B546" s="14">
        <v>157</v>
      </c>
      <c r="C546" s="14">
        <v>201</v>
      </c>
      <c r="D546" s="14" t="s">
        <v>647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1326</v>
      </c>
      <c r="B547" s="14">
        <v>157</v>
      </c>
      <c r="C547" s="14">
        <v>201</v>
      </c>
      <c r="D547" s="14" t="s">
        <v>636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1326</v>
      </c>
      <c r="B548" s="14">
        <v>157</v>
      </c>
      <c r="C548" s="14">
        <v>201</v>
      </c>
      <c r="D548" s="14" t="s">
        <v>641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1326</v>
      </c>
      <c r="B549" s="14">
        <v>157</v>
      </c>
      <c r="C549" s="14">
        <v>201</v>
      </c>
      <c r="D549" s="14" t="s">
        <v>640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1325</v>
      </c>
      <c r="B550" s="14">
        <v>192</v>
      </c>
      <c r="C550" s="14">
        <v>120</v>
      </c>
      <c r="D550" s="14" t="s">
        <v>646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1326</v>
      </c>
      <c r="B551" s="14">
        <v>192</v>
      </c>
      <c r="C551" s="14">
        <v>120</v>
      </c>
      <c r="D551" s="14" t="s">
        <v>647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1326</v>
      </c>
      <c r="B552" s="14">
        <v>192</v>
      </c>
      <c r="C552" s="14">
        <v>120</v>
      </c>
      <c r="D552" s="14" t="s">
        <v>636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1326</v>
      </c>
      <c r="B553" s="14">
        <v>192</v>
      </c>
      <c r="C553" s="14">
        <v>120</v>
      </c>
      <c r="D553" s="14" t="s">
        <v>641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1326</v>
      </c>
      <c r="B554" s="14">
        <v>192</v>
      </c>
      <c r="C554" s="14">
        <v>120</v>
      </c>
      <c r="D554" s="14" t="s">
        <v>640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1325</v>
      </c>
      <c r="B555" s="14">
        <v>197</v>
      </c>
      <c r="C555" s="14">
        <v>50</v>
      </c>
      <c r="D555" s="14" t="s">
        <v>646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1326</v>
      </c>
      <c r="B556" s="14">
        <v>197</v>
      </c>
      <c r="C556" s="14">
        <v>50</v>
      </c>
      <c r="D556" s="14" t="s">
        <v>647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1326</v>
      </c>
      <c r="B557" s="14">
        <v>197</v>
      </c>
      <c r="C557" s="14">
        <v>50</v>
      </c>
      <c r="D557" s="14" t="s">
        <v>636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1326</v>
      </c>
      <c r="B558" s="14">
        <v>197</v>
      </c>
      <c r="C558" s="14">
        <v>50</v>
      </c>
      <c r="D558" s="14" t="s">
        <v>641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1326</v>
      </c>
      <c r="B559" s="14">
        <v>197</v>
      </c>
      <c r="C559" s="14">
        <v>50</v>
      </c>
      <c r="D559" s="14" t="s">
        <v>640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1325</v>
      </c>
      <c r="B560" s="14">
        <v>245</v>
      </c>
      <c r="C560" s="14">
        <v>87</v>
      </c>
      <c r="D560" s="14" t="s">
        <v>646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1326</v>
      </c>
      <c r="B561" s="14">
        <v>245</v>
      </c>
      <c r="C561" s="14">
        <v>87</v>
      </c>
      <c r="D561" s="14" t="s">
        <v>647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1326</v>
      </c>
      <c r="B562" s="14">
        <v>245</v>
      </c>
      <c r="C562" s="14">
        <v>87</v>
      </c>
      <c r="D562" s="14" t="s">
        <v>636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1326</v>
      </c>
      <c r="B563" s="14">
        <v>245</v>
      </c>
      <c r="C563" s="14">
        <v>87</v>
      </c>
      <c r="D563" s="14" t="s">
        <v>641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1326</v>
      </c>
      <c r="B564" s="14">
        <v>245</v>
      </c>
      <c r="C564" s="14">
        <v>87</v>
      </c>
      <c r="D564" s="14" t="s">
        <v>640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1325</v>
      </c>
      <c r="B565" s="14">
        <v>245</v>
      </c>
      <c r="C565" s="14">
        <v>154</v>
      </c>
      <c r="D565" s="14" t="s">
        <v>646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1326</v>
      </c>
      <c r="B566" s="14">
        <v>245</v>
      </c>
      <c r="C566" s="14">
        <v>154</v>
      </c>
      <c r="D566" s="14" t="s">
        <v>647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1326</v>
      </c>
      <c r="B567" s="14">
        <v>245</v>
      </c>
      <c r="C567" s="14">
        <v>154</v>
      </c>
      <c r="D567" s="14" t="s">
        <v>636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1326</v>
      </c>
      <c r="B568" s="14">
        <v>245</v>
      </c>
      <c r="C568" s="14">
        <v>154</v>
      </c>
      <c r="D568" s="14" t="s">
        <v>641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1326</v>
      </c>
      <c r="B569" s="14">
        <v>245</v>
      </c>
      <c r="C569" s="14">
        <v>154</v>
      </c>
      <c r="D569" s="14" t="s">
        <v>640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1325</v>
      </c>
      <c r="B570" s="14">
        <v>245</v>
      </c>
      <c r="C570" s="14">
        <v>256</v>
      </c>
      <c r="D570" s="14" t="s">
        <v>646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1326</v>
      </c>
      <c r="B571" s="14">
        <v>245</v>
      </c>
      <c r="C571" s="14">
        <v>256</v>
      </c>
      <c r="D571" s="14" t="s">
        <v>647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1326</v>
      </c>
      <c r="B572" s="14">
        <v>245</v>
      </c>
      <c r="C572" s="14">
        <v>256</v>
      </c>
      <c r="D572" s="14" t="s">
        <v>636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1326</v>
      </c>
      <c r="B573" s="14">
        <v>245</v>
      </c>
      <c r="C573" s="14">
        <v>256</v>
      </c>
      <c r="D573" s="14" t="s">
        <v>641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1326</v>
      </c>
      <c r="B574" s="14">
        <v>245</v>
      </c>
      <c r="C574" s="14">
        <v>256</v>
      </c>
      <c r="D574" s="14" t="s">
        <v>640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1325</v>
      </c>
      <c r="B575" s="14">
        <v>298</v>
      </c>
      <c r="C575" s="14">
        <v>136</v>
      </c>
      <c r="D575" s="14" t="s">
        <v>646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1326</v>
      </c>
      <c r="B576" s="14">
        <v>298</v>
      </c>
      <c r="C576" s="14">
        <v>136</v>
      </c>
      <c r="D576" s="14" t="s">
        <v>647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1326</v>
      </c>
      <c r="B577" s="14">
        <v>298</v>
      </c>
      <c r="C577" s="14">
        <v>136</v>
      </c>
      <c r="D577" s="14" t="s">
        <v>636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1326</v>
      </c>
      <c r="B578" s="14">
        <v>298</v>
      </c>
      <c r="C578" s="14">
        <v>136</v>
      </c>
      <c r="D578" s="14" t="s">
        <v>641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1326</v>
      </c>
      <c r="B579" s="14">
        <v>298</v>
      </c>
      <c r="C579" s="14">
        <v>136</v>
      </c>
      <c r="D579" s="14" t="s">
        <v>640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1325</v>
      </c>
      <c r="B580" s="14">
        <v>362</v>
      </c>
      <c r="C580" s="14">
        <v>45</v>
      </c>
      <c r="D580" s="14" t="s">
        <v>646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1326</v>
      </c>
      <c r="B581" s="14">
        <v>362</v>
      </c>
      <c r="C581" s="14">
        <v>45</v>
      </c>
      <c r="D581" s="14" t="s">
        <v>647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1326</v>
      </c>
      <c r="B582" s="14">
        <v>362</v>
      </c>
      <c r="C582" s="14">
        <v>45</v>
      </c>
      <c r="D582" s="14" t="s">
        <v>636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1326</v>
      </c>
      <c r="B583" s="14">
        <v>362</v>
      </c>
      <c r="C583" s="14">
        <v>45</v>
      </c>
      <c r="D583" s="14" t="s">
        <v>641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1326</v>
      </c>
      <c r="B584" s="14">
        <v>362</v>
      </c>
      <c r="C584" s="14">
        <v>45</v>
      </c>
      <c r="D584" s="14" t="s">
        <v>640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1325</v>
      </c>
      <c r="B585" s="14">
        <v>372</v>
      </c>
      <c r="C585" s="14">
        <v>88</v>
      </c>
      <c r="D585" s="14" t="s">
        <v>646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1326</v>
      </c>
      <c r="B586" s="14">
        <v>372</v>
      </c>
      <c r="C586" s="14">
        <v>88</v>
      </c>
      <c r="D586" s="14" t="s">
        <v>647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1326</v>
      </c>
      <c r="B587" s="14">
        <v>372</v>
      </c>
      <c r="C587" s="14">
        <v>88</v>
      </c>
      <c r="D587" s="14" t="s">
        <v>636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1326</v>
      </c>
      <c r="B588" s="14">
        <v>372</v>
      </c>
      <c r="C588" s="14">
        <v>88</v>
      </c>
      <c r="D588" s="14" t="s">
        <v>641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1326</v>
      </c>
      <c r="B589" s="14">
        <v>372</v>
      </c>
      <c r="C589" s="14">
        <v>88</v>
      </c>
      <c r="D589" s="14" t="s">
        <v>640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1325</v>
      </c>
      <c r="B590" s="14">
        <v>360</v>
      </c>
      <c r="C590" s="14">
        <v>154</v>
      </c>
      <c r="D590" s="14" t="s">
        <v>646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1326</v>
      </c>
      <c r="B591" s="14">
        <v>360</v>
      </c>
      <c r="C591" s="14">
        <v>154</v>
      </c>
      <c r="D591" s="14" t="s">
        <v>647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1326</v>
      </c>
      <c r="B592" s="14">
        <v>360</v>
      </c>
      <c r="C592" s="14">
        <v>154</v>
      </c>
      <c r="D592" s="14" t="s">
        <v>636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1326</v>
      </c>
      <c r="B593" s="14">
        <v>360</v>
      </c>
      <c r="C593" s="14">
        <v>154</v>
      </c>
      <c r="D593" s="14" t="s">
        <v>641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1326</v>
      </c>
      <c r="B594" s="14">
        <v>360</v>
      </c>
      <c r="C594" s="14">
        <v>154</v>
      </c>
      <c r="D594" s="14" t="s">
        <v>640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1325</v>
      </c>
      <c r="B595" s="14">
        <v>363</v>
      </c>
      <c r="C595" s="14">
        <v>224</v>
      </c>
      <c r="D595" s="14" t="s">
        <v>646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1326</v>
      </c>
      <c r="B596" s="14">
        <v>363</v>
      </c>
      <c r="C596" s="14">
        <v>224</v>
      </c>
      <c r="D596" s="14" t="s">
        <v>647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1326</v>
      </c>
      <c r="B597" s="14">
        <v>363</v>
      </c>
      <c r="C597" s="14">
        <v>224</v>
      </c>
      <c r="D597" s="14" t="s">
        <v>636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1326</v>
      </c>
      <c r="B598" s="14">
        <v>363</v>
      </c>
      <c r="C598" s="14">
        <v>224</v>
      </c>
      <c r="D598" s="14" t="s">
        <v>641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1326</v>
      </c>
      <c r="B599" s="14">
        <v>363</v>
      </c>
      <c r="C599" s="14">
        <v>224</v>
      </c>
      <c r="D599" s="14" t="s">
        <v>640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1325</v>
      </c>
      <c r="B600" s="14">
        <v>296</v>
      </c>
      <c r="C600" s="14">
        <v>292</v>
      </c>
      <c r="D600" s="14" t="s">
        <v>646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1326</v>
      </c>
      <c r="B601" s="14">
        <v>296</v>
      </c>
      <c r="C601" s="14">
        <v>292</v>
      </c>
      <c r="D601" s="14" t="s">
        <v>647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1326</v>
      </c>
      <c r="B602" s="14">
        <v>296</v>
      </c>
      <c r="C602" s="14">
        <v>292</v>
      </c>
      <c r="D602" s="14" t="s">
        <v>636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1326</v>
      </c>
      <c r="B603" s="14">
        <v>296</v>
      </c>
      <c r="C603" s="14">
        <v>292</v>
      </c>
      <c r="D603" s="14" t="s">
        <v>641</v>
      </c>
      <c r="E603" s="14">
        <v>15</v>
      </c>
      <c r="F603" s="14">
        <v>2</v>
      </c>
      <c r="G603" s="14">
        <v>30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1326</v>
      </c>
      <c r="B604" s="14">
        <v>296</v>
      </c>
      <c r="C604" s="14">
        <v>292</v>
      </c>
      <c r="D604" s="14" t="s">
        <v>640</v>
      </c>
      <c r="E604" s="14">
        <v>15</v>
      </c>
      <c r="F604" s="14">
        <v>2</v>
      </c>
      <c r="G604" s="14">
        <v>30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1330</v>
      </c>
    </row>
    <row r="607" spans="1:14" s="14" customFormat="1">
      <c r="A607" s="13" t="s">
        <v>1331</v>
      </c>
      <c r="B607" s="14">
        <v>200</v>
      </c>
      <c r="C607" s="14">
        <v>200</v>
      </c>
      <c r="D607" s="14" t="s">
        <v>646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1331</v>
      </c>
      <c r="B608" s="14">
        <v>200</v>
      </c>
      <c r="C608" s="14">
        <v>200</v>
      </c>
      <c r="D608" s="14" t="s">
        <v>636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1331</v>
      </c>
      <c r="B609" s="14">
        <v>200</v>
      </c>
      <c r="C609" s="14">
        <v>200</v>
      </c>
      <c r="D609" s="14" t="s">
        <v>641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1331</v>
      </c>
      <c r="B610" s="14">
        <v>200</v>
      </c>
      <c r="C610" s="14">
        <v>200</v>
      </c>
      <c r="D610" s="14" t="s">
        <v>1332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1331</v>
      </c>
      <c r="B611" s="14">
        <v>200</v>
      </c>
      <c r="C611" s="14">
        <v>200</v>
      </c>
      <c r="D611" s="14" t="s">
        <v>640</v>
      </c>
      <c r="E611" s="14">
        <v>200</v>
      </c>
      <c r="F611" s="14">
        <v>40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1331</v>
      </c>
      <c r="B612" s="14">
        <v>200</v>
      </c>
      <c r="C612" s="14">
        <v>200</v>
      </c>
      <c r="D612" s="14" t="s">
        <v>638</v>
      </c>
      <c r="E612" s="14">
        <v>200</v>
      </c>
      <c r="F612" s="14">
        <v>40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1331</v>
      </c>
      <c r="B613" s="14">
        <v>200</v>
      </c>
      <c r="C613" s="14">
        <v>200</v>
      </c>
      <c r="D613" s="14" t="s">
        <v>1327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1331</v>
      </c>
      <c r="B614" s="14">
        <v>200</v>
      </c>
      <c r="C614" s="14">
        <v>200</v>
      </c>
      <c r="D614" s="14" t="s">
        <v>1328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1331</v>
      </c>
      <c r="B615" s="14">
        <v>200</v>
      </c>
      <c r="C615" s="14">
        <v>200</v>
      </c>
      <c r="D615" s="14" t="s">
        <v>1333</v>
      </c>
      <c r="E615" s="14">
        <v>200</v>
      </c>
      <c r="F615" s="14">
        <v>10</v>
      </c>
      <c r="G615" s="14">
        <v>80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1331</v>
      </c>
      <c r="B616" s="14">
        <v>200</v>
      </c>
      <c r="C616" s="14">
        <v>200</v>
      </c>
      <c r="D616" s="14" t="s">
        <v>639</v>
      </c>
      <c r="E616" s="14">
        <v>200</v>
      </c>
      <c r="F616" s="14">
        <v>10</v>
      </c>
      <c r="G616" s="14">
        <v>80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1331</v>
      </c>
      <c r="B617" s="18">
        <v>300</v>
      </c>
      <c r="C617" s="18">
        <v>150</v>
      </c>
      <c r="D617" s="18" t="s">
        <v>1329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1331</v>
      </c>
      <c r="B618" s="18">
        <v>290</v>
      </c>
      <c r="C618" s="18">
        <v>280</v>
      </c>
      <c r="D618" s="18" t="s">
        <v>1329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1331</v>
      </c>
      <c r="B619" s="18">
        <v>80</v>
      </c>
      <c r="C619" s="18">
        <v>240</v>
      </c>
      <c r="D619" s="18" t="s">
        <v>1329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1331</v>
      </c>
      <c r="B620" s="18">
        <v>200</v>
      </c>
      <c r="C620" s="18">
        <v>85</v>
      </c>
      <c r="D620" s="18" t="s">
        <v>1329</v>
      </c>
      <c r="E620" s="18">
        <v>5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1331</v>
      </c>
      <c r="B621" s="18">
        <v>200</v>
      </c>
      <c r="C621" s="18">
        <v>200</v>
      </c>
      <c r="D621" s="18" t="s">
        <v>1329</v>
      </c>
      <c r="E621" s="18">
        <v>5</v>
      </c>
      <c r="F621" s="18">
        <v>1</v>
      </c>
      <c r="G621" s="16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1331</v>
      </c>
      <c r="B622" s="18">
        <v>200</v>
      </c>
      <c r="C622" s="18">
        <v>200</v>
      </c>
      <c r="D622" s="18" t="s">
        <v>1329</v>
      </c>
      <c r="E622" s="18">
        <v>200</v>
      </c>
      <c r="F622" s="18">
        <v>1</v>
      </c>
      <c r="G622" s="16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1331</v>
      </c>
      <c r="B623" s="14">
        <v>42</v>
      </c>
      <c r="C623" s="14">
        <v>338</v>
      </c>
      <c r="D623" s="14" t="s">
        <v>646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1331</v>
      </c>
      <c r="B624" s="14">
        <v>42</v>
      </c>
      <c r="C624" s="14">
        <v>338</v>
      </c>
      <c r="D624" s="14" t="s">
        <v>636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1331</v>
      </c>
      <c r="B625" s="14">
        <v>42</v>
      </c>
      <c r="C625" s="14">
        <v>338</v>
      </c>
      <c r="D625" s="14" t="s">
        <v>641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1331</v>
      </c>
      <c r="B626" s="14">
        <v>42</v>
      </c>
      <c r="C626" s="14">
        <v>338</v>
      </c>
      <c r="D626" s="14" t="s">
        <v>1332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1331</v>
      </c>
      <c r="B627" s="14">
        <v>42</v>
      </c>
      <c r="C627" s="14">
        <v>338</v>
      </c>
      <c r="D627" s="14" t="s">
        <v>640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1331</v>
      </c>
      <c r="B628" s="14">
        <v>42</v>
      </c>
      <c r="C628" s="14">
        <v>338</v>
      </c>
      <c r="D628" s="14" t="s">
        <v>638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1331</v>
      </c>
      <c r="B629" s="14">
        <v>74</v>
      </c>
      <c r="C629" s="14">
        <v>290</v>
      </c>
      <c r="D629" s="14" t="s">
        <v>646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1331</v>
      </c>
      <c r="B630" s="14">
        <v>74</v>
      </c>
      <c r="C630" s="14">
        <v>290</v>
      </c>
      <c r="D630" s="14" t="s">
        <v>636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1331</v>
      </c>
      <c r="B631" s="14">
        <v>74</v>
      </c>
      <c r="C631" s="14">
        <v>290</v>
      </c>
      <c r="D631" s="14" t="s">
        <v>641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1331</v>
      </c>
      <c r="B632" s="14">
        <v>74</v>
      </c>
      <c r="C632" s="14">
        <v>290</v>
      </c>
      <c r="D632" s="14" t="s">
        <v>1332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1331</v>
      </c>
      <c r="B633" s="14">
        <v>74</v>
      </c>
      <c r="C633" s="14">
        <v>290</v>
      </c>
      <c r="D633" s="14" t="s">
        <v>640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1331</v>
      </c>
      <c r="B634" s="14">
        <v>74</v>
      </c>
      <c r="C634" s="14">
        <v>290</v>
      </c>
      <c r="D634" s="14" t="s">
        <v>638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1331</v>
      </c>
      <c r="B635" s="14">
        <v>76</v>
      </c>
      <c r="C635" s="14">
        <v>247</v>
      </c>
      <c r="D635" s="14" t="s">
        <v>646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1331</v>
      </c>
      <c r="B636" s="14">
        <v>76</v>
      </c>
      <c r="C636" s="14">
        <v>247</v>
      </c>
      <c r="D636" s="14" t="s">
        <v>636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1331</v>
      </c>
      <c r="B637" s="14">
        <v>76</v>
      </c>
      <c r="C637" s="14">
        <v>247</v>
      </c>
      <c r="D637" s="14" t="s">
        <v>641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1331</v>
      </c>
      <c r="B638" s="14">
        <v>76</v>
      </c>
      <c r="C638" s="14">
        <v>247</v>
      </c>
      <c r="D638" s="14" t="s">
        <v>1332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1331</v>
      </c>
      <c r="B639" s="14">
        <v>76</v>
      </c>
      <c r="C639" s="14">
        <v>247</v>
      </c>
      <c r="D639" s="14" t="s">
        <v>640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1331</v>
      </c>
      <c r="B640" s="14">
        <v>76</v>
      </c>
      <c r="C640" s="14">
        <v>247</v>
      </c>
      <c r="D640" s="14" t="s">
        <v>638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1331</v>
      </c>
      <c r="B641" s="14">
        <v>91</v>
      </c>
      <c r="C641" s="14">
        <v>142</v>
      </c>
      <c r="D641" s="14" t="s">
        <v>646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1331</v>
      </c>
      <c r="B642" s="14">
        <v>91</v>
      </c>
      <c r="C642" s="14">
        <v>142</v>
      </c>
      <c r="D642" s="14" t="s">
        <v>636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1331</v>
      </c>
      <c r="B643" s="14">
        <v>91</v>
      </c>
      <c r="C643" s="14">
        <v>142</v>
      </c>
      <c r="D643" s="14" t="s">
        <v>641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1331</v>
      </c>
      <c r="B644" s="14">
        <v>91</v>
      </c>
      <c r="C644" s="14">
        <v>142</v>
      </c>
      <c r="D644" s="14" t="s">
        <v>1332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1331</v>
      </c>
      <c r="B645" s="14">
        <v>91</v>
      </c>
      <c r="C645" s="14">
        <v>142</v>
      </c>
      <c r="D645" s="14" t="s">
        <v>640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1331</v>
      </c>
      <c r="B646" s="14">
        <v>91</v>
      </c>
      <c r="C646" s="14">
        <v>142</v>
      </c>
      <c r="D646" s="14" t="s">
        <v>638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1331</v>
      </c>
      <c r="B647" s="14">
        <v>129</v>
      </c>
      <c r="C647" s="14">
        <v>103</v>
      </c>
      <c r="D647" s="14" t="s">
        <v>646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1331</v>
      </c>
      <c r="B648" s="14">
        <v>129</v>
      </c>
      <c r="C648" s="14">
        <v>103</v>
      </c>
      <c r="D648" s="14" t="s">
        <v>636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1331</v>
      </c>
      <c r="B649" s="14">
        <v>129</v>
      </c>
      <c r="C649" s="14">
        <v>103</v>
      </c>
      <c r="D649" s="14" t="s">
        <v>641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1331</v>
      </c>
      <c r="B650" s="14">
        <v>129</v>
      </c>
      <c r="C650" s="14">
        <v>103</v>
      </c>
      <c r="D650" s="14" t="s">
        <v>1332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1331</v>
      </c>
      <c r="B651" s="14">
        <v>129</v>
      </c>
      <c r="C651" s="14">
        <v>103</v>
      </c>
      <c r="D651" s="14" t="s">
        <v>640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1331</v>
      </c>
      <c r="B652" s="14">
        <v>129</v>
      </c>
      <c r="C652" s="14">
        <v>103</v>
      </c>
      <c r="D652" s="14" t="s">
        <v>638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1331</v>
      </c>
      <c r="B653" s="14">
        <v>138</v>
      </c>
      <c r="C653" s="14">
        <v>218</v>
      </c>
      <c r="D653" s="14" t="s">
        <v>646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1331</v>
      </c>
      <c r="B654" s="14">
        <v>138</v>
      </c>
      <c r="C654" s="14">
        <v>218</v>
      </c>
      <c r="D654" s="14" t="s">
        <v>636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1331</v>
      </c>
      <c r="B655" s="14">
        <v>138</v>
      </c>
      <c r="C655" s="14">
        <v>218</v>
      </c>
      <c r="D655" s="14" t="s">
        <v>641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1331</v>
      </c>
      <c r="B656" s="14">
        <v>138</v>
      </c>
      <c r="C656" s="14">
        <v>218</v>
      </c>
      <c r="D656" s="14" t="s">
        <v>1332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1331</v>
      </c>
      <c r="B657" s="14">
        <v>138</v>
      </c>
      <c r="C657" s="14">
        <v>218</v>
      </c>
      <c r="D657" s="14" t="s">
        <v>640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1331</v>
      </c>
      <c r="B658" s="14">
        <v>138</v>
      </c>
      <c r="C658" s="14">
        <v>218</v>
      </c>
      <c r="D658" s="14" t="s">
        <v>638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1331</v>
      </c>
      <c r="B659" s="14">
        <v>120</v>
      </c>
      <c r="C659" s="14">
        <v>175</v>
      </c>
      <c r="D659" s="14" t="s">
        <v>646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1331</v>
      </c>
      <c r="B660" s="14">
        <v>120</v>
      </c>
      <c r="C660" s="14">
        <v>175</v>
      </c>
      <c r="D660" s="14" t="s">
        <v>636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1331</v>
      </c>
      <c r="B661" s="14">
        <v>120</v>
      </c>
      <c r="C661" s="14">
        <v>175</v>
      </c>
      <c r="D661" s="14" t="s">
        <v>641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1331</v>
      </c>
      <c r="B662" s="14">
        <v>120</v>
      </c>
      <c r="C662" s="14">
        <v>175</v>
      </c>
      <c r="D662" s="14" t="s">
        <v>1332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1331</v>
      </c>
      <c r="B663" s="14">
        <v>120</v>
      </c>
      <c r="C663" s="14">
        <v>175</v>
      </c>
      <c r="D663" s="14" t="s">
        <v>640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1331</v>
      </c>
      <c r="B664" s="14">
        <v>120</v>
      </c>
      <c r="C664" s="14">
        <v>175</v>
      </c>
      <c r="D664" s="14" t="s">
        <v>638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1331</v>
      </c>
      <c r="B665" s="14">
        <v>175</v>
      </c>
      <c r="C665" s="14">
        <v>265</v>
      </c>
      <c r="D665" s="14" t="s">
        <v>646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1331</v>
      </c>
      <c r="B666" s="14">
        <v>175</v>
      </c>
      <c r="C666" s="14">
        <v>265</v>
      </c>
      <c r="D666" s="14" t="s">
        <v>636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1331</v>
      </c>
      <c r="B667" s="14">
        <v>175</v>
      </c>
      <c r="C667" s="14">
        <v>265</v>
      </c>
      <c r="D667" s="14" t="s">
        <v>641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1331</v>
      </c>
      <c r="B668" s="14">
        <v>175</v>
      </c>
      <c r="C668" s="14">
        <v>265</v>
      </c>
      <c r="D668" s="14" t="s">
        <v>1332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1331</v>
      </c>
      <c r="B669" s="14">
        <v>175</v>
      </c>
      <c r="C669" s="14">
        <v>265</v>
      </c>
      <c r="D669" s="14" t="s">
        <v>640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1331</v>
      </c>
      <c r="B670" s="14">
        <v>175</v>
      </c>
      <c r="C670" s="14">
        <v>265</v>
      </c>
      <c r="D670" s="14" t="s">
        <v>638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1331</v>
      </c>
      <c r="B671" s="14">
        <v>179</v>
      </c>
      <c r="C671" s="14">
        <v>196</v>
      </c>
      <c r="D671" s="14" t="s">
        <v>646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1331</v>
      </c>
      <c r="B672" s="14">
        <v>179</v>
      </c>
      <c r="C672" s="14">
        <v>196</v>
      </c>
      <c r="D672" s="14" t="s">
        <v>636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1331</v>
      </c>
      <c r="B673" s="14">
        <v>179</v>
      </c>
      <c r="C673" s="14">
        <v>196</v>
      </c>
      <c r="D673" s="14" t="s">
        <v>641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1331</v>
      </c>
      <c r="B674" s="14">
        <v>179</v>
      </c>
      <c r="C674" s="14">
        <v>196</v>
      </c>
      <c r="D674" s="14" t="s">
        <v>1332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1331</v>
      </c>
      <c r="B675" s="14">
        <v>179</v>
      </c>
      <c r="C675" s="14">
        <v>196</v>
      </c>
      <c r="D675" s="14" t="s">
        <v>640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1331</v>
      </c>
      <c r="B676" s="14">
        <v>179</v>
      </c>
      <c r="C676" s="14">
        <v>196</v>
      </c>
      <c r="D676" s="14" t="s">
        <v>638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1331</v>
      </c>
      <c r="B677" s="14">
        <v>209</v>
      </c>
      <c r="C677" s="14">
        <v>215</v>
      </c>
      <c r="D677" s="14" t="s">
        <v>646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1331</v>
      </c>
      <c r="B678" s="14">
        <v>209</v>
      </c>
      <c r="C678" s="14">
        <v>215</v>
      </c>
      <c r="D678" s="14" t="s">
        <v>636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1331</v>
      </c>
      <c r="B679" s="14">
        <v>209</v>
      </c>
      <c r="C679" s="14">
        <v>215</v>
      </c>
      <c r="D679" s="14" t="s">
        <v>641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1331</v>
      </c>
      <c r="B680" s="14">
        <v>209</v>
      </c>
      <c r="C680" s="14">
        <v>215</v>
      </c>
      <c r="D680" s="14" t="s">
        <v>1332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1331</v>
      </c>
      <c r="B681" s="14">
        <v>209</v>
      </c>
      <c r="C681" s="14">
        <v>215</v>
      </c>
      <c r="D681" s="14" t="s">
        <v>640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1331</v>
      </c>
      <c r="B682" s="14">
        <v>209</v>
      </c>
      <c r="C682" s="14">
        <v>215</v>
      </c>
      <c r="D682" s="14" t="s">
        <v>638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1331</v>
      </c>
      <c r="B683" s="14">
        <v>244</v>
      </c>
      <c r="C683" s="14">
        <v>256</v>
      </c>
      <c r="D683" s="14" t="s">
        <v>646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1331</v>
      </c>
      <c r="B684" s="14">
        <v>244</v>
      </c>
      <c r="C684" s="14">
        <v>256</v>
      </c>
      <c r="D684" s="14" t="s">
        <v>636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1331</v>
      </c>
      <c r="B685" s="14">
        <v>244</v>
      </c>
      <c r="C685" s="14">
        <v>256</v>
      </c>
      <c r="D685" s="14" t="s">
        <v>641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1331</v>
      </c>
      <c r="B686" s="14">
        <v>244</v>
      </c>
      <c r="C686" s="14">
        <v>256</v>
      </c>
      <c r="D686" s="14" t="s">
        <v>1332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1331</v>
      </c>
      <c r="B687" s="14">
        <v>244</v>
      </c>
      <c r="C687" s="14">
        <v>256</v>
      </c>
      <c r="D687" s="14" t="s">
        <v>640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1331</v>
      </c>
      <c r="B688" s="14">
        <v>244</v>
      </c>
      <c r="C688" s="14">
        <v>256</v>
      </c>
      <c r="D688" s="14" t="s">
        <v>638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1331</v>
      </c>
      <c r="B689" s="14">
        <v>290</v>
      </c>
      <c r="C689" s="14">
        <v>283</v>
      </c>
      <c r="D689" s="14" t="s">
        <v>646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1331</v>
      </c>
      <c r="B690" s="14">
        <v>290</v>
      </c>
      <c r="C690" s="14">
        <v>283</v>
      </c>
      <c r="D690" s="14" t="s">
        <v>636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1331</v>
      </c>
      <c r="B691" s="14">
        <v>290</v>
      </c>
      <c r="C691" s="14">
        <v>283</v>
      </c>
      <c r="D691" s="14" t="s">
        <v>641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1331</v>
      </c>
      <c r="B692" s="14">
        <v>290</v>
      </c>
      <c r="C692" s="14">
        <v>283</v>
      </c>
      <c r="D692" s="14" t="s">
        <v>1332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1331</v>
      </c>
      <c r="B693" s="14">
        <v>290</v>
      </c>
      <c r="C693" s="14">
        <v>283</v>
      </c>
      <c r="D693" s="14" t="s">
        <v>640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1331</v>
      </c>
      <c r="B694" s="14">
        <v>290</v>
      </c>
      <c r="C694" s="14">
        <v>283</v>
      </c>
      <c r="D694" s="14" t="s">
        <v>638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1331</v>
      </c>
      <c r="B695" s="14">
        <v>331</v>
      </c>
      <c r="C695" s="14">
        <v>328</v>
      </c>
      <c r="D695" s="14" t="s">
        <v>646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1331</v>
      </c>
      <c r="B696" s="14">
        <v>331</v>
      </c>
      <c r="C696" s="14">
        <v>328</v>
      </c>
      <c r="D696" s="14" t="s">
        <v>636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1331</v>
      </c>
      <c r="B697" s="14">
        <v>331</v>
      </c>
      <c r="C697" s="14">
        <v>328</v>
      </c>
      <c r="D697" s="14" t="s">
        <v>641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1331</v>
      </c>
      <c r="B698" s="14">
        <v>331</v>
      </c>
      <c r="C698" s="14">
        <v>328</v>
      </c>
      <c r="D698" s="14" t="s">
        <v>1332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1331</v>
      </c>
      <c r="B699" s="14">
        <v>331</v>
      </c>
      <c r="C699" s="14">
        <v>328</v>
      </c>
      <c r="D699" s="14" t="s">
        <v>640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1331</v>
      </c>
      <c r="B700" s="14">
        <v>331</v>
      </c>
      <c r="C700" s="14">
        <v>328</v>
      </c>
      <c r="D700" s="14" t="s">
        <v>638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1331</v>
      </c>
      <c r="B701" s="14">
        <v>362</v>
      </c>
      <c r="C701" s="14">
        <v>358</v>
      </c>
      <c r="D701" s="14" t="s">
        <v>646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1331</v>
      </c>
      <c r="B702" s="14">
        <v>362</v>
      </c>
      <c r="C702" s="14">
        <v>358</v>
      </c>
      <c r="D702" s="14" t="s">
        <v>636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1331</v>
      </c>
      <c r="B703" s="14">
        <v>362</v>
      </c>
      <c r="C703" s="14">
        <v>358</v>
      </c>
      <c r="D703" s="14" t="s">
        <v>641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1331</v>
      </c>
      <c r="B704" s="14">
        <v>362</v>
      </c>
      <c r="C704" s="14">
        <v>358</v>
      </c>
      <c r="D704" s="14" t="s">
        <v>1332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1331</v>
      </c>
      <c r="B705" s="14">
        <v>362</v>
      </c>
      <c r="C705" s="14">
        <v>358</v>
      </c>
      <c r="D705" s="14" t="s">
        <v>640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1331</v>
      </c>
      <c r="B706" s="14">
        <v>362</v>
      </c>
      <c r="C706" s="14">
        <v>358</v>
      </c>
      <c r="D706" s="14" t="s">
        <v>638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1331</v>
      </c>
      <c r="B707" s="14">
        <v>222</v>
      </c>
      <c r="C707" s="14">
        <v>85</v>
      </c>
      <c r="D707" s="14" t="s">
        <v>646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1331</v>
      </c>
      <c r="B708" s="14">
        <v>222</v>
      </c>
      <c r="C708" s="14">
        <v>85</v>
      </c>
      <c r="D708" s="14" t="s">
        <v>636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1331</v>
      </c>
      <c r="B709" s="14">
        <v>222</v>
      </c>
      <c r="C709" s="14">
        <v>85</v>
      </c>
      <c r="D709" s="14" t="s">
        <v>641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1331</v>
      </c>
      <c r="B710" s="14">
        <v>222</v>
      </c>
      <c r="C710" s="14">
        <v>85</v>
      </c>
      <c r="D710" s="14" t="s">
        <v>1332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1331</v>
      </c>
      <c r="B711" s="14">
        <v>222</v>
      </c>
      <c r="C711" s="14">
        <v>85</v>
      </c>
      <c r="D711" s="14" t="s">
        <v>640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1331</v>
      </c>
      <c r="B712" s="14">
        <v>222</v>
      </c>
      <c r="C712" s="14">
        <v>85</v>
      </c>
      <c r="D712" s="14" t="s">
        <v>638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1331</v>
      </c>
      <c r="B713" s="14">
        <v>288</v>
      </c>
      <c r="C713" s="14">
        <v>95</v>
      </c>
      <c r="D713" s="14" t="s">
        <v>646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1331</v>
      </c>
      <c r="B714" s="14">
        <v>288</v>
      </c>
      <c r="C714" s="14">
        <v>95</v>
      </c>
      <c r="D714" s="14" t="s">
        <v>636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1331</v>
      </c>
      <c r="B715" s="14">
        <v>288</v>
      </c>
      <c r="C715" s="14">
        <v>95</v>
      </c>
      <c r="D715" s="14" t="s">
        <v>641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1331</v>
      </c>
      <c r="B716" s="14">
        <v>288</v>
      </c>
      <c r="C716" s="14">
        <v>95</v>
      </c>
      <c r="D716" s="14" t="s">
        <v>1332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1331</v>
      </c>
      <c r="B717" s="14">
        <v>288</v>
      </c>
      <c r="C717" s="14">
        <v>95</v>
      </c>
      <c r="D717" s="14" t="s">
        <v>640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1331</v>
      </c>
      <c r="B718" s="14">
        <v>288</v>
      </c>
      <c r="C718" s="14">
        <v>95</v>
      </c>
      <c r="D718" s="14" t="s">
        <v>638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1331</v>
      </c>
      <c r="B719" s="14">
        <v>300</v>
      </c>
      <c r="C719" s="14">
        <v>58</v>
      </c>
      <c r="D719" s="14" t="s">
        <v>646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1331</v>
      </c>
      <c r="B720" s="14">
        <v>300</v>
      </c>
      <c r="C720" s="14">
        <v>58</v>
      </c>
      <c r="D720" s="14" t="s">
        <v>636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1331</v>
      </c>
      <c r="B721" s="14">
        <v>300</v>
      </c>
      <c r="C721" s="14">
        <v>58</v>
      </c>
      <c r="D721" s="14" t="s">
        <v>641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1331</v>
      </c>
      <c r="B722" s="14">
        <v>300</v>
      </c>
      <c r="C722" s="14">
        <v>58</v>
      </c>
      <c r="D722" s="14" t="s">
        <v>1332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1331</v>
      </c>
      <c r="B723" s="14">
        <v>300</v>
      </c>
      <c r="C723" s="14">
        <v>58</v>
      </c>
      <c r="D723" s="14" t="s">
        <v>640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1331</v>
      </c>
      <c r="B724" s="14">
        <v>300</v>
      </c>
      <c r="C724" s="14">
        <v>58</v>
      </c>
      <c r="D724" s="14" t="s">
        <v>638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1331</v>
      </c>
      <c r="B725" s="14">
        <v>317</v>
      </c>
      <c r="C725" s="14">
        <v>36</v>
      </c>
      <c r="D725" s="14" t="s">
        <v>646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1331</v>
      </c>
      <c r="B726" s="14">
        <v>317</v>
      </c>
      <c r="C726" s="14">
        <v>36</v>
      </c>
      <c r="D726" s="14" t="s">
        <v>636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1331</v>
      </c>
      <c r="B727" s="14">
        <v>317</v>
      </c>
      <c r="C727" s="14">
        <v>36</v>
      </c>
      <c r="D727" s="14" t="s">
        <v>641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1331</v>
      </c>
      <c r="B728" s="14">
        <v>317</v>
      </c>
      <c r="C728" s="14">
        <v>36</v>
      </c>
      <c r="D728" s="14" t="s">
        <v>1332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1331</v>
      </c>
      <c r="B729" s="14">
        <v>317</v>
      </c>
      <c r="C729" s="14">
        <v>36</v>
      </c>
      <c r="D729" s="14" t="s">
        <v>640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1331</v>
      </c>
      <c r="B730" s="14">
        <v>317</v>
      </c>
      <c r="C730" s="14">
        <v>36</v>
      </c>
      <c r="D730" s="14" t="s">
        <v>638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1331</v>
      </c>
      <c r="B731" s="14">
        <v>344</v>
      </c>
      <c r="C731" s="14">
        <v>68</v>
      </c>
      <c r="D731" s="14" t="s">
        <v>646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1331</v>
      </c>
      <c r="B732" s="14">
        <v>344</v>
      </c>
      <c r="C732" s="14">
        <v>68</v>
      </c>
      <c r="D732" s="14" t="s">
        <v>636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1331</v>
      </c>
      <c r="B733" s="14">
        <v>344</v>
      </c>
      <c r="C733" s="14">
        <v>68</v>
      </c>
      <c r="D733" s="14" t="s">
        <v>641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1331</v>
      </c>
      <c r="B734" s="14">
        <v>344</v>
      </c>
      <c r="C734" s="14">
        <v>68</v>
      </c>
      <c r="D734" s="14" t="s">
        <v>1332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1331</v>
      </c>
      <c r="B735" s="14">
        <v>344</v>
      </c>
      <c r="C735" s="14">
        <v>68</v>
      </c>
      <c r="D735" s="14" t="s">
        <v>640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1331</v>
      </c>
      <c r="B736" s="14">
        <v>344</v>
      </c>
      <c r="C736" s="14">
        <v>68</v>
      </c>
      <c r="D736" s="14" t="s">
        <v>638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1331</v>
      </c>
      <c r="B737" s="14">
        <v>299</v>
      </c>
      <c r="C737" s="14">
        <v>149</v>
      </c>
      <c r="D737" s="14" t="s">
        <v>646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1331</v>
      </c>
      <c r="B738" s="14">
        <v>299</v>
      </c>
      <c r="C738" s="14">
        <v>149</v>
      </c>
      <c r="D738" s="14" t="s">
        <v>636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1331</v>
      </c>
      <c r="B739" s="14">
        <v>299</v>
      </c>
      <c r="C739" s="14">
        <v>149</v>
      </c>
      <c r="D739" s="14" t="s">
        <v>641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1331</v>
      </c>
      <c r="B740" s="14">
        <v>299</v>
      </c>
      <c r="C740" s="14">
        <v>149</v>
      </c>
      <c r="D740" s="14" t="s">
        <v>1332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1331</v>
      </c>
      <c r="B741" s="14">
        <v>299</v>
      </c>
      <c r="C741" s="14">
        <v>149</v>
      </c>
      <c r="D741" s="14" t="s">
        <v>640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1331</v>
      </c>
      <c r="B742" s="14">
        <v>299</v>
      </c>
      <c r="C742" s="14">
        <v>149</v>
      </c>
      <c r="D742" s="14" t="s">
        <v>638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1331</v>
      </c>
      <c r="B743" s="14">
        <v>290</v>
      </c>
      <c r="C743" s="14">
        <v>205</v>
      </c>
      <c r="D743" s="14" t="s">
        <v>646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1331</v>
      </c>
      <c r="B744" s="14">
        <v>290</v>
      </c>
      <c r="C744" s="14">
        <v>205</v>
      </c>
      <c r="D744" s="14" t="s">
        <v>636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1331</v>
      </c>
      <c r="B745" s="14">
        <v>290</v>
      </c>
      <c r="C745" s="14">
        <v>205</v>
      </c>
      <c r="D745" s="14" t="s">
        <v>641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1331</v>
      </c>
      <c r="B746" s="14">
        <v>290</v>
      </c>
      <c r="C746" s="14">
        <v>205</v>
      </c>
      <c r="D746" s="14" t="s">
        <v>1332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1331</v>
      </c>
      <c r="B747" s="14">
        <v>290</v>
      </c>
      <c r="C747" s="14">
        <v>205</v>
      </c>
      <c r="D747" s="14" t="s">
        <v>640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1331</v>
      </c>
      <c r="B748" s="14">
        <v>290</v>
      </c>
      <c r="C748" s="14">
        <v>205</v>
      </c>
      <c r="D748" s="14" t="s">
        <v>638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1331</v>
      </c>
      <c r="B749" s="14">
        <v>328</v>
      </c>
      <c r="C749" s="14">
        <v>229</v>
      </c>
      <c r="D749" s="14" t="s">
        <v>646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1331</v>
      </c>
      <c r="B750" s="14">
        <v>328</v>
      </c>
      <c r="C750" s="14">
        <v>229</v>
      </c>
      <c r="D750" s="14" t="s">
        <v>636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1331</v>
      </c>
      <c r="B751" s="14">
        <v>328</v>
      </c>
      <c r="C751" s="14">
        <v>229</v>
      </c>
      <c r="D751" s="14" t="s">
        <v>641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1331</v>
      </c>
      <c r="B752" s="14">
        <v>328</v>
      </c>
      <c r="C752" s="14">
        <v>229</v>
      </c>
      <c r="D752" s="14" t="s">
        <v>1332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1331</v>
      </c>
      <c r="B753" s="14">
        <v>328</v>
      </c>
      <c r="C753" s="14">
        <v>229</v>
      </c>
      <c r="D753" s="14" t="s">
        <v>640</v>
      </c>
      <c r="E753" s="14">
        <v>15</v>
      </c>
      <c r="F753" s="14">
        <v>2</v>
      </c>
      <c r="G753" s="14">
        <v>30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1331</v>
      </c>
      <c r="B754" s="14">
        <v>328</v>
      </c>
      <c r="C754" s="14">
        <v>229</v>
      </c>
      <c r="D754" s="14" t="s">
        <v>638</v>
      </c>
      <c r="E754" s="14">
        <v>15</v>
      </c>
      <c r="F754" s="14">
        <v>2</v>
      </c>
      <c r="G754" s="14">
        <v>30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1334</v>
      </c>
    </row>
    <row r="757" spans="1:14" s="14" customFormat="1">
      <c r="A757" s="13" t="s">
        <v>1335</v>
      </c>
      <c r="B757" s="14">
        <v>200</v>
      </c>
      <c r="C757" s="14">
        <v>200</v>
      </c>
      <c r="D757" s="14" t="s">
        <v>646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1335</v>
      </c>
      <c r="B758" s="14">
        <v>200</v>
      </c>
      <c r="C758" s="14">
        <v>200</v>
      </c>
      <c r="D758" s="14" t="s">
        <v>636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1335</v>
      </c>
      <c r="B759" s="14">
        <v>200</v>
      </c>
      <c r="C759" s="14">
        <v>200</v>
      </c>
      <c r="D759" s="14" t="s">
        <v>641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1335</v>
      </c>
      <c r="B760" s="14">
        <v>200</v>
      </c>
      <c r="C760" s="14">
        <v>200</v>
      </c>
      <c r="D760" s="14" t="s">
        <v>1332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1335</v>
      </c>
      <c r="B761" s="14">
        <v>200</v>
      </c>
      <c r="C761" s="14">
        <v>200</v>
      </c>
      <c r="D761" s="14" t="s">
        <v>640</v>
      </c>
      <c r="E761" s="14">
        <v>200</v>
      </c>
      <c r="F761" s="14">
        <v>60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1335</v>
      </c>
      <c r="B762" s="14">
        <v>200</v>
      </c>
      <c r="C762" s="14">
        <v>200</v>
      </c>
      <c r="D762" s="14" t="s">
        <v>638</v>
      </c>
      <c r="E762" s="14">
        <v>200</v>
      </c>
      <c r="F762" s="14">
        <v>60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1335</v>
      </c>
      <c r="B763" s="14">
        <v>200</v>
      </c>
      <c r="C763" s="14">
        <v>200</v>
      </c>
      <c r="D763" s="14" t="s">
        <v>645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1335</v>
      </c>
      <c r="B764" s="14">
        <v>200</v>
      </c>
      <c r="C764" s="14">
        <v>200</v>
      </c>
      <c r="D764" s="14" t="s">
        <v>1328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1335</v>
      </c>
      <c r="B765" s="14">
        <v>200</v>
      </c>
      <c r="C765" s="14">
        <v>200</v>
      </c>
      <c r="D765" s="14" t="s">
        <v>1333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1335</v>
      </c>
      <c r="B766" s="14">
        <v>200</v>
      </c>
      <c r="C766" s="14">
        <v>200</v>
      </c>
      <c r="D766" s="14" t="s">
        <v>639</v>
      </c>
      <c r="E766" s="14">
        <v>200</v>
      </c>
      <c r="F766" s="14">
        <v>10</v>
      </c>
      <c r="G766" s="14">
        <v>80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1335</v>
      </c>
      <c r="B767" s="14">
        <v>200</v>
      </c>
      <c r="C767" s="14">
        <v>200</v>
      </c>
      <c r="D767" s="14" t="s">
        <v>637</v>
      </c>
      <c r="E767" s="14">
        <v>200</v>
      </c>
      <c r="F767" s="14">
        <v>10</v>
      </c>
      <c r="G767" s="14">
        <v>80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1335</v>
      </c>
      <c r="B768" s="18">
        <v>70</v>
      </c>
      <c r="C768" s="18">
        <v>160</v>
      </c>
      <c r="D768" s="18" t="s">
        <v>1329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1335</v>
      </c>
      <c r="B769" s="18">
        <v>90</v>
      </c>
      <c r="C769" s="18">
        <v>50</v>
      </c>
      <c r="D769" s="18" t="s">
        <v>1329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1335</v>
      </c>
      <c r="B770" s="18">
        <v>230</v>
      </c>
      <c r="C770" s="18">
        <v>80</v>
      </c>
      <c r="D770" s="18" t="s">
        <v>1329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1335</v>
      </c>
      <c r="B771" s="18">
        <v>180</v>
      </c>
      <c r="C771" s="18">
        <v>220</v>
      </c>
      <c r="D771" s="18" t="s">
        <v>1329</v>
      </c>
      <c r="E771" s="18">
        <v>5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1335</v>
      </c>
      <c r="B772" s="18">
        <v>330</v>
      </c>
      <c r="C772" s="18">
        <v>240</v>
      </c>
      <c r="D772" s="18" t="s">
        <v>1329</v>
      </c>
      <c r="E772" s="18">
        <v>5</v>
      </c>
      <c r="F772" s="18">
        <v>1</v>
      </c>
      <c r="G772" s="16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1335</v>
      </c>
      <c r="B773" s="18">
        <v>200</v>
      </c>
      <c r="C773" s="18">
        <v>200</v>
      </c>
      <c r="D773" s="18" t="s">
        <v>1329</v>
      </c>
      <c r="E773" s="18">
        <v>200</v>
      </c>
      <c r="F773" s="18">
        <v>1</v>
      </c>
      <c r="G773" s="16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1335</v>
      </c>
      <c r="B774" s="14">
        <v>70</v>
      </c>
      <c r="C774" s="14">
        <v>75</v>
      </c>
      <c r="D774" s="14" t="s">
        <v>646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1335</v>
      </c>
      <c r="B775" s="14">
        <v>70</v>
      </c>
      <c r="C775" s="14">
        <v>75</v>
      </c>
      <c r="D775" s="14" t="s">
        <v>636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1335</v>
      </c>
      <c r="B776" s="14">
        <v>70</v>
      </c>
      <c r="C776" s="14">
        <v>75</v>
      </c>
      <c r="D776" s="14" t="s">
        <v>641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1335</v>
      </c>
      <c r="B777" s="14">
        <v>70</v>
      </c>
      <c r="C777" s="14">
        <v>75</v>
      </c>
      <c r="D777" s="14" t="s">
        <v>1332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1335</v>
      </c>
      <c r="B778" s="14">
        <v>70</v>
      </c>
      <c r="C778" s="14">
        <v>75</v>
      </c>
      <c r="D778" s="14" t="s">
        <v>640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1335</v>
      </c>
      <c r="B779" s="14">
        <v>70</v>
      </c>
      <c r="C779" s="14">
        <v>75</v>
      </c>
      <c r="D779" s="14" t="s">
        <v>638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1335</v>
      </c>
      <c r="B780" s="14">
        <v>100</v>
      </c>
      <c r="C780" s="14">
        <v>50</v>
      </c>
      <c r="D780" s="14" t="s">
        <v>646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1335</v>
      </c>
      <c r="B781" s="14">
        <v>100</v>
      </c>
      <c r="C781" s="14">
        <v>50</v>
      </c>
      <c r="D781" s="14" t="s">
        <v>636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1335</v>
      </c>
      <c r="B782" s="14">
        <v>100</v>
      </c>
      <c r="C782" s="14">
        <v>50</v>
      </c>
      <c r="D782" s="14" t="s">
        <v>641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1335</v>
      </c>
      <c r="B783" s="14">
        <v>100</v>
      </c>
      <c r="C783" s="14">
        <v>50</v>
      </c>
      <c r="D783" s="14" t="s">
        <v>1332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1335</v>
      </c>
      <c r="B784" s="14">
        <v>100</v>
      </c>
      <c r="C784" s="14">
        <v>50</v>
      </c>
      <c r="D784" s="14" t="s">
        <v>640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1335</v>
      </c>
      <c r="B785" s="14">
        <v>100</v>
      </c>
      <c r="C785" s="14">
        <v>50</v>
      </c>
      <c r="D785" s="14" t="s">
        <v>638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1335</v>
      </c>
      <c r="B786" s="14">
        <v>125</v>
      </c>
      <c r="C786" s="14">
        <v>60</v>
      </c>
      <c r="D786" s="14" t="s">
        <v>646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1335</v>
      </c>
      <c r="B787" s="14">
        <v>125</v>
      </c>
      <c r="C787" s="14">
        <v>60</v>
      </c>
      <c r="D787" s="14" t="s">
        <v>636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1335</v>
      </c>
      <c r="B788" s="14">
        <v>125</v>
      </c>
      <c r="C788" s="14">
        <v>60</v>
      </c>
      <c r="D788" s="14" t="s">
        <v>641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1335</v>
      </c>
      <c r="B789" s="14">
        <v>125</v>
      </c>
      <c r="C789" s="14">
        <v>60</v>
      </c>
      <c r="D789" s="14" t="s">
        <v>1332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1335</v>
      </c>
      <c r="B790" s="14">
        <v>125</v>
      </c>
      <c r="C790" s="14">
        <v>60</v>
      </c>
      <c r="D790" s="14" t="s">
        <v>640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1335</v>
      </c>
      <c r="B791" s="14">
        <v>125</v>
      </c>
      <c r="C791" s="14">
        <v>60</v>
      </c>
      <c r="D791" s="14" t="s">
        <v>638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1335</v>
      </c>
      <c r="B792" s="14">
        <v>110</v>
      </c>
      <c r="C792" s="14">
        <v>105</v>
      </c>
      <c r="D792" s="14" t="s">
        <v>646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1335</v>
      </c>
      <c r="B793" s="14">
        <v>110</v>
      </c>
      <c r="C793" s="14">
        <v>105</v>
      </c>
      <c r="D793" s="14" t="s">
        <v>636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1335</v>
      </c>
      <c r="B794" s="14">
        <v>110</v>
      </c>
      <c r="C794" s="14">
        <v>105</v>
      </c>
      <c r="D794" s="14" t="s">
        <v>641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1335</v>
      </c>
      <c r="B795" s="14">
        <v>110</v>
      </c>
      <c r="C795" s="14">
        <v>105</v>
      </c>
      <c r="D795" s="14" t="s">
        <v>1332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1335</v>
      </c>
      <c r="B796" s="14">
        <v>110</v>
      </c>
      <c r="C796" s="14">
        <v>105</v>
      </c>
      <c r="D796" s="14" t="s">
        <v>640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1335</v>
      </c>
      <c r="B797" s="14">
        <v>110</v>
      </c>
      <c r="C797" s="14">
        <v>105</v>
      </c>
      <c r="D797" s="14" t="s">
        <v>638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1335</v>
      </c>
      <c r="B798" s="14">
        <v>158</v>
      </c>
      <c r="C798" s="14">
        <v>125</v>
      </c>
      <c r="D798" s="14" t="s">
        <v>646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1335</v>
      </c>
      <c r="B799" s="14">
        <v>158</v>
      </c>
      <c r="C799" s="14">
        <v>125</v>
      </c>
      <c r="D799" s="14" t="s">
        <v>636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1335</v>
      </c>
      <c r="B800" s="14">
        <v>158</v>
      </c>
      <c r="C800" s="14">
        <v>125</v>
      </c>
      <c r="D800" s="14" t="s">
        <v>641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1335</v>
      </c>
      <c r="B801" s="14">
        <v>158</v>
      </c>
      <c r="C801" s="14">
        <v>125</v>
      </c>
      <c r="D801" s="14" t="s">
        <v>1332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1335</v>
      </c>
      <c r="B802" s="14">
        <v>158</v>
      </c>
      <c r="C802" s="14">
        <v>125</v>
      </c>
      <c r="D802" s="14" t="s">
        <v>640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1335</v>
      </c>
      <c r="B803" s="14">
        <v>158</v>
      </c>
      <c r="C803" s="14">
        <v>125</v>
      </c>
      <c r="D803" s="14" t="s">
        <v>638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1335</v>
      </c>
      <c r="B804" s="14">
        <v>170</v>
      </c>
      <c r="C804" s="14">
        <v>57</v>
      </c>
      <c r="D804" s="14" t="s">
        <v>646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1335</v>
      </c>
      <c r="B805" s="14">
        <v>170</v>
      </c>
      <c r="C805" s="14">
        <v>57</v>
      </c>
      <c r="D805" s="14" t="s">
        <v>636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1335</v>
      </c>
      <c r="B806" s="14">
        <v>170</v>
      </c>
      <c r="C806" s="14">
        <v>57</v>
      </c>
      <c r="D806" s="14" t="s">
        <v>641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1335</v>
      </c>
      <c r="B807" s="14">
        <v>170</v>
      </c>
      <c r="C807" s="14">
        <v>57</v>
      </c>
      <c r="D807" s="14" t="s">
        <v>1332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1335</v>
      </c>
      <c r="B808" s="14">
        <v>170</v>
      </c>
      <c r="C808" s="14">
        <v>57</v>
      </c>
      <c r="D808" s="14" t="s">
        <v>640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1335</v>
      </c>
      <c r="B809" s="14">
        <v>170</v>
      </c>
      <c r="C809" s="14">
        <v>57</v>
      </c>
      <c r="D809" s="14" t="s">
        <v>638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1335</v>
      </c>
      <c r="B810" s="14">
        <v>205</v>
      </c>
      <c r="C810" s="14">
        <v>38</v>
      </c>
      <c r="D810" s="14" t="s">
        <v>646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1335</v>
      </c>
      <c r="B811" s="14">
        <v>205</v>
      </c>
      <c r="C811" s="14">
        <v>38</v>
      </c>
      <c r="D811" s="14" t="s">
        <v>636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1335</v>
      </c>
      <c r="B812" s="14">
        <v>205</v>
      </c>
      <c r="C812" s="14">
        <v>38</v>
      </c>
      <c r="D812" s="14" t="s">
        <v>641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1335</v>
      </c>
      <c r="B813" s="14">
        <v>205</v>
      </c>
      <c r="C813" s="14">
        <v>38</v>
      </c>
      <c r="D813" s="14" t="s">
        <v>1332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1335</v>
      </c>
      <c r="B814" s="14">
        <v>205</v>
      </c>
      <c r="C814" s="14">
        <v>38</v>
      </c>
      <c r="D814" s="14" t="s">
        <v>640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1335</v>
      </c>
      <c r="B815" s="14">
        <v>205</v>
      </c>
      <c r="C815" s="14">
        <v>38</v>
      </c>
      <c r="D815" s="14" t="s">
        <v>638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1335</v>
      </c>
      <c r="B816" s="14">
        <v>230</v>
      </c>
      <c r="C816" s="14">
        <v>87</v>
      </c>
      <c r="D816" s="14" t="s">
        <v>646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1335</v>
      </c>
      <c r="B817" s="14">
        <v>230</v>
      </c>
      <c r="C817" s="14">
        <v>87</v>
      </c>
      <c r="D817" s="14" t="s">
        <v>636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1335</v>
      </c>
      <c r="B818" s="14">
        <v>230</v>
      </c>
      <c r="C818" s="14">
        <v>87</v>
      </c>
      <c r="D818" s="14" t="s">
        <v>641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1335</v>
      </c>
      <c r="B819" s="14">
        <v>230</v>
      </c>
      <c r="C819" s="14">
        <v>87</v>
      </c>
      <c r="D819" s="14" t="s">
        <v>1332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1335</v>
      </c>
      <c r="B820" s="14">
        <v>230</v>
      </c>
      <c r="C820" s="14">
        <v>87</v>
      </c>
      <c r="D820" s="14" t="s">
        <v>640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1335</v>
      </c>
      <c r="B821" s="14">
        <v>230</v>
      </c>
      <c r="C821" s="14">
        <v>87</v>
      </c>
      <c r="D821" s="14" t="s">
        <v>638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1335</v>
      </c>
      <c r="B822" s="14">
        <v>257</v>
      </c>
      <c r="C822" s="14">
        <v>48</v>
      </c>
      <c r="D822" s="14" t="s">
        <v>646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1335</v>
      </c>
      <c r="B823" s="14">
        <v>257</v>
      </c>
      <c r="C823" s="14">
        <v>48</v>
      </c>
      <c r="D823" s="14" t="s">
        <v>636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1335</v>
      </c>
      <c r="B824" s="14">
        <v>257</v>
      </c>
      <c r="C824" s="14">
        <v>48</v>
      </c>
      <c r="D824" s="14" t="s">
        <v>641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1335</v>
      </c>
      <c r="B825" s="14">
        <v>257</v>
      </c>
      <c r="C825" s="14">
        <v>48</v>
      </c>
      <c r="D825" s="14" t="s">
        <v>1332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1335</v>
      </c>
      <c r="B826" s="14">
        <v>257</v>
      </c>
      <c r="C826" s="14">
        <v>48</v>
      </c>
      <c r="D826" s="14" t="s">
        <v>640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1335</v>
      </c>
      <c r="B827" s="14">
        <v>257</v>
      </c>
      <c r="C827" s="14">
        <v>48</v>
      </c>
      <c r="D827" s="14" t="s">
        <v>638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1335</v>
      </c>
      <c r="B828" s="14">
        <v>245</v>
      </c>
      <c r="C828" s="14">
        <v>132</v>
      </c>
      <c r="D828" s="14" t="s">
        <v>646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1335</v>
      </c>
      <c r="B829" s="14">
        <v>245</v>
      </c>
      <c r="C829" s="14">
        <v>132</v>
      </c>
      <c r="D829" s="14" t="s">
        <v>636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1335</v>
      </c>
      <c r="B830" s="14">
        <v>245</v>
      </c>
      <c r="C830" s="14">
        <v>132</v>
      </c>
      <c r="D830" s="14" t="s">
        <v>641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1335</v>
      </c>
      <c r="B831" s="14">
        <v>245</v>
      </c>
      <c r="C831" s="14">
        <v>132</v>
      </c>
      <c r="D831" s="14" t="s">
        <v>1332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1335</v>
      </c>
      <c r="B832" s="14">
        <v>245</v>
      </c>
      <c r="C832" s="14">
        <v>132</v>
      </c>
      <c r="D832" s="14" t="s">
        <v>640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1335</v>
      </c>
      <c r="B833" s="14">
        <v>245</v>
      </c>
      <c r="C833" s="14">
        <v>132</v>
      </c>
      <c r="D833" s="14" t="s">
        <v>638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1335</v>
      </c>
      <c r="B834" s="14">
        <v>205</v>
      </c>
      <c r="C834" s="14">
        <v>154</v>
      </c>
      <c r="D834" s="14" t="s">
        <v>646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1335</v>
      </c>
      <c r="B835" s="14">
        <v>205</v>
      </c>
      <c r="C835" s="14">
        <v>154</v>
      </c>
      <c r="D835" s="14" t="s">
        <v>636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1335</v>
      </c>
      <c r="B836" s="14">
        <v>205</v>
      </c>
      <c r="C836" s="14">
        <v>154</v>
      </c>
      <c r="D836" s="14" t="s">
        <v>641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1335</v>
      </c>
      <c r="B837" s="14">
        <v>205</v>
      </c>
      <c r="C837" s="14">
        <v>154</v>
      </c>
      <c r="D837" s="14" t="s">
        <v>1332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1335</v>
      </c>
      <c r="B838" s="14">
        <v>205</v>
      </c>
      <c r="C838" s="14">
        <v>154</v>
      </c>
      <c r="D838" s="14" t="s">
        <v>640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1335</v>
      </c>
      <c r="B839" s="14">
        <v>205</v>
      </c>
      <c r="C839" s="14">
        <v>154</v>
      </c>
      <c r="D839" s="14" t="s">
        <v>638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1335</v>
      </c>
      <c r="B840" s="14">
        <v>248</v>
      </c>
      <c r="C840" s="14">
        <v>202</v>
      </c>
      <c r="D840" s="14" t="s">
        <v>646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1335</v>
      </c>
      <c r="B841" s="14">
        <v>248</v>
      </c>
      <c r="C841" s="14">
        <v>202</v>
      </c>
      <c r="D841" s="14" t="s">
        <v>636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1335</v>
      </c>
      <c r="B842" s="14">
        <v>248</v>
      </c>
      <c r="C842" s="14">
        <v>202</v>
      </c>
      <c r="D842" s="14" t="s">
        <v>641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1335</v>
      </c>
      <c r="B843" s="14">
        <v>248</v>
      </c>
      <c r="C843" s="14">
        <v>202</v>
      </c>
      <c r="D843" s="14" t="s">
        <v>1332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1335</v>
      </c>
      <c r="B844" s="14">
        <v>248</v>
      </c>
      <c r="C844" s="14">
        <v>202</v>
      </c>
      <c r="D844" s="14" t="s">
        <v>640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1335</v>
      </c>
      <c r="B845" s="14">
        <v>248</v>
      </c>
      <c r="C845" s="14">
        <v>202</v>
      </c>
      <c r="D845" s="14" t="s">
        <v>638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1335</v>
      </c>
      <c r="B846" s="14">
        <v>325</v>
      </c>
      <c r="C846" s="14">
        <v>82</v>
      </c>
      <c r="D846" s="14" t="s">
        <v>646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1335</v>
      </c>
      <c r="B847" s="14">
        <v>325</v>
      </c>
      <c r="C847" s="14">
        <v>82</v>
      </c>
      <c r="D847" s="14" t="s">
        <v>636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1335</v>
      </c>
      <c r="B848" s="14">
        <v>325</v>
      </c>
      <c r="C848" s="14">
        <v>82</v>
      </c>
      <c r="D848" s="14" t="s">
        <v>641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1335</v>
      </c>
      <c r="B849" s="14">
        <v>325</v>
      </c>
      <c r="C849" s="14">
        <v>82</v>
      </c>
      <c r="D849" s="14" t="s">
        <v>1332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1335</v>
      </c>
      <c r="B850" s="14">
        <v>325</v>
      </c>
      <c r="C850" s="14">
        <v>82</v>
      </c>
      <c r="D850" s="14" t="s">
        <v>640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1335</v>
      </c>
      <c r="B851" s="14">
        <v>325</v>
      </c>
      <c r="C851" s="14">
        <v>82</v>
      </c>
      <c r="D851" s="14" t="s">
        <v>638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1335</v>
      </c>
      <c r="B852" s="14">
        <v>309</v>
      </c>
      <c r="C852" s="14">
        <v>155</v>
      </c>
      <c r="D852" s="14" t="s">
        <v>646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1335</v>
      </c>
      <c r="B853" s="14">
        <v>309</v>
      </c>
      <c r="C853" s="14">
        <v>155</v>
      </c>
      <c r="D853" s="14" t="s">
        <v>636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1335</v>
      </c>
      <c r="B854" s="14">
        <v>309</v>
      </c>
      <c r="C854" s="14">
        <v>155</v>
      </c>
      <c r="D854" s="14" t="s">
        <v>641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1335</v>
      </c>
      <c r="B855" s="14">
        <v>309</v>
      </c>
      <c r="C855" s="14">
        <v>155</v>
      </c>
      <c r="D855" s="14" t="s">
        <v>1332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1335</v>
      </c>
      <c r="B856" s="14">
        <v>309</v>
      </c>
      <c r="C856" s="14">
        <v>155</v>
      </c>
      <c r="D856" s="14" t="s">
        <v>640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1335</v>
      </c>
      <c r="B857" s="14">
        <v>309</v>
      </c>
      <c r="C857" s="14">
        <v>155</v>
      </c>
      <c r="D857" s="14" t="s">
        <v>638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1335</v>
      </c>
      <c r="B858" s="14">
        <v>330</v>
      </c>
      <c r="C858" s="14">
        <v>245</v>
      </c>
      <c r="D858" s="14" t="s">
        <v>646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1335</v>
      </c>
      <c r="B859" s="14">
        <v>330</v>
      </c>
      <c r="C859" s="14">
        <v>245</v>
      </c>
      <c r="D859" s="14" t="s">
        <v>636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1335</v>
      </c>
      <c r="B860" s="14">
        <v>330</v>
      </c>
      <c r="C860" s="14">
        <v>245</v>
      </c>
      <c r="D860" s="14" t="s">
        <v>641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1335</v>
      </c>
      <c r="B861" s="14">
        <v>330</v>
      </c>
      <c r="C861" s="14">
        <v>245</v>
      </c>
      <c r="D861" s="14" t="s">
        <v>1332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1335</v>
      </c>
      <c r="B862" s="14">
        <v>330</v>
      </c>
      <c r="C862" s="14">
        <v>245</v>
      </c>
      <c r="D862" s="14" t="s">
        <v>640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1335</v>
      </c>
      <c r="B863" s="14">
        <v>330</v>
      </c>
      <c r="C863" s="14">
        <v>245</v>
      </c>
      <c r="D863" s="14" t="s">
        <v>638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1335</v>
      </c>
      <c r="B864" s="14">
        <v>303</v>
      </c>
      <c r="C864" s="14">
        <v>215</v>
      </c>
      <c r="D864" s="14" t="s">
        <v>646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1335</v>
      </c>
      <c r="B865" s="14">
        <v>303</v>
      </c>
      <c r="C865" s="14">
        <v>215</v>
      </c>
      <c r="D865" s="14" t="s">
        <v>636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1335</v>
      </c>
      <c r="B866" s="14">
        <v>303</v>
      </c>
      <c r="C866" s="14">
        <v>215</v>
      </c>
      <c r="D866" s="14" t="s">
        <v>641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1335</v>
      </c>
      <c r="B867" s="14">
        <v>303</v>
      </c>
      <c r="C867" s="14">
        <v>215</v>
      </c>
      <c r="D867" s="14" t="s">
        <v>1332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1335</v>
      </c>
      <c r="B868" s="14">
        <v>303</v>
      </c>
      <c r="C868" s="14">
        <v>215</v>
      </c>
      <c r="D868" s="14" t="s">
        <v>640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1335</v>
      </c>
      <c r="B869" s="14">
        <v>303</v>
      </c>
      <c r="C869" s="14">
        <v>215</v>
      </c>
      <c r="D869" s="14" t="s">
        <v>638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1335</v>
      </c>
      <c r="B870" s="14">
        <v>306</v>
      </c>
      <c r="C870" s="14">
        <v>309</v>
      </c>
      <c r="D870" s="14" t="s">
        <v>646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1335</v>
      </c>
      <c r="B871" s="14">
        <v>306</v>
      </c>
      <c r="C871" s="14">
        <v>309</v>
      </c>
      <c r="D871" s="14" t="s">
        <v>636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1335</v>
      </c>
      <c r="B872" s="14">
        <v>306</v>
      </c>
      <c r="C872" s="14">
        <v>309</v>
      </c>
      <c r="D872" s="14" t="s">
        <v>641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1335</v>
      </c>
      <c r="B873" s="14">
        <v>306</v>
      </c>
      <c r="C873" s="14">
        <v>309</v>
      </c>
      <c r="D873" s="14" t="s">
        <v>1332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1335</v>
      </c>
      <c r="B874" s="14">
        <v>306</v>
      </c>
      <c r="C874" s="14">
        <v>309</v>
      </c>
      <c r="D874" s="14" t="s">
        <v>640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1335</v>
      </c>
      <c r="B875" s="14">
        <v>306</v>
      </c>
      <c r="C875" s="14">
        <v>309</v>
      </c>
      <c r="D875" s="14" t="s">
        <v>638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1335</v>
      </c>
      <c r="B876" s="14">
        <v>243</v>
      </c>
      <c r="C876" s="14">
        <v>276</v>
      </c>
      <c r="D876" s="14" t="s">
        <v>646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1335</v>
      </c>
      <c r="B877" s="14">
        <v>243</v>
      </c>
      <c r="C877" s="14">
        <v>276</v>
      </c>
      <c r="D877" s="14" t="s">
        <v>636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1335</v>
      </c>
      <c r="B878" s="14">
        <v>243</v>
      </c>
      <c r="C878" s="14">
        <v>276</v>
      </c>
      <c r="D878" s="14" t="s">
        <v>641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1335</v>
      </c>
      <c r="B879" s="14">
        <v>243</v>
      </c>
      <c r="C879" s="14">
        <v>276</v>
      </c>
      <c r="D879" s="14" t="s">
        <v>1332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1335</v>
      </c>
      <c r="B880" s="14">
        <v>243</v>
      </c>
      <c r="C880" s="14">
        <v>276</v>
      </c>
      <c r="D880" s="14" t="s">
        <v>640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1335</v>
      </c>
      <c r="B881" s="14">
        <v>243</v>
      </c>
      <c r="C881" s="14">
        <v>276</v>
      </c>
      <c r="D881" s="14" t="s">
        <v>638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1335</v>
      </c>
      <c r="B882" s="14">
        <v>225</v>
      </c>
      <c r="C882" s="14">
        <v>316</v>
      </c>
      <c r="D882" s="14" t="s">
        <v>646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1335</v>
      </c>
      <c r="B883" s="14">
        <v>225</v>
      </c>
      <c r="C883" s="14">
        <v>316</v>
      </c>
      <c r="D883" s="14" t="s">
        <v>636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1335</v>
      </c>
      <c r="B884" s="14">
        <v>225</v>
      </c>
      <c r="C884" s="14">
        <v>316</v>
      </c>
      <c r="D884" s="14" t="s">
        <v>641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1335</v>
      </c>
      <c r="B885" s="14">
        <v>225</v>
      </c>
      <c r="C885" s="14">
        <v>316</v>
      </c>
      <c r="D885" s="14" t="s">
        <v>1332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1335</v>
      </c>
      <c r="B886" s="14">
        <v>225</v>
      </c>
      <c r="C886" s="14">
        <v>316</v>
      </c>
      <c r="D886" s="14" t="s">
        <v>640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1335</v>
      </c>
      <c r="B887" s="14">
        <v>225</v>
      </c>
      <c r="C887" s="14">
        <v>316</v>
      </c>
      <c r="D887" s="14" t="s">
        <v>638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1335</v>
      </c>
      <c r="B888" s="14">
        <v>172</v>
      </c>
      <c r="C888" s="14">
        <v>321</v>
      </c>
      <c r="D888" s="14" t="s">
        <v>646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1335</v>
      </c>
      <c r="B889" s="14">
        <v>172</v>
      </c>
      <c r="C889" s="14">
        <v>321</v>
      </c>
      <c r="D889" s="14" t="s">
        <v>636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1335</v>
      </c>
      <c r="B890" s="14">
        <v>172</v>
      </c>
      <c r="C890" s="14">
        <v>321</v>
      </c>
      <c r="D890" s="14" t="s">
        <v>641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1335</v>
      </c>
      <c r="B891" s="14">
        <v>172</v>
      </c>
      <c r="C891" s="14">
        <v>321</v>
      </c>
      <c r="D891" s="14" t="s">
        <v>1332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1335</v>
      </c>
      <c r="B892" s="14">
        <v>172</v>
      </c>
      <c r="C892" s="14">
        <v>321</v>
      </c>
      <c r="D892" s="14" t="s">
        <v>640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1335</v>
      </c>
      <c r="B893" s="14">
        <v>172</v>
      </c>
      <c r="C893" s="14">
        <v>321</v>
      </c>
      <c r="D893" s="14" t="s">
        <v>638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1335</v>
      </c>
      <c r="B894" s="14">
        <v>185</v>
      </c>
      <c r="C894" s="14">
        <v>223</v>
      </c>
      <c r="D894" s="14" t="s">
        <v>646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1335</v>
      </c>
      <c r="B895" s="14">
        <v>185</v>
      </c>
      <c r="C895" s="14">
        <v>223</v>
      </c>
      <c r="D895" s="14" t="s">
        <v>636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1335</v>
      </c>
      <c r="B896" s="14">
        <v>185</v>
      </c>
      <c r="C896" s="14">
        <v>223</v>
      </c>
      <c r="D896" s="14" t="s">
        <v>641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1335</v>
      </c>
      <c r="B897" s="14">
        <v>185</v>
      </c>
      <c r="C897" s="14">
        <v>223</v>
      </c>
      <c r="D897" s="14" t="s">
        <v>1332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1335</v>
      </c>
      <c r="B898" s="14">
        <v>185</v>
      </c>
      <c r="C898" s="14">
        <v>223</v>
      </c>
      <c r="D898" s="14" t="s">
        <v>640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1335</v>
      </c>
      <c r="B899" s="14">
        <v>185</v>
      </c>
      <c r="C899" s="14">
        <v>223</v>
      </c>
      <c r="D899" s="14" t="s">
        <v>638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1335</v>
      </c>
      <c r="B900" s="14">
        <v>140</v>
      </c>
      <c r="C900" s="14">
        <v>190</v>
      </c>
      <c r="D900" s="14" t="s">
        <v>646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1335</v>
      </c>
      <c r="B901" s="14">
        <v>140</v>
      </c>
      <c r="C901" s="14">
        <v>190</v>
      </c>
      <c r="D901" s="14" t="s">
        <v>636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1335</v>
      </c>
      <c r="B902" s="14">
        <v>140</v>
      </c>
      <c r="C902" s="14">
        <v>190</v>
      </c>
      <c r="D902" s="14" t="s">
        <v>641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1335</v>
      </c>
      <c r="B903" s="14">
        <v>140</v>
      </c>
      <c r="C903" s="14">
        <v>190</v>
      </c>
      <c r="D903" s="14" t="s">
        <v>1332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1335</v>
      </c>
      <c r="B904" s="14">
        <v>140</v>
      </c>
      <c r="C904" s="14">
        <v>190</v>
      </c>
      <c r="D904" s="14" t="s">
        <v>640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1335</v>
      </c>
      <c r="B905" s="14">
        <v>140</v>
      </c>
      <c r="C905" s="14">
        <v>190</v>
      </c>
      <c r="D905" s="14" t="s">
        <v>638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1335</v>
      </c>
      <c r="B906" s="14">
        <v>116</v>
      </c>
      <c r="C906" s="14">
        <v>304</v>
      </c>
      <c r="D906" s="14" t="s">
        <v>646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1335</v>
      </c>
      <c r="B907" s="14">
        <v>116</v>
      </c>
      <c r="C907" s="14">
        <v>304</v>
      </c>
      <c r="D907" s="14" t="s">
        <v>636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1335</v>
      </c>
      <c r="B908" s="14">
        <v>116</v>
      </c>
      <c r="C908" s="14">
        <v>304</v>
      </c>
      <c r="D908" s="14" t="s">
        <v>641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1335</v>
      </c>
      <c r="B909" s="14">
        <v>116</v>
      </c>
      <c r="C909" s="14">
        <v>304</v>
      </c>
      <c r="D909" s="14" t="s">
        <v>1332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1335</v>
      </c>
      <c r="B910" s="14">
        <v>116</v>
      </c>
      <c r="C910" s="14">
        <v>304</v>
      </c>
      <c r="D910" s="14" t="s">
        <v>640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1335</v>
      </c>
      <c r="B911" s="14">
        <v>116</v>
      </c>
      <c r="C911" s="14">
        <v>304</v>
      </c>
      <c r="D911" s="14" t="s">
        <v>638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1335</v>
      </c>
      <c r="B912" s="14">
        <v>73</v>
      </c>
      <c r="C912" s="14">
        <v>286</v>
      </c>
      <c r="D912" s="14" t="s">
        <v>646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1335</v>
      </c>
      <c r="B913" s="14">
        <v>73</v>
      </c>
      <c r="C913" s="14">
        <v>286</v>
      </c>
      <c r="D913" s="14" t="s">
        <v>636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1335</v>
      </c>
      <c r="B914" s="14">
        <v>73</v>
      </c>
      <c r="C914" s="14">
        <v>286</v>
      </c>
      <c r="D914" s="14" t="s">
        <v>641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1335</v>
      </c>
      <c r="B915" s="14">
        <v>73</v>
      </c>
      <c r="C915" s="14">
        <v>286</v>
      </c>
      <c r="D915" s="14" t="s">
        <v>1332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1335</v>
      </c>
      <c r="B916" s="14">
        <v>73</v>
      </c>
      <c r="C916" s="14">
        <v>286</v>
      </c>
      <c r="D916" s="14" t="s">
        <v>640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1335</v>
      </c>
      <c r="B917" s="14">
        <v>73</v>
      </c>
      <c r="C917" s="14">
        <v>286</v>
      </c>
      <c r="D917" s="14" t="s">
        <v>638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1335</v>
      </c>
      <c r="B918" s="14">
        <v>77</v>
      </c>
      <c r="C918" s="14">
        <v>188</v>
      </c>
      <c r="D918" s="14" t="s">
        <v>646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1335</v>
      </c>
      <c r="B919" s="14">
        <v>77</v>
      </c>
      <c r="C919" s="14">
        <v>188</v>
      </c>
      <c r="D919" s="14" t="s">
        <v>636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1335</v>
      </c>
      <c r="B920" s="14">
        <v>77</v>
      </c>
      <c r="C920" s="14">
        <v>188</v>
      </c>
      <c r="D920" s="14" t="s">
        <v>641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1335</v>
      </c>
      <c r="B921" s="14">
        <v>77</v>
      </c>
      <c r="C921" s="14">
        <v>188</v>
      </c>
      <c r="D921" s="14" t="s">
        <v>1332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1335</v>
      </c>
      <c r="B922" s="14">
        <v>77</v>
      </c>
      <c r="C922" s="14">
        <v>188</v>
      </c>
      <c r="D922" s="14" t="s">
        <v>640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1335</v>
      </c>
      <c r="B923" s="14">
        <v>77</v>
      </c>
      <c r="C923" s="14">
        <v>188</v>
      </c>
      <c r="D923" s="14" t="s">
        <v>638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1335</v>
      </c>
      <c r="B924" s="14">
        <v>64</v>
      </c>
      <c r="C924" s="14">
        <v>141</v>
      </c>
      <c r="D924" s="14" t="s">
        <v>646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1335</v>
      </c>
      <c r="B925" s="14">
        <v>64</v>
      </c>
      <c r="C925" s="14">
        <v>141</v>
      </c>
      <c r="D925" s="14" t="s">
        <v>636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1335</v>
      </c>
      <c r="B926" s="14">
        <v>64</v>
      </c>
      <c r="C926" s="14">
        <v>141</v>
      </c>
      <c r="D926" s="14" t="s">
        <v>641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1335</v>
      </c>
      <c r="B927" s="14">
        <v>64</v>
      </c>
      <c r="C927" s="14">
        <v>141</v>
      </c>
      <c r="D927" s="14" t="s">
        <v>1332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1335</v>
      </c>
      <c r="B928" s="14">
        <v>64</v>
      </c>
      <c r="C928" s="14">
        <v>141</v>
      </c>
      <c r="D928" s="14" t="s">
        <v>640</v>
      </c>
      <c r="E928" s="14">
        <v>20</v>
      </c>
      <c r="F928" s="14">
        <v>2</v>
      </c>
      <c r="G928" s="14">
        <v>30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1335</v>
      </c>
      <c r="B929" s="14">
        <v>64</v>
      </c>
      <c r="C929" s="14">
        <v>141</v>
      </c>
      <c r="D929" s="14" t="s">
        <v>638</v>
      </c>
      <c r="E929" s="14">
        <v>20</v>
      </c>
      <c r="F929" s="14">
        <v>2</v>
      </c>
      <c r="G929" s="14">
        <v>30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1252</v>
      </c>
    </row>
    <row r="932" spans="1:14">
      <c r="A932" s="11" t="s">
        <v>1336</v>
      </c>
    </row>
    <row r="933" spans="1:14" s="14" customFormat="1">
      <c r="A933" s="13" t="s">
        <v>1337</v>
      </c>
      <c r="B933" s="14">
        <v>200</v>
      </c>
      <c r="C933" s="14">
        <v>200</v>
      </c>
      <c r="D933" s="14" t="s">
        <v>646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1337</v>
      </c>
      <c r="B934" s="14">
        <v>200</v>
      </c>
      <c r="C934" s="14">
        <v>200</v>
      </c>
      <c r="D934" s="14" t="s">
        <v>647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1337</v>
      </c>
      <c r="B935" s="14">
        <v>200</v>
      </c>
      <c r="C935" s="14">
        <v>200</v>
      </c>
      <c r="D935" s="14" t="s">
        <v>636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1337</v>
      </c>
      <c r="B936" s="14">
        <v>200</v>
      </c>
      <c r="C936" s="14">
        <v>200</v>
      </c>
      <c r="D936" s="14" t="s">
        <v>641</v>
      </c>
      <c r="E936" s="14">
        <v>200</v>
      </c>
      <c r="F936" s="14">
        <v>60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1337</v>
      </c>
      <c r="B937" s="14">
        <v>200</v>
      </c>
      <c r="C937" s="14">
        <v>200</v>
      </c>
      <c r="D937" s="14" t="s">
        <v>640</v>
      </c>
      <c r="E937" s="14">
        <v>200</v>
      </c>
      <c r="F937" s="14">
        <v>60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1337</v>
      </c>
      <c r="B938" s="14">
        <v>200</v>
      </c>
      <c r="C938" s="14">
        <v>200</v>
      </c>
      <c r="D938" s="14" t="s">
        <v>645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1337</v>
      </c>
      <c r="B939" s="14">
        <v>200</v>
      </c>
      <c r="C939" s="14">
        <v>200</v>
      </c>
      <c r="D939" s="14" t="s">
        <v>1328</v>
      </c>
      <c r="E939" s="14">
        <v>200</v>
      </c>
      <c r="F939" s="14">
        <v>10</v>
      </c>
      <c r="G939" s="14">
        <v>80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1337</v>
      </c>
      <c r="B940" s="14">
        <v>200</v>
      </c>
      <c r="C940" s="14">
        <v>200</v>
      </c>
      <c r="D940" s="14" t="s">
        <v>639</v>
      </c>
      <c r="E940" s="14">
        <v>200</v>
      </c>
      <c r="F940" s="14">
        <v>10</v>
      </c>
      <c r="G940" s="14">
        <v>80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1337</v>
      </c>
      <c r="B941" s="18">
        <v>290</v>
      </c>
      <c r="C941" s="18">
        <v>50</v>
      </c>
      <c r="D941" s="18" t="s">
        <v>1329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1337</v>
      </c>
      <c r="B942" s="18">
        <v>60</v>
      </c>
      <c r="C942" s="18">
        <v>130</v>
      </c>
      <c r="D942" s="18" t="s">
        <v>1329</v>
      </c>
      <c r="E942" s="18">
        <v>5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1337</v>
      </c>
      <c r="B943" s="18">
        <v>200</v>
      </c>
      <c r="C943" s="18">
        <v>190</v>
      </c>
      <c r="D943" s="18" t="s">
        <v>1329</v>
      </c>
      <c r="E943" s="18">
        <v>5</v>
      </c>
      <c r="F943" s="18">
        <v>1</v>
      </c>
      <c r="G943" s="16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1337</v>
      </c>
      <c r="B944" s="18">
        <v>200</v>
      </c>
      <c r="C944" s="18">
        <v>200</v>
      </c>
      <c r="D944" s="18" t="s">
        <v>1329</v>
      </c>
      <c r="E944" s="18">
        <v>200</v>
      </c>
      <c r="F944" s="18">
        <v>1</v>
      </c>
      <c r="G944" s="16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1337</v>
      </c>
      <c r="B945" s="14">
        <v>138</v>
      </c>
      <c r="C945" s="14">
        <v>347</v>
      </c>
      <c r="D945" s="14" t="s">
        <v>646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1337</v>
      </c>
      <c r="B946" s="14">
        <v>138</v>
      </c>
      <c r="C946" s="14">
        <v>347</v>
      </c>
      <c r="D946" s="14" t="s">
        <v>647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1337</v>
      </c>
      <c r="B947" s="14">
        <v>138</v>
      </c>
      <c r="C947" s="14">
        <v>347</v>
      </c>
      <c r="D947" s="14" t="s">
        <v>636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1337</v>
      </c>
      <c r="B948" s="14">
        <v>138</v>
      </c>
      <c r="C948" s="14">
        <v>347</v>
      </c>
      <c r="D948" s="14" t="s">
        <v>641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1337</v>
      </c>
      <c r="B949" s="14">
        <v>138</v>
      </c>
      <c r="C949" s="14">
        <v>347</v>
      </c>
      <c r="D949" s="14" t="s">
        <v>640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1337</v>
      </c>
      <c r="B950" s="14">
        <v>102</v>
      </c>
      <c r="C950" s="14">
        <v>320</v>
      </c>
      <c r="D950" s="14" t="s">
        <v>646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1337</v>
      </c>
      <c r="B951" s="14">
        <v>102</v>
      </c>
      <c r="C951" s="14">
        <v>320</v>
      </c>
      <c r="D951" s="14" t="s">
        <v>647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1337</v>
      </c>
      <c r="B952" s="14">
        <v>102</v>
      </c>
      <c r="C952" s="14">
        <v>320</v>
      </c>
      <c r="D952" s="14" t="s">
        <v>636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1337</v>
      </c>
      <c r="B953" s="14">
        <v>102</v>
      </c>
      <c r="C953" s="14">
        <v>320</v>
      </c>
      <c r="D953" s="14" t="s">
        <v>641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1337</v>
      </c>
      <c r="B954" s="14">
        <v>102</v>
      </c>
      <c r="C954" s="14">
        <v>320</v>
      </c>
      <c r="D954" s="14" t="s">
        <v>640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1337</v>
      </c>
      <c r="B955" s="14">
        <v>48</v>
      </c>
      <c r="C955" s="14">
        <v>343</v>
      </c>
      <c r="D955" s="14" t="s">
        <v>646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1337</v>
      </c>
      <c r="B956" s="14">
        <v>48</v>
      </c>
      <c r="C956" s="14">
        <v>343</v>
      </c>
      <c r="D956" s="14" t="s">
        <v>647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1337</v>
      </c>
      <c r="B957" s="14">
        <v>48</v>
      </c>
      <c r="C957" s="14">
        <v>343</v>
      </c>
      <c r="D957" s="14" t="s">
        <v>636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1337</v>
      </c>
      <c r="B958" s="14">
        <v>48</v>
      </c>
      <c r="C958" s="14">
        <v>343</v>
      </c>
      <c r="D958" s="14" t="s">
        <v>641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1337</v>
      </c>
      <c r="B959" s="14">
        <v>48</v>
      </c>
      <c r="C959" s="14">
        <v>343</v>
      </c>
      <c r="D959" s="14" t="s">
        <v>640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1337</v>
      </c>
      <c r="B960" s="14">
        <v>76</v>
      </c>
      <c r="C960" s="14">
        <v>305</v>
      </c>
      <c r="D960" s="14" t="s">
        <v>646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1337</v>
      </c>
      <c r="B961" s="14">
        <v>76</v>
      </c>
      <c r="C961" s="14">
        <v>305</v>
      </c>
      <c r="D961" s="14" t="s">
        <v>647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1337</v>
      </c>
      <c r="B962" s="14">
        <v>76</v>
      </c>
      <c r="C962" s="14">
        <v>305</v>
      </c>
      <c r="D962" s="14" t="s">
        <v>636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1337</v>
      </c>
      <c r="B963" s="14">
        <v>76</v>
      </c>
      <c r="C963" s="14">
        <v>305</v>
      </c>
      <c r="D963" s="14" t="s">
        <v>641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1337</v>
      </c>
      <c r="B964" s="14">
        <v>76</v>
      </c>
      <c r="C964" s="14">
        <v>305</v>
      </c>
      <c r="D964" s="14" t="s">
        <v>640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1337</v>
      </c>
      <c r="B965" s="14">
        <v>26</v>
      </c>
      <c r="C965" s="14">
        <v>257</v>
      </c>
      <c r="D965" s="14" t="s">
        <v>646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1337</v>
      </c>
      <c r="B966" s="14">
        <v>26</v>
      </c>
      <c r="C966" s="14">
        <v>257</v>
      </c>
      <c r="D966" s="14" t="s">
        <v>647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1337</v>
      </c>
      <c r="B967" s="14">
        <v>26</v>
      </c>
      <c r="C967" s="14">
        <v>257</v>
      </c>
      <c r="D967" s="14" t="s">
        <v>636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1337</v>
      </c>
      <c r="B968" s="14">
        <v>26</v>
      </c>
      <c r="C968" s="14">
        <v>257</v>
      </c>
      <c r="D968" s="14" t="s">
        <v>641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1337</v>
      </c>
      <c r="B969" s="14">
        <v>26</v>
      </c>
      <c r="C969" s="14">
        <v>257</v>
      </c>
      <c r="D969" s="14" t="s">
        <v>640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1337</v>
      </c>
      <c r="B970" s="14">
        <v>115</v>
      </c>
      <c r="C970" s="14">
        <v>264</v>
      </c>
      <c r="D970" s="14" t="s">
        <v>646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1337</v>
      </c>
      <c r="B971" s="14">
        <v>115</v>
      </c>
      <c r="C971" s="14">
        <v>264</v>
      </c>
      <c r="D971" s="14" t="s">
        <v>647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1337</v>
      </c>
      <c r="B972" s="14">
        <v>115</v>
      </c>
      <c r="C972" s="14">
        <v>264</v>
      </c>
      <c r="D972" s="14" t="s">
        <v>636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1337</v>
      </c>
      <c r="B973" s="14">
        <v>115</v>
      </c>
      <c r="C973" s="14">
        <v>264</v>
      </c>
      <c r="D973" s="14" t="s">
        <v>641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1337</v>
      </c>
      <c r="B974" s="14">
        <v>115</v>
      </c>
      <c r="C974" s="14">
        <v>264</v>
      </c>
      <c r="D974" s="14" t="s">
        <v>640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1337</v>
      </c>
      <c r="B975" s="14">
        <v>168</v>
      </c>
      <c r="C975" s="14">
        <v>259</v>
      </c>
      <c r="D975" s="14" t="s">
        <v>646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1337</v>
      </c>
      <c r="B976" s="14">
        <v>168</v>
      </c>
      <c r="C976" s="14">
        <v>259</v>
      </c>
      <c r="D976" s="14" t="s">
        <v>647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1337</v>
      </c>
      <c r="B977" s="14">
        <v>168</v>
      </c>
      <c r="C977" s="14">
        <v>259</v>
      </c>
      <c r="D977" s="14" t="s">
        <v>636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1337</v>
      </c>
      <c r="B978" s="14">
        <v>168</v>
      </c>
      <c r="C978" s="14">
        <v>259</v>
      </c>
      <c r="D978" s="14" t="s">
        <v>641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1337</v>
      </c>
      <c r="B979" s="14">
        <v>168</v>
      </c>
      <c r="C979" s="14">
        <v>259</v>
      </c>
      <c r="D979" s="14" t="s">
        <v>640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1337</v>
      </c>
      <c r="B980" s="14">
        <v>241</v>
      </c>
      <c r="C980" s="14">
        <v>266</v>
      </c>
      <c r="D980" s="14" t="s">
        <v>646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1337</v>
      </c>
      <c r="B981" s="14">
        <v>241</v>
      </c>
      <c r="C981" s="14">
        <v>266</v>
      </c>
      <c r="D981" s="14" t="s">
        <v>647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1337</v>
      </c>
      <c r="B982" s="14">
        <v>241</v>
      </c>
      <c r="C982" s="14">
        <v>266</v>
      </c>
      <c r="D982" s="14" t="s">
        <v>636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1337</v>
      </c>
      <c r="B983" s="14">
        <v>241</v>
      </c>
      <c r="C983" s="14">
        <v>266</v>
      </c>
      <c r="D983" s="14" t="s">
        <v>641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1337</v>
      </c>
      <c r="B984" s="14">
        <v>241</v>
      </c>
      <c r="C984" s="14">
        <v>266</v>
      </c>
      <c r="D984" s="14" t="s">
        <v>640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1337</v>
      </c>
      <c r="B985" s="14">
        <v>327</v>
      </c>
      <c r="C985" s="14">
        <v>299</v>
      </c>
      <c r="D985" s="14" t="s">
        <v>646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1337</v>
      </c>
      <c r="B986" s="14">
        <v>327</v>
      </c>
      <c r="C986" s="14">
        <v>299</v>
      </c>
      <c r="D986" s="14" t="s">
        <v>647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1337</v>
      </c>
      <c r="B987" s="14">
        <v>327</v>
      </c>
      <c r="C987" s="14">
        <v>299</v>
      </c>
      <c r="D987" s="14" t="s">
        <v>636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1337</v>
      </c>
      <c r="B988" s="14">
        <v>327</v>
      </c>
      <c r="C988" s="14">
        <v>299</v>
      </c>
      <c r="D988" s="14" t="s">
        <v>641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1337</v>
      </c>
      <c r="B989" s="14">
        <v>327</v>
      </c>
      <c r="C989" s="14">
        <v>299</v>
      </c>
      <c r="D989" s="14" t="s">
        <v>640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1337</v>
      </c>
      <c r="B990" s="14">
        <v>280</v>
      </c>
      <c r="C990" s="14">
        <v>360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1337</v>
      </c>
      <c r="B991" s="14">
        <v>365</v>
      </c>
      <c r="C991" s="14">
        <v>219</v>
      </c>
      <c r="D991" s="14" t="s">
        <v>646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1337</v>
      </c>
      <c r="B992" s="14">
        <v>365</v>
      </c>
      <c r="C992" s="14">
        <v>219</v>
      </c>
      <c r="D992" s="14" t="s">
        <v>647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1337</v>
      </c>
      <c r="B993" s="14">
        <v>365</v>
      </c>
      <c r="C993" s="14">
        <v>219</v>
      </c>
      <c r="D993" s="14" t="s">
        <v>636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1337</v>
      </c>
      <c r="B994" s="14">
        <v>365</v>
      </c>
      <c r="C994" s="14">
        <v>219</v>
      </c>
      <c r="D994" s="14" t="s">
        <v>641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1337</v>
      </c>
      <c r="B995" s="14">
        <v>365</v>
      </c>
      <c r="C995" s="14">
        <v>219</v>
      </c>
      <c r="D995" s="14" t="s">
        <v>640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1337</v>
      </c>
      <c r="B996" s="14">
        <v>298</v>
      </c>
      <c r="C996" s="14">
        <v>197</v>
      </c>
      <c r="D996" s="14" t="s">
        <v>646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1337</v>
      </c>
      <c r="B997" s="14">
        <v>298</v>
      </c>
      <c r="C997" s="14">
        <v>197</v>
      </c>
      <c r="D997" s="14" t="s">
        <v>647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1337</v>
      </c>
      <c r="B998" s="14">
        <v>298</v>
      </c>
      <c r="C998" s="14">
        <v>197</v>
      </c>
      <c r="D998" s="14" t="s">
        <v>636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1337</v>
      </c>
      <c r="B999" s="14">
        <v>298</v>
      </c>
      <c r="C999" s="14">
        <v>197</v>
      </c>
      <c r="D999" s="14" t="s">
        <v>641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1337</v>
      </c>
      <c r="B1000" s="14">
        <v>298</v>
      </c>
      <c r="C1000" s="14">
        <v>197</v>
      </c>
      <c r="D1000" s="14" t="s">
        <v>640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1337</v>
      </c>
      <c r="B1001" s="14">
        <v>202</v>
      </c>
      <c r="C1001" s="14">
        <v>191</v>
      </c>
      <c r="D1001" s="14" t="s">
        <v>646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1337</v>
      </c>
      <c r="B1002" s="14">
        <v>202</v>
      </c>
      <c r="C1002" s="14">
        <v>191</v>
      </c>
      <c r="D1002" s="14" t="s">
        <v>647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1337</v>
      </c>
      <c r="B1003" s="14">
        <v>202</v>
      </c>
      <c r="C1003" s="14">
        <v>191</v>
      </c>
      <c r="D1003" s="14" t="s">
        <v>636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1337</v>
      </c>
      <c r="B1004" s="14">
        <v>202</v>
      </c>
      <c r="C1004" s="14">
        <v>191</v>
      </c>
      <c r="D1004" s="14" t="s">
        <v>641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1337</v>
      </c>
      <c r="B1005" s="14">
        <v>202</v>
      </c>
      <c r="C1005" s="14">
        <v>191</v>
      </c>
      <c r="D1005" s="14" t="s">
        <v>640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1337</v>
      </c>
      <c r="B1006" s="14">
        <v>148</v>
      </c>
      <c r="C1006" s="14">
        <v>225</v>
      </c>
      <c r="D1006" s="14" t="s">
        <v>646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1337</v>
      </c>
      <c r="B1007" s="14">
        <v>148</v>
      </c>
      <c r="C1007" s="14">
        <v>225</v>
      </c>
      <c r="D1007" s="14" t="s">
        <v>647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1337</v>
      </c>
      <c r="B1008" s="14">
        <v>148</v>
      </c>
      <c r="C1008" s="14">
        <v>225</v>
      </c>
      <c r="D1008" s="14" t="s">
        <v>636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1337</v>
      </c>
      <c r="B1009" s="14">
        <v>148</v>
      </c>
      <c r="C1009" s="14">
        <v>225</v>
      </c>
      <c r="D1009" s="14" t="s">
        <v>641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1337</v>
      </c>
      <c r="B1010" s="14">
        <v>148</v>
      </c>
      <c r="C1010" s="14">
        <v>225</v>
      </c>
      <c r="D1010" s="14" t="s">
        <v>640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1337</v>
      </c>
      <c r="B1011" s="14">
        <v>104</v>
      </c>
      <c r="C1011" s="14">
        <v>170</v>
      </c>
      <c r="D1011" s="14" t="s">
        <v>646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1337</v>
      </c>
      <c r="B1012" s="14">
        <v>104</v>
      </c>
      <c r="C1012" s="14">
        <v>170</v>
      </c>
      <c r="D1012" s="14" t="s">
        <v>647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1337</v>
      </c>
      <c r="B1013" s="14">
        <v>104</v>
      </c>
      <c r="C1013" s="14">
        <v>170</v>
      </c>
      <c r="D1013" s="14" t="s">
        <v>636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1337</v>
      </c>
      <c r="B1014" s="14">
        <v>104</v>
      </c>
      <c r="C1014" s="14">
        <v>170</v>
      </c>
      <c r="D1014" s="14" t="s">
        <v>641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1337</v>
      </c>
      <c r="B1015" s="14">
        <v>104</v>
      </c>
      <c r="C1015" s="14">
        <v>170</v>
      </c>
      <c r="D1015" s="14" t="s">
        <v>640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1337</v>
      </c>
      <c r="B1016" s="14">
        <v>80</v>
      </c>
      <c r="C1016" s="14">
        <v>90</v>
      </c>
      <c r="D1016" s="14" t="s">
        <v>646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1337</v>
      </c>
      <c r="B1017" s="14">
        <v>80</v>
      </c>
      <c r="C1017" s="14">
        <v>90</v>
      </c>
      <c r="D1017" s="14" t="s">
        <v>647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1337</v>
      </c>
      <c r="B1018" s="14">
        <v>80</v>
      </c>
      <c r="C1018" s="14">
        <v>90</v>
      </c>
      <c r="D1018" s="14" t="s">
        <v>636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1337</v>
      </c>
      <c r="B1019" s="14">
        <v>80</v>
      </c>
      <c r="C1019" s="14">
        <v>90</v>
      </c>
      <c r="D1019" s="14" t="s">
        <v>641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1337</v>
      </c>
      <c r="B1020" s="14">
        <v>80</v>
      </c>
      <c r="C1020" s="14">
        <v>90</v>
      </c>
      <c r="D1020" s="14" t="s">
        <v>640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1337</v>
      </c>
      <c r="B1021" s="14">
        <v>188</v>
      </c>
      <c r="C1021" s="14">
        <v>67</v>
      </c>
      <c r="D1021" s="14" t="s">
        <v>646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1337</v>
      </c>
      <c r="B1022" s="14">
        <v>188</v>
      </c>
      <c r="C1022" s="14">
        <v>67</v>
      </c>
      <c r="D1022" s="14" t="s">
        <v>647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1337</v>
      </c>
      <c r="B1023" s="14">
        <v>188</v>
      </c>
      <c r="C1023" s="14">
        <v>67</v>
      </c>
      <c r="D1023" s="14" t="s">
        <v>636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1337</v>
      </c>
      <c r="B1024" s="14">
        <v>188</v>
      </c>
      <c r="C1024" s="14">
        <v>67</v>
      </c>
      <c r="D1024" s="14" t="s">
        <v>641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1337</v>
      </c>
      <c r="B1025" s="14">
        <v>188</v>
      </c>
      <c r="C1025" s="14">
        <v>67</v>
      </c>
      <c r="D1025" s="14" t="s">
        <v>640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1337</v>
      </c>
      <c r="B1026" s="14">
        <v>284</v>
      </c>
      <c r="C1026" s="14">
        <v>50</v>
      </c>
      <c r="D1026" s="14" t="s">
        <v>646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1337</v>
      </c>
      <c r="B1027" s="14">
        <v>284</v>
      </c>
      <c r="C1027" s="14">
        <v>50</v>
      </c>
      <c r="D1027" s="14" t="s">
        <v>647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1337</v>
      </c>
      <c r="B1028" s="14">
        <v>284</v>
      </c>
      <c r="C1028" s="14">
        <v>50</v>
      </c>
      <c r="D1028" s="14" t="s">
        <v>636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1337</v>
      </c>
      <c r="B1029" s="14">
        <v>284</v>
      </c>
      <c r="C1029" s="14">
        <v>50</v>
      </c>
      <c r="D1029" s="14" t="s">
        <v>641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1337</v>
      </c>
      <c r="B1030" s="14">
        <v>284</v>
      </c>
      <c r="C1030" s="14">
        <v>50</v>
      </c>
      <c r="D1030" s="14" t="s">
        <v>640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1337</v>
      </c>
      <c r="B1031" s="14">
        <v>340</v>
      </c>
      <c r="C1031" s="14">
        <v>135</v>
      </c>
      <c r="D1031" s="14" t="s">
        <v>646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1337</v>
      </c>
      <c r="B1032" s="14">
        <v>340</v>
      </c>
      <c r="C1032" s="14">
        <v>135</v>
      </c>
      <c r="D1032" s="14" t="s">
        <v>647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1337</v>
      </c>
      <c r="B1033" s="14">
        <v>340</v>
      </c>
      <c r="C1033" s="14">
        <v>135</v>
      </c>
      <c r="D1033" s="14" t="s">
        <v>636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1337</v>
      </c>
      <c r="B1034" s="14">
        <v>340</v>
      </c>
      <c r="C1034" s="14">
        <v>135</v>
      </c>
      <c r="D1034" s="14" t="s">
        <v>641</v>
      </c>
      <c r="E1034" s="14">
        <v>15</v>
      </c>
      <c r="F1034" s="14">
        <v>2</v>
      </c>
      <c r="G1034" s="14">
        <v>30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1337</v>
      </c>
      <c r="B1035" s="14">
        <v>340</v>
      </c>
      <c r="C1035" s="14">
        <v>135</v>
      </c>
      <c r="D1035" s="14" t="s">
        <v>640</v>
      </c>
      <c r="E1035" s="14">
        <v>15</v>
      </c>
      <c r="F1035" s="14">
        <v>2</v>
      </c>
      <c r="G1035" s="14">
        <v>30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1338</v>
      </c>
    </row>
    <row r="1038" spans="1:14" s="14" customFormat="1">
      <c r="A1038" s="11" t="s">
        <v>1339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1339</v>
      </c>
      <c r="B1039" s="14">
        <v>200</v>
      </c>
      <c r="C1039" s="14">
        <v>200</v>
      </c>
      <c r="D1039" s="14" t="s">
        <v>636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1339</v>
      </c>
      <c r="B1040" s="14">
        <v>200</v>
      </c>
      <c r="C1040" s="14">
        <v>200</v>
      </c>
      <c r="D1040" s="14" t="s">
        <v>647</v>
      </c>
      <c r="E1040" s="14">
        <v>200</v>
      </c>
      <c r="F1040" s="14">
        <v>40</v>
      </c>
      <c r="G1040" s="14">
        <v>80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1339</v>
      </c>
      <c r="B1041" s="14">
        <v>200</v>
      </c>
      <c r="C1041" s="14">
        <v>200</v>
      </c>
      <c r="D1041" s="14" t="s">
        <v>641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1339</v>
      </c>
      <c r="B1042" s="14">
        <v>200</v>
      </c>
      <c r="C1042" s="14">
        <v>200</v>
      </c>
      <c r="D1042" s="14" t="s">
        <v>1332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1339</v>
      </c>
      <c r="B1043" s="14">
        <v>200</v>
      </c>
      <c r="C1043" s="14">
        <v>200</v>
      </c>
      <c r="D1043" s="14" t="s">
        <v>640</v>
      </c>
      <c r="E1043" s="14">
        <v>200</v>
      </c>
      <c r="F1043" s="14">
        <v>40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1339</v>
      </c>
      <c r="B1044" s="14">
        <v>200</v>
      </c>
      <c r="C1044" s="14">
        <v>200</v>
      </c>
      <c r="D1044" s="14" t="s">
        <v>638</v>
      </c>
      <c r="E1044" s="14">
        <v>200</v>
      </c>
      <c r="F1044" s="14">
        <v>40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1339</v>
      </c>
      <c r="B1045" s="14">
        <v>200</v>
      </c>
      <c r="C1045" s="14">
        <v>200</v>
      </c>
      <c r="D1045" s="14" t="s">
        <v>645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1339</v>
      </c>
      <c r="B1046" s="14">
        <v>200</v>
      </c>
      <c r="C1046" s="14">
        <v>200</v>
      </c>
      <c r="D1046" s="14" t="s">
        <v>1328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1339</v>
      </c>
      <c r="B1047" s="14">
        <v>200</v>
      </c>
      <c r="C1047" s="14">
        <v>200</v>
      </c>
      <c r="D1047" s="14" t="s">
        <v>1333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1339</v>
      </c>
      <c r="B1048" s="14">
        <v>200</v>
      </c>
      <c r="C1048" s="14">
        <v>200</v>
      </c>
      <c r="D1048" s="14" t="s">
        <v>639</v>
      </c>
      <c r="E1048" s="14">
        <v>200</v>
      </c>
      <c r="F1048" s="14">
        <v>10</v>
      </c>
      <c r="G1048" s="14">
        <v>80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1339</v>
      </c>
      <c r="B1049" s="14">
        <v>200</v>
      </c>
      <c r="C1049" s="14">
        <v>200</v>
      </c>
      <c r="D1049" s="14" t="s">
        <v>637</v>
      </c>
      <c r="E1049" s="14">
        <v>200</v>
      </c>
      <c r="F1049" s="14">
        <v>10</v>
      </c>
      <c r="G1049" s="14">
        <v>80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1339</v>
      </c>
      <c r="B1050" s="18">
        <v>55</v>
      </c>
      <c r="C1050" s="18">
        <v>360</v>
      </c>
      <c r="D1050" s="18" t="s">
        <v>1329</v>
      </c>
      <c r="E1050" s="18">
        <v>5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1339</v>
      </c>
      <c r="B1051" s="18">
        <v>220</v>
      </c>
      <c r="C1051" s="18">
        <v>370</v>
      </c>
      <c r="D1051" s="18" t="s">
        <v>1329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1339</v>
      </c>
      <c r="B1052" s="18">
        <v>240</v>
      </c>
      <c r="C1052" s="18">
        <v>86</v>
      </c>
      <c r="D1052" s="18" t="s">
        <v>1329</v>
      </c>
      <c r="E1052" s="18">
        <v>3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1339</v>
      </c>
      <c r="B1053" s="18">
        <v>310</v>
      </c>
      <c r="C1053" s="18">
        <v>310</v>
      </c>
      <c r="D1053" s="18" t="s">
        <v>1329</v>
      </c>
      <c r="E1053" s="18">
        <v>5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1339</v>
      </c>
      <c r="B1054" s="18">
        <v>130</v>
      </c>
      <c r="C1054" s="18">
        <v>70</v>
      </c>
      <c r="D1054" s="18" t="s">
        <v>1329</v>
      </c>
      <c r="E1054" s="18">
        <v>5</v>
      </c>
      <c r="F1054" s="18">
        <v>1</v>
      </c>
      <c r="G1054" s="16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1339</v>
      </c>
      <c r="B1055" s="18">
        <v>200</v>
      </c>
      <c r="C1055" s="18">
        <v>200</v>
      </c>
      <c r="D1055" s="18" t="s">
        <v>1329</v>
      </c>
      <c r="E1055" s="18">
        <v>200</v>
      </c>
      <c r="F1055" s="18">
        <v>1</v>
      </c>
      <c r="G1055" s="16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1339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1339</v>
      </c>
      <c r="B1057" s="14">
        <v>70</v>
      </c>
      <c r="C1057" s="14">
        <v>310</v>
      </c>
      <c r="D1057" s="14" t="s">
        <v>636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1339</v>
      </c>
      <c r="B1058" s="14">
        <v>70</v>
      </c>
      <c r="C1058" s="14">
        <v>310</v>
      </c>
      <c r="D1058" s="14" t="s">
        <v>647</v>
      </c>
      <c r="E1058" s="14">
        <v>15</v>
      </c>
      <c r="F1058" s="14">
        <v>2</v>
      </c>
      <c r="G1058" s="14">
        <v>30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1339</v>
      </c>
      <c r="B1059" s="14">
        <v>70</v>
      </c>
      <c r="C1059" s="14">
        <v>310</v>
      </c>
      <c r="D1059" s="14" t="s">
        <v>641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1339</v>
      </c>
      <c r="B1060" s="14">
        <v>70</v>
      </c>
      <c r="C1060" s="14">
        <v>310</v>
      </c>
      <c r="D1060" s="14" t="s">
        <v>1332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1339</v>
      </c>
      <c r="B1061" s="14">
        <v>70</v>
      </c>
      <c r="C1061" s="14">
        <v>310</v>
      </c>
      <c r="D1061" s="14" t="s">
        <v>640</v>
      </c>
      <c r="E1061" s="14">
        <v>15</v>
      </c>
      <c r="F1061" s="1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1339</v>
      </c>
      <c r="B1062" s="14">
        <v>70</v>
      </c>
      <c r="C1062" s="14">
        <v>310</v>
      </c>
      <c r="D1062" s="14" t="s">
        <v>638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1339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1339</v>
      </c>
      <c r="B1064" s="14">
        <v>96</v>
      </c>
      <c r="C1064" s="14">
        <v>242</v>
      </c>
      <c r="D1064" s="14" t="s">
        <v>636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1339</v>
      </c>
      <c r="B1065" s="14">
        <v>96</v>
      </c>
      <c r="C1065" s="14">
        <v>242</v>
      </c>
      <c r="D1065" s="14" t="s">
        <v>647</v>
      </c>
      <c r="E1065" s="14">
        <v>15</v>
      </c>
      <c r="F1065" s="14">
        <v>2</v>
      </c>
      <c r="G1065" s="14">
        <v>30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1339</v>
      </c>
      <c r="B1066" s="14">
        <v>96</v>
      </c>
      <c r="C1066" s="14">
        <v>242</v>
      </c>
      <c r="D1066" s="14" t="s">
        <v>641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1339</v>
      </c>
      <c r="B1067" s="14">
        <v>96</v>
      </c>
      <c r="C1067" s="14">
        <v>242</v>
      </c>
      <c r="D1067" s="14" t="s">
        <v>1332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1339</v>
      </c>
      <c r="B1068" s="14">
        <v>96</v>
      </c>
      <c r="C1068" s="14">
        <v>242</v>
      </c>
      <c r="D1068" s="14" t="s">
        <v>640</v>
      </c>
      <c r="E1068" s="14">
        <v>15</v>
      </c>
      <c r="F1068" s="1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1339</v>
      </c>
      <c r="B1069" s="14">
        <v>96</v>
      </c>
      <c r="C1069" s="14">
        <v>242</v>
      </c>
      <c r="D1069" s="14" t="s">
        <v>638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1339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1339</v>
      </c>
      <c r="B1071" s="14">
        <v>128</v>
      </c>
      <c r="C1071" s="14">
        <v>263</v>
      </c>
      <c r="D1071" s="14" t="s">
        <v>636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1339</v>
      </c>
      <c r="B1072" s="14">
        <v>128</v>
      </c>
      <c r="C1072" s="14">
        <v>263</v>
      </c>
      <c r="D1072" s="14" t="s">
        <v>647</v>
      </c>
      <c r="E1072" s="14">
        <v>15</v>
      </c>
      <c r="F1072" s="14">
        <v>2</v>
      </c>
      <c r="G1072" s="14">
        <v>30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1339</v>
      </c>
      <c r="B1073" s="14">
        <v>128</v>
      </c>
      <c r="C1073" s="14">
        <v>263</v>
      </c>
      <c r="D1073" s="14" t="s">
        <v>641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1339</v>
      </c>
      <c r="B1074" s="14">
        <v>128</v>
      </c>
      <c r="C1074" s="14">
        <v>263</v>
      </c>
      <c r="D1074" s="14" t="s">
        <v>1332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1339</v>
      </c>
      <c r="B1075" s="14">
        <v>128</v>
      </c>
      <c r="C1075" s="14">
        <v>263</v>
      </c>
      <c r="D1075" s="14" t="s">
        <v>640</v>
      </c>
      <c r="E1075" s="14">
        <v>15</v>
      </c>
      <c r="F1075" s="1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1339</v>
      </c>
      <c r="B1076" s="14">
        <v>128</v>
      </c>
      <c r="C1076" s="14">
        <v>263</v>
      </c>
      <c r="D1076" s="14" t="s">
        <v>638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1339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1339</v>
      </c>
      <c r="B1078" s="14">
        <v>223</v>
      </c>
      <c r="C1078" s="14">
        <v>370</v>
      </c>
      <c r="D1078" s="14" t="s">
        <v>636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1339</v>
      </c>
      <c r="B1079" s="14">
        <v>223</v>
      </c>
      <c r="C1079" s="14">
        <v>370</v>
      </c>
      <c r="D1079" s="14" t="s">
        <v>647</v>
      </c>
      <c r="E1079" s="14">
        <v>15</v>
      </c>
      <c r="F1079" s="14">
        <v>2</v>
      </c>
      <c r="G1079" s="14">
        <v>30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1339</v>
      </c>
      <c r="B1080" s="14">
        <v>223</v>
      </c>
      <c r="C1080" s="14">
        <v>370</v>
      </c>
      <c r="D1080" s="14" t="s">
        <v>641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1339</v>
      </c>
      <c r="B1081" s="14">
        <v>223</v>
      </c>
      <c r="C1081" s="14">
        <v>370</v>
      </c>
      <c r="D1081" s="14" t="s">
        <v>1332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1339</v>
      </c>
      <c r="B1082" s="14">
        <v>223</v>
      </c>
      <c r="C1082" s="14">
        <v>370</v>
      </c>
      <c r="D1082" s="14" t="s">
        <v>640</v>
      </c>
      <c r="E1082" s="14">
        <v>15</v>
      </c>
      <c r="F1082" s="1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1339</v>
      </c>
      <c r="B1083" s="14">
        <v>223</v>
      </c>
      <c r="C1083" s="14">
        <v>370</v>
      </c>
      <c r="D1083" s="14" t="s">
        <v>638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1339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1339</v>
      </c>
      <c r="B1085" s="14">
        <v>184</v>
      </c>
      <c r="C1085" s="14">
        <v>313</v>
      </c>
      <c r="D1085" s="14" t="s">
        <v>636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1339</v>
      </c>
      <c r="B1086" s="14">
        <v>184</v>
      </c>
      <c r="C1086" s="14">
        <v>313</v>
      </c>
      <c r="D1086" s="14" t="s">
        <v>647</v>
      </c>
      <c r="E1086" s="14">
        <v>15</v>
      </c>
      <c r="F1086" s="14">
        <v>2</v>
      </c>
      <c r="G1086" s="14">
        <v>30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1339</v>
      </c>
      <c r="B1087" s="14">
        <v>184</v>
      </c>
      <c r="C1087" s="14">
        <v>313</v>
      </c>
      <c r="D1087" s="14" t="s">
        <v>641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1339</v>
      </c>
      <c r="B1088" s="14">
        <v>184</v>
      </c>
      <c r="C1088" s="14">
        <v>313</v>
      </c>
      <c r="D1088" s="14" t="s">
        <v>1332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1339</v>
      </c>
      <c r="B1089" s="14">
        <v>184</v>
      </c>
      <c r="C1089" s="14">
        <v>313</v>
      </c>
      <c r="D1089" s="14" t="s">
        <v>640</v>
      </c>
      <c r="E1089" s="14">
        <v>15</v>
      </c>
      <c r="F1089" s="1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1339</v>
      </c>
      <c r="B1090" s="14">
        <v>184</v>
      </c>
      <c r="C1090" s="14">
        <v>313</v>
      </c>
      <c r="D1090" s="14" t="s">
        <v>638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1339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1339</v>
      </c>
      <c r="B1092" s="14">
        <v>166</v>
      </c>
      <c r="C1092" s="14">
        <v>269</v>
      </c>
      <c r="D1092" s="14" t="s">
        <v>636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1339</v>
      </c>
      <c r="B1093" s="14">
        <v>166</v>
      </c>
      <c r="C1093" s="14">
        <v>269</v>
      </c>
      <c r="D1093" s="14" t="s">
        <v>647</v>
      </c>
      <c r="E1093" s="14">
        <v>15</v>
      </c>
      <c r="F1093" s="14">
        <v>2</v>
      </c>
      <c r="G1093" s="14">
        <v>30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1339</v>
      </c>
      <c r="B1094" s="14">
        <v>166</v>
      </c>
      <c r="C1094" s="14">
        <v>269</v>
      </c>
      <c r="D1094" s="14" t="s">
        <v>641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1339</v>
      </c>
      <c r="B1095" s="14">
        <v>166</v>
      </c>
      <c r="C1095" s="14">
        <v>269</v>
      </c>
      <c r="D1095" s="14" t="s">
        <v>1332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1339</v>
      </c>
      <c r="B1096" s="14">
        <v>166</v>
      </c>
      <c r="C1096" s="14">
        <v>269</v>
      </c>
      <c r="D1096" s="14" t="s">
        <v>640</v>
      </c>
      <c r="E1096" s="14">
        <v>15</v>
      </c>
      <c r="F1096" s="1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1339</v>
      </c>
      <c r="B1097" s="14">
        <v>166</v>
      </c>
      <c r="C1097" s="14">
        <v>269</v>
      </c>
      <c r="D1097" s="14" t="s">
        <v>638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1339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1339</v>
      </c>
      <c r="B1099" s="14">
        <v>200</v>
      </c>
      <c r="C1099" s="14">
        <v>240</v>
      </c>
      <c r="D1099" s="14" t="s">
        <v>636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1339</v>
      </c>
      <c r="B1100" s="14">
        <v>200</v>
      </c>
      <c r="C1100" s="14">
        <v>240</v>
      </c>
      <c r="D1100" s="14" t="s">
        <v>647</v>
      </c>
      <c r="E1100" s="14">
        <v>15</v>
      </c>
      <c r="F1100" s="14">
        <v>2</v>
      </c>
      <c r="G1100" s="14">
        <v>30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1339</v>
      </c>
      <c r="B1101" s="14">
        <v>200</v>
      </c>
      <c r="C1101" s="14">
        <v>240</v>
      </c>
      <c r="D1101" s="14" t="s">
        <v>641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1339</v>
      </c>
      <c r="B1102" s="14">
        <v>200</v>
      </c>
      <c r="C1102" s="14">
        <v>240</v>
      </c>
      <c r="D1102" s="14" t="s">
        <v>1332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1339</v>
      </c>
      <c r="B1103" s="14">
        <v>200</v>
      </c>
      <c r="C1103" s="14">
        <v>240</v>
      </c>
      <c r="D1103" s="14" t="s">
        <v>640</v>
      </c>
      <c r="E1103" s="14">
        <v>15</v>
      </c>
      <c r="F1103" s="1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1339</v>
      </c>
      <c r="B1104" s="14">
        <v>200</v>
      </c>
      <c r="C1104" s="14">
        <v>240</v>
      </c>
      <c r="D1104" s="14" t="s">
        <v>638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1339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1339</v>
      </c>
      <c r="B1106" s="14">
        <v>226</v>
      </c>
      <c r="C1106" s="14">
        <v>215</v>
      </c>
      <c r="D1106" s="14" t="s">
        <v>636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1339</v>
      </c>
      <c r="B1107" s="14">
        <v>226</v>
      </c>
      <c r="C1107" s="14">
        <v>215</v>
      </c>
      <c r="D1107" s="14" t="s">
        <v>647</v>
      </c>
      <c r="E1107" s="14">
        <v>15</v>
      </c>
      <c r="F1107" s="14">
        <v>2</v>
      </c>
      <c r="G1107" s="14">
        <v>30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1339</v>
      </c>
      <c r="B1108" s="14">
        <v>226</v>
      </c>
      <c r="C1108" s="14">
        <v>215</v>
      </c>
      <c r="D1108" s="14" t="s">
        <v>641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1339</v>
      </c>
      <c r="B1109" s="14">
        <v>226</v>
      </c>
      <c r="C1109" s="14">
        <v>215</v>
      </c>
      <c r="D1109" s="14" t="s">
        <v>1332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1339</v>
      </c>
      <c r="B1110" s="14">
        <v>226</v>
      </c>
      <c r="C1110" s="14">
        <v>215</v>
      </c>
      <c r="D1110" s="14" t="s">
        <v>640</v>
      </c>
      <c r="E1110" s="14">
        <v>15</v>
      </c>
      <c r="F1110" s="1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1339</v>
      </c>
      <c r="B1111" s="14">
        <v>226</v>
      </c>
      <c r="C1111" s="14">
        <v>215</v>
      </c>
      <c r="D1111" s="14" t="s">
        <v>638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1339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1339</v>
      </c>
      <c r="B1113" s="14">
        <v>160</v>
      </c>
      <c r="C1113" s="14">
        <v>200</v>
      </c>
      <c r="D1113" s="14" t="s">
        <v>636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1339</v>
      </c>
      <c r="B1114" s="14">
        <v>160</v>
      </c>
      <c r="C1114" s="14">
        <v>200</v>
      </c>
      <c r="D1114" s="14" t="s">
        <v>647</v>
      </c>
      <c r="E1114" s="14">
        <v>15</v>
      </c>
      <c r="F1114" s="14">
        <v>2</v>
      </c>
      <c r="G1114" s="14">
        <v>30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1339</v>
      </c>
      <c r="B1115" s="14">
        <v>160</v>
      </c>
      <c r="C1115" s="14">
        <v>200</v>
      </c>
      <c r="D1115" s="14" t="s">
        <v>641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1339</v>
      </c>
      <c r="B1116" s="14">
        <v>160</v>
      </c>
      <c r="C1116" s="14">
        <v>200</v>
      </c>
      <c r="D1116" s="14" t="s">
        <v>1332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1339</v>
      </c>
      <c r="B1117" s="14">
        <v>160</v>
      </c>
      <c r="C1117" s="14">
        <v>200</v>
      </c>
      <c r="D1117" s="14" t="s">
        <v>640</v>
      </c>
      <c r="E1117" s="14">
        <v>15</v>
      </c>
      <c r="F1117" s="1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1339</v>
      </c>
      <c r="B1118" s="14">
        <v>160</v>
      </c>
      <c r="C1118" s="14">
        <v>200</v>
      </c>
      <c r="D1118" s="14" t="s">
        <v>638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1339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1339</v>
      </c>
      <c r="B1120" s="14">
        <v>130</v>
      </c>
      <c r="C1120" s="14">
        <v>160</v>
      </c>
      <c r="D1120" s="14" t="s">
        <v>636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1339</v>
      </c>
      <c r="B1121" s="14">
        <v>130</v>
      </c>
      <c r="C1121" s="14">
        <v>160</v>
      </c>
      <c r="D1121" s="14" t="s">
        <v>647</v>
      </c>
      <c r="E1121" s="14">
        <v>15</v>
      </c>
      <c r="F1121" s="14">
        <v>2</v>
      </c>
      <c r="G1121" s="14">
        <v>30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1339</v>
      </c>
      <c r="B1122" s="14">
        <v>130</v>
      </c>
      <c r="C1122" s="14">
        <v>160</v>
      </c>
      <c r="D1122" s="14" t="s">
        <v>641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1339</v>
      </c>
      <c r="B1123" s="14">
        <v>130</v>
      </c>
      <c r="C1123" s="14">
        <v>160</v>
      </c>
      <c r="D1123" s="14" t="s">
        <v>1332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1339</v>
      </c>
      <c r="B1124" s="14">
        <v>130</v>
      </c>
      <c r="C1124" s="14">
        <v>160</v>
      </c>
      <c r="D1124" s="14" t="s">
        <v>640</v>
      </c>
      <c r="E1124" s="14">
        <v>15</v>
      </c>
      <c r="F1124" s="1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1339</v>
      </c>
      <c r="B1125" s="14">
        <v>130</v>
      </c>
      <c r="C1125" s="14">
        <v>160</v>
      </c>
      <c r="D1125" s="14" t="s">
        <v>638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1339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1339</v>
      </c>
      <c r="B1127" s="14">
        <v>44</v>
      </c>
      <c r="C1127" s="14">
        <v>108</v>
      </c>
      <c r="D1127" s="14" t="s">
        <v>636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1339</v>
      </c>
      <c r="B1128" s="14">
        <v>44</v>
      </c>
      <c r="C1128" s="14">
        <v>108</v>
      </c>
      <c r="D1128" s="14" t="s">
        <v>647</v>
      </c>
      <c r="E1128" s="14">
        <v>15</v>
      </c>
      <c r="F1128" s="14">
        <v>2</v>
      </c>
      <c r="G1128" s="14">
        <v>30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1339</v>
      </c>
      <c r="B1129" s="14">
        <v>44</v>
      </c>
      <c r="C1129" s="14">
        <v>108</v>
      </c>
      <c r="D1129" s="14" t="s">
        <v>641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1339</v>
      </c>
      <c r="B1130" s="14">
        <v>44</v>
      </c>
      <c r="C1130" s="14">
        <v>108</v>
      </c>
      <c r="D1130" s="14" t="s">
        <v>1332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1339</v>
      </c>
      <c r="B1131" s="14">
        <v>44</v>
      </c>
      <c r="C1131" s="14">
        <v>108</v>
      </c>
      <c r="D1131" s="14" t="s">
        <v>640</v>
      </c>
      <c r="E1131" s="14">
        <v>15</v>
      </c>
      <c r="F1131" s="1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1339</v>
      </c>
      <c r="B1132" s="14">
        <v>44</v>
      </c>
      <c r="C1132" s="14">
        <v>108</v>
      </c>
      <c r="D1132" s="14" t="s">
        <v>638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1339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1339</v>
      </c>
      <c r="B1134" s="14">
        <v>70</v>
      </c>
      <c r="C1134" s="14">
        <v>135</v>
      </c>
      <c r="D1134" s="14" t="s">
        <v>636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1339</v>
      </c>
      <c r="B1135" s="14">
        <v>70</v>
      </c>
      <c r="C1135" s="14">
        <v>135</v>
      </c>
      <c r="D1135" s="14" t="s">
        <v>647</v>
      </c>
      <c r="E1135" s="14">
        <v>15</v>
      </c>
      <c r="F1135" s="14">
        <v>2</v>
      </c>
      <c r="G1135" s="14">
        <v>30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1339</v>
      </c>
      <c r="B1136" s="14">
        <v>70</v>
      </c>
      <c r="C1136" s="14">
        <v>135</v>
      </c>
      <c r="D1136" s="14" t="s">
        <v>641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1339</v>
      </c>
      <c r="B1137" s="14">
        <v>70</v>
      </c>
      <c r="C1137" s="14">
        <v>135</v>
      </c>
      <c r="D1137" s="14" t="s">
        <v>1332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1339</v>
      </c>
      <c r="B1138" s="14">
        <v>70</v>
      </c>
      <c r="C1138" s="14">
        <v>135</v>
      </c>
      <c r="D1138" s="14" t="s">
        <v>640</v>
      </c>
      <c r="E1138" s="14">
        <v>15</v>
      </c>
      <c r="F1138" s="1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1339</v>
      </c>
      <c r="B1139" s="14">
        <v>70</v>
      </c>
      <c r="C1139" s="14">
        <v>135</v>
      </c>
      <c r="D1139" s="14" t="s">
        <v>638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1339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1339</v>
      </c>
      <c r="B1141" s="14">
        <v>85</v>
      </c>
      <c r="C1141" s="14">
        <v>180</v>
      </c>
      <c r="D1141" s="14" t="s">
        <v>636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1339</v>
      </c>
      <c r="B1142" s="14">
        <v>85</v>
      </c>
      <c r="C1142" s="14">
        <v>180</v>
      </c>
      <c r="D1142" s="14" t="s">
        <v>647</v>
      </c>
      <c r="E1142" s="14">
        <v>15</v>
      </c>
      <c r="F1142" s="14">
        <v>2</v>
      </c>
      <c r="G1142" s="14">
        <v>30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1339</v>
      </c>
      <c r="B1143" s="14">
        <v>85</v>
      </c>
      <c r="C1143" s="14">
        <v>180</v>
      </c>
      <c r="D1143" s="14" t="s">
        <v>641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1339</v>
      </c>
      <c r="B1144" s="14">
        <v>85</v>
      </c>
      <c r="C1144" s="14">
        <v>180</v>
      </c>
      <c r="D1144" s="14" t="s">
        <v>1332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1339</v>
      </c>
      <c r="B1145" s="14">
        <v>85</v>
      </c>
      <c r="C1145" s="14">
        <v>180</v>
      </c>
      <c r="D1145" s="14" t="s">
        <v>640</v>
      </c>
      <c r="E1145" s="14">
        <v>15</v>
      </c>
      <c r="F1145" s="1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1339</v>
      </c>
      <c r="B1146" s="14">
        <v>85</v>
      </c>
      <c r="C1146" s="14">
        <v>180</v>
      </c>
      <c r="D1146" s="14" t="s">
        <v>638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1339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1339</v>
      </c>
      <c r="B1148" s="14">
        <v>144</v>
      </c>
      <c r="C1148" s="14">
        <v>79</v>
      </c>
      <c r="D1148" s="14" t="s">
        <v>636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1339</v>
      </c>
      <c r="B1149" s="14">
        <v>144</v>
      </c>
      <c r="C1149" s="14">
        <v>79</v>
      </c>
      <c r="D1149" s="14" t="s">
        <v>647</v>
      </c>
      <c r="E1149" s="14">
        <v>15</v>
      </c>
      <c r="F1149" s="14">
        <v>2</v>
      </c>
      <c r="G1149" s="14">
        <v>30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1339</v>
      </c>
      <c r="B1150" s="14">
        <v>144</v>
      </c>
      <c r="C1150" s="14">
        <v>79</v>
      </c>
      <c r="D1150" s="14" t="s">
        <v>641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1339</v>
      </c>
      <c r="B1151" s="14">
        <v>144</v>
      </c>
      <c r="C1151" s="14">
        <v>79</v>
      </c>
      <c r="D1151" s="14" t="s">
        <v>1332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1339</v>
      </c>
      <c r="B1152" s="14">
        <v>144</v>
      </c>
      <c r="C1152" s="14">
        <v>79</v>
      </c>
      <c r="D1152" s="14" t="s">
        <v>640</v>
      </c>
      <c r="E1152" s="14">
        <v>15</v>
      </c>
      <c r="F1152" s="1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1339</v>
      </c>
      <c r="B1153" s="14">
        <v>144</v>
      </c>
      <c r="C1153" s="14">
        <v>79</v>
      </c>
      <c r="D1153" s="14" t="s">
        <v>638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1339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1339</v>
      </c>
      <c r="B1155" s="14">
        <v>290</v>
      </c>
      <c r="C1155" s="14">
        <v>320</v>
      </c>
      <c r="D1155" s="14" t="s">
        <v>636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1339</v>
      </c>
      <c r="B1156" s="14">
        <v>290</v>
      </c>
      <c r="C1156" s="14">
        <v>320</v>
      </c>
      <c r="D1156" s="14" t="s">
        <v>647</v>
      </c>
      <c r="E1156" s="14">
        <v>15</v>
      </c>
      <c r="F1156" s="14">
        <v>2</v>
      </c>
      <c r="G1156" s="14">
        <v>30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1339</v>
      </c>
      <c r="B1157" s="14">
        <v>290</v>
      </c>
      <c r="C1157" s="14">
        <v>320</v>
      </c>
      <c r="D1157" s="14" t="s">
        <v>641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1339</v>
      </c>
      <c r="B1158" s="14">
        <v>290</v>
      </c>
      <c r="C1158" s="14">
        <v>320</v>
      </c>
      <c r="D1158" s="14" t="s">
        <v>1332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1339</v>
      </c>
      <c r="B1159" s="14">
        <v>290</v>
      </c>
      <c r="C1159" s="14">
        <v>320</v>
      </c>
      <c r="D1159" s="14" t="s">
        <v>640</v>
      </c>
      <c r="E1159" s="14">
        <v>15</v>
      </c>
      <c r="F1159" s="1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1339</v>
      </c>
      <c r="B1160" s="14">
        <v>290</v>
      </c>
      <c r="C1160" s="14">
        <v>320</v>
      </c>
      <c r="D1160" s="14" t="s">
        <v>638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1339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1339</v>
      </c>
      <c r="B1162" s="14">
        <v>265</v>
      </c>
      <c r="C1162" s="14">
        <v>274</v>
      </c>
      <c r="D1162" s="14" t="s">
        <v>636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1339</v>
      </c>
      <c r="B1163" s="14">
        <v>265</v>
      </c>
      <c r="C1163" s="14">
        <v>274</v>
      </c>
      <c r="D1163" s="14" t="s">
        <v>647</v>
      </c>
      <c r="E1163" s="14">
        <v>15</v>
      </c>
      <c r="F1163" s="14">
        <v>2</v>
      </c>
      <c r="G1163" s="14">
        <v>30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1339</v>
      </c>
      <c r="B1164" s="14">
        <v>265</v>
      </c>
      <c r="C1164" s="14">
        <v>274</v>
      </c>
      <c r="D1164" s="14" t="s">
        <v>641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1339</v>
      </c>
      <c r="B1165" s="14">
        <v>265</v>
      </c>
      <c r="C1165" s="14">
        <v>274</v>
      </c>
      <c r="D1165" s="14" t="s">
        <v>1332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1339</v>
      </c>
      <c r="B1166" s="14">
        <v>265</v>
      </c>
      <c r="C1166" s="14">
        <v>274</v>
      </c>
      <c r="D1166" s="14" t="s">
        <v>640</v>
      </c>
      <c r="E1166" s="14">
        <v>15</v>
      </c>
      <c r="F1166" s="1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1339</v>
      </c>
      <c r="B1167" s="14">
        <v>265</v>
      </c>
      <c r="C1167" s="14">
        <v>274</v>
      </c>
      <c r="D1167" s="14" t="s">
        <v>638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1339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1339</v>
      </c>
      <c r="B1169" s="14">
        <v>326</v>
      </c>
      <c r="C1169" s="14">
        <v>240</v>
      </c>
      <c r="D1169" s="14" t="s">
        <v>636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1339</v>
      </c>
      <c r="B1170" s="14">
        <v>326</v>
      </c>
      <c r="C1170" s="14">
        <v>240</v>
      </c>
      <c r="D1170" s="14" t="s">
        <v>647</v>
      </c>
      <c r="E1170" s="14">
        <v>15</v>
      </c>
      <c r="F1170" s="14">
        <v>2</v>
      </c>
      <c r="G1170" s="14">
        <v>30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1339</v>
      </c>
      <c r="B1171" s="14">
        <v>326</v>
      </c>
      <c r="C1171" s="14">
        <v>240</v>
      </c>
      <c r="D1171" s="14" t="s">
        <v>641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1339</v>
      </c>
      <c r="B1172" s="14">
        <v>326</v>
      </c>
      <c r="C1172" s="14">
        <v>240</v>
      </c>
      <c r="D1172" s="14" t="s">
        <v>1332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1339</v>
      </c>
      <c r="B1173" s="14">
        <v>326</v>
      </c>
      <c r="C1173" s="14">
        <v>240</v>
      </c>
      <c r="D1173" s="14" t="s">
        <v>640</v>
      </c>
      <c r="E1173" s="14">
        <v>15</v>
      </c>
      <c r="F1173" s="1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1339</v>
      </c>
      <c r="B1174" s="14">
        <v>326</v>
      </c>
      <c r="C1174" s="14">
        <v>240</v>
      </c>
      <c r="D1174" s="14" t="s">
        <v>638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1339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1339</v>
      </c>
      <c r="B1176" s="14">
        <v>305</v>
      </c>
      <c r="C1176" s="14">
        <v>200</v>
      </c>
      <c r="D1176" s="14" t="s">
        <v>636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1339</v>
      </c>
      <c r="B1177" s="14">
        <v>305</v>
      </c>
      <c r="C1177" s="14">
        <v>200</v>
      </c>
      <c r="D1177" s="14" t="s">
        <v>647</v>
      </c>
      <c r="E1177" s="14">
        <v>15</v>
      </c>
      <c r="F1177" s="14">
        <v>2</v>
      </c>
      <c r="G1177" s="14">
        <v>30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1339</v>
      </c>
      <c r="B1178" s="14">
        <v>305</v>
      </c>
      <c r="C1178" s="14">
        <v>200</v>
      </c>
      <c r="D1178" s="14" t="s">
        <v>641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1339</v>
      </c>
      <c r="B1179" s="14">
        <v>305</v>
      </c>
      <c r="C1179" s="14">
        <v>200</v>
      </c>
      <c r="D1179" s="14" t="s">
        <v>1332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1339</v>
      </c>
      <c r="B1180" s="14">
        <v>305</v>
      </c>
      <c r="C1180" s="14">
        <v>200</v>
      </c>
      <c r="D1180" s="14" t="s">
        <v>640</v>
      </c>
      <c r="E1180" s="14">
        <v>15</v>
      </c>
      <c r="F1180" s="1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1339</v>
      </c>
      <c r="B1181" s="14">
        <v>305</v>
      </c>
      <c r="C1181" s="14">
        <v>200</v>
      </c>
      <c r="D1181" s="14" t="s">
        <v>638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1339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1339</v>
      </c>
      <c r="B1183" s="14">
        <v>270</v>
      </c>
      <c r="C1183" s="14">
        <v>150</v>
      </c>
      <c r="D1183" s="14" t="s">
        <v>636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1339</v>
      </c>
      <c r="B1184" s="14">
        <v>270</v>
      </c>
      <c r="C1184" s="14">
        <v>150</v>
      </c>
      <c r="D1184" s="14" t="s">
        <v>647</v>
      </c>
      <c r="E1184" s="14">
        <v>15</v>
      </c>
      <c r="F1184" s="14">
        <v>2</v>
      </c>
      <c r="G1184" s="14">
        <v>30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1339</v>
      </c>
      <c r="B1185" s="14">
        <v>270</v>
      </c>
      <c r="C1185" s="14">
        <v>150</v>
      </c>
      <c r="D1185" s="14" t="s">
        <v>641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1339</v>
      </c>
      <c r="B1186" s="14">
        <v>270</v>
      </c>
      <c r="C1186" s="14">
        <v>150</v>
      </c>
      <c r="D1186" s="14" t="s">
        <v>1332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1339</v>
      </c>
      <c r="B1187" s="14">
        <v>270</v>
      </c>
      <c r="C1187" s="14">
        <v>150</v>
      </c>
      <c r="D1187" s="14" t="s">
        <v>640</v>
      </c>
      <c r="E1187" s="14">
        <v>15</v>
      </c>
      <c r="F1187" s="1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1339</v>
      </c>
      <c r="B1188" s="14">
        <v>270</v>
      </c>
      <c r="C1188" s="14">
        <v>150</v>
      </c>
      <c r="D1188" s="14" t="s">
        <v>638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1339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1339</v>
      </c>
      <c r="B1190" s="14">
        <v>286</v>
      </c>
      <c r="C1190" s="14">
        <v>78</v>
      </c>
      <c r="D1190" s="14" t="s">
        <v>636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1339</v>
      </c>
      <c r="B1191" s="14">
        <v>286</v>
      </c>
      <c r="C1191" s="14">
        <v>78</v>
      </c>
      <c r="D1191" s="14" t="s">
        <v>647</v>
      </c>
      <c r="E1191" s="14">
        <v>15</v>
      </c>
      <c r="F1191" s="14">
        <v>2</v>
      </c>
      <c r="G1191" s="14">
        <v>30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1339</v>
      </c>
      <c r="B1192" s="14">
        <v>286</v>
      </c>
      <c r="C1192" s="14">
        <v>78</v>
      </c>
      <c r="D1192" s="14" t="s">
        <v>641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1339</v>
      </c>
      <c r="B1193" s="14">
        <v>286</v>
      </c>
      <c r="C1193" s="14">
        <v>78</v>
      </c>
      <c r="D1193" s="14" t="s">
        <v>1332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1339</v>
      </c>
      <c r="B1194" s="14">
        <v>286</v>
      </c>
      <c r="C1194" s="14">
        <v>78</v>
      </c>
      <c r="D1194" s="14" t="s">
        <v>640</v>
      </c>
      <c r="E1194" s="14">
        <v>15</v>
      </c>
      <c r="F1194" s="1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1339</v>
      </c>
      <c r="B1195" s="14">
        <v>286</v>
      </c>
      <c r="C1195" s="14">
        <v>78</v>
      </c>
      <c r="D1195" s="14" t="s">
        <v>638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1339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1339</v>
      </c>
      <c r="B1197" s="14">
        <v>359</v>
      </c>
      <c r="C1197" s="14">
        <v>98</v>
      </c>
      <c r="D1197" s="14" t="s">
        <v>636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1339</v>
      </c>
      <c r="B1198" s="14">
        <v>359</v>
      </c>
      <c r="C1198" s="14">
        <v>98</v>
      </c>
      <c r="D1198" s="14" t="s">
        <v>647</v>
      </c>
      <c r="E1198" s="14">
        <v>15</v>
      </c>
      <c r="F1198" s="14">
        <v>2</v>
      </c>
      <c r="G1198" s="14">
        <v>30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1339</v>
      </c>
      <c r="B1199" s="14">
        <v>359</v>
      </c>
      <c r="C1199" s="14">
        <v>98</v>
      </c>
      <c r="D1199" s="14" t="s">
        <v>641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1339</v>
      </c>
      <c r="B1200" s="14">
        <v>359</v>
      </c>
      <c r="C1200" s="14">
        <v>98</v>
      </c>
      <c r="D1200" s="14" t="s">
        <v>1332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1339</v>
      </c>
      <c r="B1201" s="14">
        <v>359</v>
      </c>
      <c r="C1201" s="14">
        <v>98</v>
      </c>
      <c r="D1201" s="14" t="s">
        <v>640</v>
      </c>
      <c r="E1201" s="14">
        <v>15</v>
      </c>
      <c r="F1201" s="1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1339</v>
      </c>
      <c r="B1202" s="14">
        <v>359</v>
      </c>
      <c r="C1202" s="14">
        <v>98</v>
      </c>
      <c r="D1202" s="14" t="s">
        <v>638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1339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1339</v>
      </c>
      <c r="B1204" s="14">
        <v>252</v>
      </c>
      <c r="C1204" s="14">
        <v>76</v>
      </c>
      <c r="D1204" s="14" t="s">
        <v>636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1339</v>
      </c>
      <c r="B1205" s="14">
        <v>252</v>
      </c>
      <c r="C1205" s="14">
        <v>76</v>
      </c>
      <c r="D1205" s="14" t="s">
        <v>647</v>
      </c>
      <c r="E1205" s="14">
        <v>15</v>
      </c>
      <c r="F1205" s="14">
        <v>2</v>
      </c>
      <c r="G1205" s="14">
        <v>30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1339</v>
      </c>
      <c r="B1206" s="14">
        <v>252</v>
      </c>
      <c r="C1206" s="14">
        <v>76</v>
      </c>
      <c r="D1206" s="14" t="s">
        <v>641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1339</v>
      </c>
      <c r="B1207" s="14">
        <v>252</v>
      </c>
      <c r="C1207" s="14">
        <v>76</v>
      </c>
      <c r="D1207" s="14" t="s">
        <v>1332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1339</v>
      </c>
      <c r="B1208" s="14">
        <v>252</v>
      </c>
      <c r="C1208" s="14">
        <v>76</v>
      </c>
      <c r="D1208" s="14" t="s">
        <v>640</v>
      </c>
      <c r="E1208" s="14">
        <v>15</v>
      </c>
      <c r="F1208" s="14">
        <v>2</v>
      </c>
      <c r="G1208" s="14">
        <v>30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1339</v>
      </c>
      <c r="B1209" s="14">
        <v>252</v>
      </c>
      <c r="C1209" s="14">
        <v>76</v>
      </c>
      <c r="D1209" s="14" t="s">
        <v>638</v>
      </c>
      <c r="E1209" s="14">
        <v>15</v>
      </c>
      <c r="F1209" s="14">
        <v>2</v>
      </c>
      <c r="G1209" s="14">
        <v>30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1252</v>
      </c>
    </row>
    <row r="1212" spans="1:14">
      <c r="A1212" s="11" t="s">
        <v>1340</v>
      </c>
    </row>
    <row r="1213" spans="1:14">
      <c r="A1213" s="11" t="s">
        <v>1341</v>
      </c>
    </row>
    <row r="1214" spans="1:14">
      <c r="A1214" s="11" t="s">
        <v>1342</v>
      </c>
      <c r="B1214" s="12">
        <v>50</v>
      </c>
      <c r="C1214" s="12">
        <v>50</v>
      </c>
      <c r="D1214" s="12" t="s">
        <v>646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1343</v>
      </c>
      <c r="B1215" s="12">
        <v>50</v>
      </c>
      <c r="C1215" s="12">
        <v>50</v>
      </c>
      <c r="D1215" s="12" t="s">
        <v>636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1343</v>
      </c>
      <c r="B1216" s="12">
        <v>50</v>
      </c>
      <c r="C1216" s="12">
        <v>50</v>
      </c>
      <c r="D1216" s="12" t="s">
        <v>641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1343</v>
      </c>
      <c r="B1217" s="12">
        <v>50</v>
      </c>
      <c r="C1217" s="12">
        <v>50</v>
      </c>
      <c r="D1217" s="12" t="s">
        <v>1332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1343</v>
      </c>
      <c r="B1218" s="12">
        <v>50</v>
      </c>
      <c r="C1218" s="12">
        <v>50</v>
      </c>
      <c r="D1218" s="12" t="s">
        <v>640</v>
      </c>
      <c r="E1218" s="12">
        <v>50</v>
      </c>
      <c r="F1218" s="12">
        <v>6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1343</v>
      </c>
      <c r="B1219" s="12">
        <v>50</v>
      </c>
      <c r="C1219" s="12">
        <v>50</v>
      </c>
      <c r="D1219" s="12" t="s">
        <v>638</v>
      </c>
      <c r="E1219" s="12">
        <v>50</v>
      </c>
      <c r="F1219" s="12">
        <v>6</v>
      </c>
      <c r="G1219" s="14">
        <v>80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1342</v>
      </c>
      <c r="B1220" s="12">
        <v>50</v>
      </c>
      <c r="C1220" s="12">
        <v>50</v>
      </c>
      <c r="D1220" s="12" t="s">
        <v>645</v>
      </c>
      <c r="E1220" s="12">
        <v>50</v>
      </c>
      <c r="F1220" s="12">
        <v>2</v>
      </c>
      <c r="G1220" s="14">
        <v>80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1343</v>
      </c>
      <c r="B1221" s="18">
        <v>50</v>
      </c>
      <c r="C1221" s="18">
        <v>50</v>
      </c>
      <c r="D1221" s="18" t="s">
        <v>1329</v>
      </c>
      <c r="E1221" s="18">
        <v>50</v>
      </c>
      <c r="F1221" s="18">
        <v>1</v>
      </c>
      <c r="G1221" s="16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1342</v>
      </c>
      <c r="B1222" s="12">
        <v>47</v>
      </c>
      <c r="C1222" s="12">
        <v>20</v>
      </c>
      <c r="D1222" s="12" t="s">
        <v>646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1343</v>
      </c>
      <c r="B1223" s="12">
        <v>47</v>
      </c>
      <c r="C1223" s="12">
        <v>20</v>
      </c>
      <c r="D1223" s="12" t="s">
        <v>636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1343</v>
      </c>
      <c r="B1224" s="12">
        <v>47</v>
      </c>
      <c r="C1224" s="12">
        <v>20</v>
      </c>
      <c r="D1224" s="12" t="s">
        <v>641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1343</v>
      </c>
      <c r="B1225" s="12">
        <v>47</v>
      </c>
      <c r="C1225" s="12">
        <v>20</v>
      </c>
      <c r="D1225" s="12" t="s">
        <v>1332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1343</v>
      </c>
      <c r="B1226" s="12">
        <v>47</v>
      </c>
      <c r="C1226" s="12">
        <v>20</v>
      </c>
      <c r="D1226" s="12" t="s">
        <v>640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1343</v>
      </c>
      <c r="B1227" s="12">
        <v>47</v>
      </c>
      <c r="C1227" s="12">
        <v>20</v>
      </c>
      <c r="D1227" s="12" t="s">
        <v>638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1342</v>
      </c>
      <c r="B1228" s="12">
        <v>52</v>
      </c>
      <c r="C1228" s="12">
        <v>54</v>
      </c>
      <c r="D1228" s="12" t="s">
        <v>646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1343</v>
      </c>
      <c r="B1229" s="12">
        <v>52</v>
      </c>
      <c r="C1229" s="12">
        <v>54</v>
      </c>
      <c r="D1229" s="12" t="s">
        <v>636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1343</v>
      </c>
      <c r="B1230" s="12">
        <v>52</v>
      </c>
      <c r="C1230" s="12">
        <v>54</v>
      </c>
      <c r="D1230" s="12" t="s">
        <v>641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1343</v>
      </c>
      <c r="B1231" s="12">
        <v>52</v>
      </c>
      <c r="C1231" s="12">
        <v>54</v>
      </c>
      <c r="D1231" s="12" t="s">
        <v>1332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1343</v>
      </c>
      <c r="B1232" s="12">
        <v>52</v>
      </c>
      <c r="C1232" s="12">
        <v>54</v>
      </c>
      <c r="D1232" s="12" t="s">
        <v>640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1343</v>
      </c>
      <c r="B1233" s="12">
        <v>52</v>
      </c>
      <c r="C1233" s="12">
        <v>54</v>
      </c>
      <c r="D1233" s="12" t="s">
        <v>638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1342</v>
      </c>
      <c r="B1234" s="12">
        <v>16</v>
      </c>
      <c r="C1234" s="12">
        <v>80</v>
      </c>
      <c r="D1234" s="12" t="s">
        <v>646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1343</v>
      </c>
      <c r="B1235" s="12">
        <v>16</v>
      </c>
      <c r="C1235" s="12">
        <v>80</v>
      </c>
      <c r="D1235" s="12" t="s">
        <v>636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1343</v>
      </c>
      <c r="B1236" s="12">
        <v>16</v>
      </c>
      <c r="C1236" s="12">
        <v>80</v>
      </c>
      <c r="D1236" s="12" t="s">
        <v>641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1343</v>
      </c>
      <c r="B1237" s="12">
        <v>16</v>
      </c>
      <c r="C1237" s="12">
        <v>80</v>
      </c>
      <c r="D1237" s="12" t="s">
        <v>1332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1343</v>
      </c>
      <c r="B1238" s="12">
        <v>16</v>
      </c>
      <c r="C1238" s="12">
        <v>80</v>
      </c>
      <c r="D1238" s="12" t="s">
        <v>640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1343</v>
      </c>
      <c r="B1239" s="12">
        <v>16</v>
      </c>
      <c r="C1239" s="12">
        <v>80</v>
      </c>
      <c r="D1239" s="12" t="s">
        <v>638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1342</v>
      </c>
      <c r="B1240" s="12">
        <v>84</v>
      </c>
      <c r="C1240" s="12">
        <v>78</v>
      </c>
      <c r="D1240" s="12" t="s">
        <v>646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1343</v>
      </c>
      <c r="B1241" s="12">
        <v>84</v>
      </c>
      <c r="C1241" s="12">
        <v>78</v>
      </c>
      <c r="D1241" s="12" t="s">
        <v>636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1343</v>
      </c>
      <c r="B1242" s="12">
        <v>84</v>
      </c>
      <c r="C1242" s="12">
        <v>78</v>
      </c>
      <c r="D1242" s="12" t="s">
        <v>641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1343</v>
      </c>
      <c r="B1243" s="12">
        <v>84</v>
      </c>
      <c r="C1243" s="12">
        <v>78</v>
      </c>
      <c r="D1243" s="12" t="s">
        <v>1332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1343</v>
      </c>
      <c r="B1244" s="12">
        <v>84</v>
      </c>
      <c r="C1244" s="12">
        <v>78</v>
      </c>
      <c r="D1244" s="12" t="s">
        <v>640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1343</v>
      </c>
      <c r="B1245" s="12">
        <v>84</v>
      </c>
      <c r="C1245" s="12">
        <v>78</v>
      </c>
      <c r="D1245" s="12" t="s">
        <v>638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1342</v>
      </c>
      <c r="B1246" s="12">
        <v>89</v>
      </c>
      <c r="C1246" s="12">
        <v>27</v>
      </c>
      <c r="D1246" s="12" t="s">
        <v>646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1343</v>
      </c>
      <c r="B1247" s="12">
        <v>89</v>
      </c>
      <c r="C1247" s="12">
        <v>27</v>
      </c>
      <c r="D1247" s="12" t="s">
        <v>636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1343</v>
      </c>
      <c r="B1248" s="12">
        <v>89</v>
      </c>
      <c r="C1248" s="12">
        <v>27</v>
      </c>
      <c r="D1248" s="12" t="s">
        <v>641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1343</v>
      </c>
      <c r="B1249" s="12">
        <v>89</v>
      </c>
      <c r="C1249" s="12">
        <v>27</v>
      </c>
      <c r="D1249" s="12" t="s">
        <v>1332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1343</v>
      </c>
      <c r="B1250" s="12">
        <v>89</v>
      </c>
      <c r="C1250" s="12">
        <v>27</v>
      </c>
      <c r="D1250" s="12" t="s">
        <v>640</v>
      </c>
      <c r="E1250" s="12">
        <v>10</v>
      </c>
      <c r="F1250" s="12">
        <v>2</v>
      </c>
      <c r="G1250" s="14">
        <v>30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1343</v>
      </c>
      <c r="B1251" s="12">
        <v>89</v>
      </c>
      <c r="C1251" s="12">
        <v>27</v>
      </c>
      <c r="D1251" s="12" t="s">
        <v>638</v>
      </c>
      <c r="E1251" s="12">
        <v>10</v>
      </c>
      <c r="F1251" s="12">
        <v>2</v>
      </c>
      <c r="G1251" s="14">
        <v>30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14"/>
    </row>
    <row r="1253" spans="1:14">
      <c r="A1253" s="11" t="s">
        <v>1344</v>
      </c>
      <c r="G1253" s="14"/>
    </row>
    <row r="1254" spans="1:14">
      <c r="A1254" s="11" t="s">
        <v>1345</v>
      </c>
      <c r="B1254" s="12">
        <v>50</v>
      </c>
      <c r="C1254" s="12">
        <v>50</v>
      </c>
      <c r="D1254" s="12" t="s">
        <v>646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1346</v>
      </c>
      <c r="B1255" s="12">
        <v>50</v>
      </c>
      <c r="C1255" s="12">
        <v>50</v>
      </c>
      <c r="D1255" s="12" t="s">
        <v>636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1346</v>
      </c>
      <c r="B1256" s="12">
        <v>50</v>
      </c>
      <c r="C1256" s="12">
        <v>50</v>
      </c>
      <c r="D1256" s="12" t="s">
        <v>641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1346</v>
      </c>
      <c r="B1257" s="12">
        <v>50</v>
      </c>
      <c r="C1257" s="12">
        <v>50</v>
      </c>
      <c r="D1257" s="12" t="s">
        <v>1332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1346</v>
      </c>
      <c r="B1258" s="12">
        <v>50</v>
      </c>
      <c r="C1258" s="12">
        <v>50</v>
      </c>
      <c r="D1258" s="12" t="s">
        <v>640</v>
      </c>
      <c r="E1258" s="12">
        <v>50</v>
      </c>
      <c r="F1258" s="12">
        <v>6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1346</v>
      </c>
      <c r="B1259" s="12">
        <v>50</v>
      </c>
      <c r="C1259" s="12">
        <v>50</v>
      </c>
      <c r="D1259" s="12" t="s">
        <v>638</v>
      </c>
      <c r="E1259" s="12">
        <v>50</v>
      </c>
      <c r="F1259" s="12">
        <v>6</v>
      </c>
      <c r="G1259" s="14">
        <v>80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1346</v>
      </c>
      <c r="B1260" s="12">
        <v>50</v>
      </c>
      <c r="C1260" s="12">
        <v>50</v>
      </c>
      <c r="D1260" s="12" t="s">
        <v>645</v>
      </c>
      <c r="E1260" s="12">
        <v>50</v>
      </c>
      <c r="F1260" s="12">
        <v>2</v>
      </c>
      <c r="G1260" s="14">
        <v>80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1346</v>
      </c>
      <c r="B1261" s="18">
        <v>50</v>
      </c>
      <c r="C1261" s="18">
        <v>50</v>
      </c>
      <c r="D1261" s="18" t="s">
        <v>1329</v>
      </c>
      <c r="E1261" s="18">
        <v>50</v>
      </c>
      <c r="F1261" s="18">
        <v>1</v>
      </c>
      <c r="G1261" s="16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1345</v>
      </c>
      <c r="B1262" s="12">
        <v>88</v>
      </c>
      <c r="C1262" s="12">
        <v>28</v>
      </c>
      <c r="D1262" s="12" t="s">
        <v>646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1346</v>
      </c>
      <c r="B1263" s="12">
        <v>88</v>
      </c>
      <c r="C1263" s="12">
        <v>28</v>
      </c>
      <c r="D1263" s="12" t="s">
        <v>636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1346</v>
      </c>
      <c r="B1264" s="12">
        <v>88</v>
      </c>
      <c r="C1264" s="12">
        <v>28</v>
      </c>
      <c r="D1264" s="12" t="s">
        <v>641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1346</v>
      </c>
      <c r="B1265" s="12">
        <v>88</v>
      </c>
      <c r="C1265" s="12">
        <v>28</v>
      </c>
      <c r="D1265" s="12" t="s">
        <v>1332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1346</v>
      </c>
      <c r="B1266" s="12">
        <v>88</v>
      </c>
      <c r="C1266" s="12">
        <v>28</v>
      </c>
      <c r="D1266" s="12" t="s">
        <v>640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1346</v>
      </c>
      <c r="B1267" s="12">
        <v>88</v>
      </c>
      <c r="C1267" s="12">
        <v>28</v>
      </c>
      <c r="D1267" s="12" t="s">
        <v>638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1345</v>
      </c>
      <c r="B1268" s="12">
        <v>80</v>
      </c>
      <c r="C1268" s="12">
        <v>75</v>
      </c>
      <c r="D1268" s="12" t="s">
        <v>646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1346</v>
      </c>
      <c r="B1269" s="12">
        <v>80</v>
      </c>
      <c r="C1269" s="12">
        <v>75</v>
      </c>
      <c r="D1269" s="12" t="s">
        <v>636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1346</v>
      </c>
      <c r="B1270" s="12">
        <v>80</v>
      </c>
      <c r="C1270" s="12">
        <v>75</v>
      </c>
      <c r="D1270" s="12" t="s">
        <v>641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1346</v>
      </c>
      <c r="B1271" s="12">
        <v>80</v>
      </c>
      <c r="C1271" s="12">
        <v>75</v>
      </c>
      <c r="D1271" s="12" t="s">
        <v>1332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1346</v>
      </c>
      <c r="B1272" s="12">
        <v>80</v>
      </c>
      <c r="C1272" s="12">
        <v>75</v>
      </c>
      <c r="D1272" s="12" t="s">
        <v>640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1346</v>
      </c>
      <c r="B1273" s="12">
        <v>80</v>
      </c>
      <c r="C1273" s="12">
        <v>75</v>
      </c>
      <c r="D1273" s="12" t="s">
        <v>638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1345</v>
      </c>
      <c r="B1274" s="12">
        <v>60</v>
      </c>
      <c r="C1274" s="12">
        <v>18</v>
      </c>
      <c r="D1274" s="12" t="s">
        <v>646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1346</v>
      </c>
      <c r="B1275" s="12">
        <v>60</v>
      </c>
      <c r="C1275" s="12">
        <v>18</v>
      </c>
      <c r="D1275" s="12" t="s">
        <v>636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1346</v>
      </c>
      <c r="B1276" s="12">
        <v>60</v>
      </c>
      <c r="C1276" s="12">
        <v>18</v>
      </c>
      <c r="D1276" s="12" t="s">
        <v>641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1346</v>
      </c>
      <c r="B1277" s="12">
        <v>60</v>
      </c>
      <c r="C1277" s="12">
        <v>18</v>
      </c>
      <c r="D1277" s="12" t="s">
        <v>1332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1346</v>
      </c>
      <c r="B1278" s="12">
        <v>60</v>
      </c>
      <c r="C1278" s="12">
        <v>18</v>
      </c>
      <c r="D1278" s="12" t="s">
        <v>640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1346</v>
      </c>
      <c r="B1279" s="12">
        <v>60</v>
      </c>
      <c r="C1279" s="12">
        <v>18</v>
      </c>
      <c r="D1279" s="12" t="s">
        <v>638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1345</v>
      </c>
      <c r="B1280" s="12">
        <v>14</v>
      </c>
      <c r="C1280" s="12">
        <v>22</v>
      </c>
      <c r="D1280" s="12" t="s">
        <v>646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1346</v>
      </c>
      <c r="B1281" s="12">
        <v>14</v>
      </c>
      <c r="C1281" s="12">
        <v>22</v>
      </c>
      <c r="D1281" s="12" t="s">
        <v>636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1346</v>
      </c>
      <c r="B1282" s="12">
        <v>14</v>
      </c>
      <c r="C1282" s="12">
        <v>22</v>
      </c>
      <c r="D1282" s="12" t="s">
        <v>641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1346</v>
      </c>
      <c r="B1283" s="12">
        <v>14</v>
      </c>
      <c r="C1283" s="12">
        <v>22</v>
      </c>
      <c r="D1283" s="12" t="s">
        <v>1332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1346</v>
      </c>
      <c r="B1284" s="12">
        <v>14</v>
      </c>
      <c r="C1284" s="12">
        <v>22</v>
      </c>
      <c r="D1284" s="12" t="s">
        <v>640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1346</v>
      </c>
      <c r="B1285" s="12">
        <v>14</v>
      </c>
      <c r="C1285" s="12">
        <v>22</v>
      </c>
      <c r="D1285" s="12" t="s">
        <v>638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1345</v>
      </c>
      <c r="B1286" s="12">
        <v>24</v>
      </c>
      <c r="C1286" s="12">
        <v>72</v>
      </c>
      <c r="D1286" s="12" t="s">
        <v>646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1346</v>
      </c>
      <c r="B1287" s="12">
        <v>24</v>
      </c>
      <c r="C1287" s="12">
        <v>72</v>
      </c>
      <c r="D1287" s="12" t="s">
        <v>636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1346</v>
      </c>
      <c r="B1288" s="12">
        <v>24</v>
      </c>
      <c r="C1288" s="12">
        <v>72</v>
      </c>
      <c r="D1288" s="12" t="s">
        <v>641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1346</v>
      </c>
      <c r="B1289" s="12">
        <v>24</v>
      </c>
      <c r="C1289" s="12">
        <v>72</v>
      </c>
      <c r="D1289" s="12" t="s">
        <v>1332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1346</v>
      </c>
      <c r="B1290" s="12">
        <v>24</v>
      </c>
      <c r="C1290" s="12">
        <v>72</v>
      </c>
      <c r="D1290" s="12" t="s">
        <v>640</v>
      </c>
      <c r="E1290" s="12">
        <v>10</v>
      </c>
      <c r="F1290" s="12">
        <v>2</v>
      </c>
      <c r="G1290" s="14">
        <v>30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1346</v>
      </c>
      <c r="B1291" s="12">
        <v>24</v>
      </c>
      <c r="C1291" s="12">
        <v>72</v>
      </c>
      <c r="D1291" s="12" t="s">
        <v>638</v>
      </c>
      <c r="E1291" s="12">
        <v>10</v>
      </c>
      <c r="F1291" s="12">
        <v>2</v>
      </c>
      <c r="G1291" s="14">
        <v>30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1347</v>
      </c>
    </row>
    <row r="1294" spans="1:14">
      <c r="A1294" s="11" t="s">
        <v>1348</v>
      </c>
      <c r="B1294" s="12">
        <v>50</v>
      </c>
      <c r="C1294" s="12">
        <v>50</v>
      </c>
      <c r="D1294" s="12" t="s">
        <v>646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1349</v>
      </c>
      <c r="B1295" s="12">
        <v>50</v>
      </c>
      <c r="C1295" s="12">
        <v>50</v>
      </c>
      <c r="D1295" s="12" t="s">
        <v>636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1349</v>
      </c>
      <c r="B1296" s="12">
        <v>50</v>
      </c>
      <c r="C1296" s="12">
        <v>50</v>
      </c>
      <c r="D1296" s="12" t="s">
        <v>641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1349</v>
      </c>
      <c r="B1297" s="12">
        <v>50</v>
      </c>
      <c r="C1297" s="12">
        <v>50</v>
      </c>
      <c r="D1297" s="12" t="s">
        <v>1332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1349</v>
      </c>
      <c r="B1298" s="12">
        <v>50</v>
      </c>
      <c r="C1298" s="12">
        <v>50</v>
      </c>
      <c r="D1298" s="12" t="s">
        <v>640</v>
      </c>
      <c r="E1298" s="12">
        <v>50</v>
      </c>
      <c r="F1298" s="12">
        <v>6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1349</v>
      </c>
      <c r="B1299" s="12">
        <v>50</v>
      </c>
      <c r="C1299" s="12">
        <v>50</v>
      </c>
      <c r="D1299" s="12" t="s">
        <v>638</v>
      </c>
      <c r="E1299" s="12">
        <v>50</v>
      </c>
      <c r="F1299" s="12">
        <v>6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1349</v>
      </c>
      <c r="B1300" s="12">
        <v>50</v>
      </c>
      <c r="C1300" s="12">
        <v>50</v>
      </c>
      <c r="D1300" s="12" t="s">
        <v>645</v>
      </c>
      <c r="E1300" s="12">
        <v>50</v>
      </c>
      <c r="F1300" s="12">
        <v>2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1349</v>
      </c>
      <c r="B1301" s="12">
        <v>50</v>
      </c>
      <c r="C1301" s="12">
        <v>50</v>
      </c>
      <c r="D1301" s="12" t="s">
        <v>1087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1349</v>
      </c>
      <c r="B1302" s="12">
        <v>50</v>
      </c>
      <c r="C1302" s="12">
        <v>50</v>
      </c>
      <c r="D1302" s="12" t="s">
        <v>1090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1349</v>
      </c>
      <c r="B1303" s="12">
        <v>50</v>
      </c>
      <c r="C1303" s="12">
        <v>50</v>
      </c>
      <c r="D1303" s="12" t="s">
        <v>1350</v>
      </c>
      <c r="E1303" s="12">
        <v>50</v>
      </c>
      <c r="F1303" s="12">
        <v>1</v>
      </c>
      <c r="G1303" s="14">
        <v>80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1349</v>
      </c>
      <c r="B1304" s="12">
        <v>50</v>
      </c>
      <c r="C1304" s="12">
        <v>50</v>
      </c>
      <c r="D1304" s="12" t="s">
        <v>1351</v>
      </c>
      <c r="E1304" s="12">
        <v>50</v>
      </c>
      <c r="F1304" s="12">
        <v>1</v>
      </c>
      <c r="G1304" s="14">
        <v>80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1348</v>
      </c>
      <c r="B1305" s="12">
        <v>47</v>
      </c>
      <c r="C1305" s="12">
        <v>26</v>
      </c>
      <c r="D1305" s="12" t="s">
        <v>646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1349</v>
      </c>
      <c r="B1306" s="12">
        <v>47</v>
      </c>
      <c r="C1306" s="12">
        <v>26</v>
      </c>
      <c r="D1306" s="12" t="s">
        <v>636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1349</v>
      </c>
      <c r="B1307" s="12">
        <v>47</v>
      </c>
      <c r="C1307" s="12">
        <v>26</v>
      </c>
      <c r="D1307" s="12" t="s">
        <v>641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1349</v>
      </c>
      <c r="B1308" s="12">
        <v>47</v>
      </c>
      <c r="C1308" s="12">
        <v>26</v>
      </c>
      <c r="D1308" s="12" t="s">
        <v>1332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1349</v>
      </c>
      <c r="B1309" s="12">
        <v>47</v>
      </c>
      <c r="C1309" s="12">
        <v>26</v>
      </c>
      <c r="D1309" s="12" t="s">
        <v>640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1349</v>
      </c>
      <c r="B1310" s="12">
        <v>47</v>
      </c>
      <c r="C1310" s="12">
        <v>26</v>
      </c>
      <c r="D1310" s="12" t="s">
        <v>638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1348</v>
      </c>
      <c r="B1311" s="12">
        <v>80</v>
      </c>
      <c r="C1311" s="12">
        <v>50</v>
      </c>
      <c r="D1311" s="12" t="s">
        <v>646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1349</v>
      </c>
      <c r="B1312" s="12">
        <v>80</v>
      </c>
      <c r="C1312" s="12">
        <v>50</v>
      </c>
      <c r="D1312" s="12" t="s">
        <v>636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1349</v>
      </c>
      <c r="B1313" s="12">
        <v>80</v>
      </c>
      <c r="C1313" s="12">
        <v>50</v>
      </c>
      <c r="D1313" s="12" t="s">
        <v>641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1349</v>
      </c>
      <c r="B1314" s="12">
        <v>80</v>
      </c>
      <c r="C1314" s="12">
        <v>50</v>
      </c>
      <c r="D1314" s="12" t="s">
        <v>1332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1349</v>
      </c>
      <c r="B1315" s="12">
        <v>80</v>
      </c>
      <c r="C1315" s="12">
        <v>50</v>
      </c>
      <c r="D1315" s="12" t="s">
        <v>640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1349</v>
      </c>
      <c r="B1316" s="12">
        <v>80</v>
      </c>
      <c r="C1316" s="12">
        <v>50</v>
      </c>
      <c r="D1316" s="12" t="s">
        <v>638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1348</v>
      </c>
      <c r="B1317" s="12">
        <v>15</v>
      </c>
      <c r="C1317" s="12">
        <v>78</v>
      </c>
      <c r="D1317" s="12" t="s">
        <v>646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1349</v>
      </c>
      <c r="B1318" s="12">
        <v>15</v>
      </c>
      <c r="C1318" s="12">
        <v>78</v>
      </c>
      <c r="D1318" s="12" t="s">
        <v>636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1349</v>
      </c>
      <c r="B1319" s="12">
        <v>15</v>
      </c>
      <c r="C1319" s="12">
        <v>78</v>
      </c>
      <c r="D1319" s="12" t="s">
        <v>641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1349</v>
      </c>
      <c r="B1320" s="12">
        <v>15</v>
      </c>
      <c r="C1320" s="12">
        <v>78</v>
      </c>
      <c r="D1320" s="12" t="s">
        <v>1332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1349</v>
      </c>
      <c r="B1321" s="12">
        <v>15</v>
      </c>
      <c r="C1321" s="12">
        <v>78</v>
      </c>
      <c r="D1321" s="12" t="s">
        <v>640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1349</v>
      </c>
      <c r="B1322" s="12">
        <v>15</v>
      </c>
      <c r="C1322" s="12">
        <v>78</v>
      </c>
      <c r="D1322" s="12" t="s">
        <v>638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1348</v>
      </c>
      <c r="B1323" s="12">
        <v>25</v>
      </c>
      <c r="C1323" s="12">
        <v>50</v>
      </c>
      <c r="D1323" s="12" t="s">
        <v>646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1349</v>
      </c>
      <c r="B1324" s="12">
        <v>25</v>
      </c>
      <c r="C1324" s="12">
        <v>50</v>
      </c>
      <c r="D1324" s="12" t="s">
        <v>636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1349</v>
      </c>
      <c r="B1325" s="12">
        <v>25</v>
      </c>
      <c r="C1325" s="12">
        <v>50</v>
      </c>
      <c r="D1325" s="12" t="s">
        <v>641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1349</v>
      </c>
      <c r="B1326" s="12">
        <v>25</v>
      </c>
      <c r="C1326" s="12">
        <v>50</v>
      </c>
      <c r="D1326" s="12" t="s">
        <v>1332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1349</v>
      </c>
      <c r="B1327" s="12">
        <v>25</v>
      </c>
      <c r="C1327" s="12">
        <v>50</v>
      </c>
      <c r="D1327" s="12" t="s">
        <v>640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1349</v>
      </c>
      <c r="B1328" s="12">
        <v>25</v>
      </c>
      <c r="C1328" s="12">
        <v>50</v>
      </c>
      <c r="D1328" s="12" t="s">
        <v>638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1348</v>
      </c>
      <c r="B1329" s="12">
        <v>48</v>
      </c>
      <c r="C1329" s="12">
        <v>64</v>
      </c>
      <c r="D1329" s="12" t="s">
        <v>646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1349</v>
      </c>
      <c r="B1330" s="12">
        <v>48</v>
      </c>
      <c r="C1330" s="12">
        <v>64</v>
      </c>
      <c r="D1330" s="12" t="s">
        <v>636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1349</v>
      </c>
      <c r="B1331" s="12">
        <v>48</v>
      </c>
      <c r="C1331" s="12">
        <v>64</v>
      </c>
      <c r="D1331" s="12" t="s">
        <v>641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1349</v>
      </c>
      <c r="B1332" s="12">
        <v>48</v>
      </c>
      <c r="C1332" s="12">
        <v>64</v>
      </c>
      <c r="D1332" s="12" t="s">
        <v>1332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1349</v>
      </c>
      <c r="B1333" s="12">
        <v>48</v>
      </c>
      <c r="C1333" s="12">
        <v>64</v>
      </c>
      <c r="D1333" s="12" t="s">
        <v>640</v>
      </c>
      <c r="E1333" s="12">
        <v>10</v>
      </c>
      <c r="F1333" s="12">
        <v>2</v>
      </c>
      <c r="G1333" s="14">
        <v>30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1349</v>
      </c>
      <c r="B1334" s="12">
        <v>48</v>
      </c>
      <c r="C1334" s="12">
        <v>64</v>
      </c>
      <c r="D1334" s="12" t="s">
        <v>638</v>
      </c>
      <c r="E1334" s="12">
        <v>10</v>
      </c>
      <c r="F1334" s="12">
        <v>2</v>
      </c>
      <c r="G1334" s="14">
        <v>30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14"/>
    </row>
    <row r="1336" spans="1:14">
      <c r="A1336" s="11" t="s">
        <v>1352</v>
      </c>
      <c r="G1336" s="14"/>
    </row>
    <row r="1337" spans="1:14">
      <c r="A1337" s="11" t="s">
        <v>1353</v>
      </c>
      <c r="B1337" s="12">
        <v>50</v>
      </c>
      <c r="C1337" s="12">
        <v>50</v>
      </c>
      <c r="D1337" s="12" t="s">
        <v>646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1354</v>
      </c>
      <c r="B1338" s="12">
        <v>50</v>
      </c>
      <c r="C1338" s="12">
        <v>50</v>
      </c>
      <c r="D1338" s="12" t="s">
        <v>636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1354</v>
      </c>
      <c r="B1339" s="12">
        <v>50</v>
      </c>
      <c r="C1339" s="12">
        <v>50</v>
      </c>
      <c r="D1339" s="12" t="s">
        <v>641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1354</v>
      </c>
      <c r="B1340" s="12">
        <v>50</v>
      </c>
      <c r="C1340" s="12">
        <v>50</v>
      </c>
      <c r="D1340" s="12" t="s">
        <v>1332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1354</v>
      </c>
      <c r="B1341" s="12">
        <v>50</v>
      </c>
      <c r="C1341" s="12">
        <v>50</v>
      </c>
      <c r="D1341" s="12" t="s">
        <v>640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1354</v>
      </c>
      <c r="B1342" s="12">
        <v>50</v>
      </c>
      <c r="C1342" s="12">
        <v>50</v>
      </c>
      <c r="D1342" s="12" t="s">
        <v>638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1354</v>
      </c>
      <c r="B1343" s="12">
        <v>50</v>
      </c>
      <c r="C1343" s="12">
        <v>50</v>
      </c>
      <c r="D1343" s="12" t="s">
        <v>616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1354</v>
      </c>
      <c r="B1344" s="12">
        <v>50</v>
      </c>
      <c r="C1344" s="12">
        <v>50</v>
      </c>
      <c r="D1344" s="12" t="s">
        <v>614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1354</v>
      </c>
      <c r="B1345" s="12">
        <v>50</v>
      </c>
      <c r="C1345" s="12">
        <v>50</v>
      </c>
      <c r="D1345" s="12" t="s">
        <v>1355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1354</v>
      </c>
      <c r="B1346" s="12">
        <v>50</v>
      </c>
      <c r="C1346" s="12">
        <v>50</v>
      </c>
      <c r="D1346" s="12" t="s">
        <v>612</v>
      </c>
      <c r="E1346" s="12">
        <v>50</v>
      </c>
      <c r="F1346" s="12">
        <v>6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1353</v>
      </c>
      <c r="B1347" s="12">
        <v>50</v>
      </c>
      <c r="C1347" s="12">
        <v>50</v>
      </c>
      <c r="D1347" s="12" t="s">
        <v>610</v>
      </c>
      <c r="E1347" s="12">
        <v>50</v>
      </c>
      <c r="F1347" s="12">
        <v>6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1354</v>
      </c>
      <c r="B1348" s="12">
        <v>50</v>
      </c>
      <c r="C1348" s="12">
        <v>50</v>
      </c>
      <c r="D1348" s="12" t="s">
        <v>645</v>
      </c>
      <c r="E1348" s="12">
        <v>50</v>
      </c>
      <c r="F1348" s="12">
        <v>2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1354</v>
      </c>
      <c r="B1349" s="12">
        <v>50</v>
      </c>
      <c r="C1349" s="12">
        <v>50</v>
      </c>
      <c r="D1349" s="12" t="s">
        <v>1087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1354</v>
      </c>
      <c r="B1350" s="12">
        <v>50</v>
      </c>
      <c r="C1350" s="12">
        <v>50</v>
      </c>
      <c r="D1350" s="12" t="s">
        <v>1090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1354</v>
      </c>
      <c r="B1351" s="12">
        <v>50</v>
      </c>
      <c r="C1351" s="12">
        <v>50</v>
      </c>
      <c r="D1351" s="12" t="s">
        <v>1350</v>
      </c>
      <c r="E1351" s="12">
        <v>50</v>
      </c>
      <c r="F1351" s="12">
        <v>1</v>
      </c>
      <c r="G1351" s="14">
        <v>80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1354</v>
      </c>
      <c r="B1352" s="12">
        <v>50</v>
      </c>
      <c r="C1352" s="12">
        <v>50</v>
      </c>
      <c r="D1352" s="12" t="s">
        <v>1351</v>
      </c>
      <c r="E1352" s="12">
        <v>50</v>
      </c>
      <c r="F1352" s="12">
        <v>1</v>
      </c>
      <c r="G1352" s="14">
        <v>80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1353</v>
      </c>
      <c r="B1353" s="12">
        <v>30</v>
      </c>
      <c r="C1353" s="12">
        <v>72</v>
      </c>
      <c r="D1353" s="12" t="s">
        <v>646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1354</v>
      </c>
      <c r="B1354" s="12">
        <v>30</v>
      </c>
      <c r="C1354" s="12">
        <v>72</v>
      </c>
      <c r="D1354" s="12" t="s">
        <v>636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1354</v>
      </c>
      <c r="B1355" s="12">
        <v>30</v>
      </c>
      <c r="C1355" s="12">
        <v>72</v>
      </c>
      <c r="D1355" s="12" t="s">
        <v>641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1354</v>
      </c>
      <c r="B1356" s="12">
        <v>30</v>
      </c>
      <c r="C1356" s="12">
        <v>72</v>
      </c>
      <c r="D1356" s="12" t="s">
        <v>1332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1354</v>
      </c>
      <c r="B1357" s="12">
        <v>30</v>
      </c>
      <c r="C1357" s="12">
        <v>72</v>
      </c>
      <c r="D1357" s="12" t="s">
        <v>640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1354</v>
      </c>
      <c r="B1358" s="12">
        <v>30</v>
      </c>
      <c r="C1358" s="12">
        <v>72</v>
      </c>
      <c r="D1358" s="12" t="s">
        <v>638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1354</v>
      </c>
      <c r="B1359" s="12">
        <v>30</v>
      </c>
      <c r="C1359" s="12">
        <v>72</v>
      </c>
      <c r="D1359" s="12" t="s">
        <v>616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1354</v>
      </c>
      <c r="B1360" s="12">
        <v>30</v>
      </c>
      <c r="C1360" s="12">
        <v>72</v>
      </c>
      <c r="D1360" s="12" t="s">
        <v>614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1354</v>
      </c>
      <c r="B1361" s="12">
        <v>30</v>
      </c>
      <c r="C1361" s="12">
        <v>72</v>
      </c>
      <c r="D1361" s="12" t="s">
        <v>1355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1354</v>
      </c>
      <c r="B1362" s="12">
        <v>30</v>
      </c>
      <c r="C1362" s="12">
        <v>72</v>
      </c>
      <c r="D1362" s="12" t="s">
        <v>612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1353</v>
      </c>
      <c r="B1363" s="12">
        <v>30</v>
      </c>
      <c r="C1363" s="12">
        <v>72</v>
      </c>
      <c r="D1363" s="12" t="s">
        <v>610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1353</v>
      </c>
      <c r="B1364" s="12">
        <v>40</v>
      </c>
      <c r="C1364" s="12">
        <v>29</v>
      </c>
      <c r="D1364" s="12" t="s">
        <v>646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1354</v>
      </c>
      <c r="B1365" s="12">
        <v>40</v>
      </c>
      <c r="C1365" s="12">
        <v>29</v>
      </c>
      <c r="D1365" s="12" t="s">
        <v>636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1354</v>
      </c>
      <c r="B1366" s="12">
        <v>40</v>
      </c>
      <c r="C1366" s="12">
        <v>29</v>
      </c>
      <c r="D1366" s="12" t="s">
        <v>641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1354</v>
      </c>
      <c r="B1367" s="12">
        <v>40</v>
      </c>
      <c r="C1367" s="12">
        <v>29</v>
      </c>
      <c r="D1367" s="12" t="s">
        <v>1332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1354</v>
      </c>
      <c r="B1368" s="12">
        <v>40</v>
      </c>
      <c r="C1368" s="12">
        <v>29</v>
      </c>
      <c r="D1368" s="12" t="s">
        <v>640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1354</v>
      </c>
      <c r="B1369" s="12">
        <v>40</v>
      </c>
      <c r="C1369" s="12">
        <v>29</v>
      </c>
      <c r="D1369" s="12" t="s">
        <v>638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1354</v>
      </c>
      <c r="B1370" s="12">
        <v>40</v>
      </c>
      <c r="C1370" s="12">
        <v>29</v>
      </c>
      <c r="D1370" s="12" t="s">
        <v>616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1354</v>
      </c>
      <c r="B1371" s="12">
        <v>40</v>
      </c>
      <c r="C1371" s="12">
        <v>29</v>
      </c>
      <c r="D1371" s="12" t="s">
        <v>614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1354</v>
      </c>
      <c r="B1372" s="12">
        <v>40</v>
      </c>
      <c r="C1372" s="12">
        <v>29</v>
      </c>
      <c r="D1372" s="12" t="s">
        <v>1355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1354</v>
      </c>
      <c r="B1373" s="12">
        <v>40</v>
      </c>
      <c r="C1373" s="12">
        <v>29</v>
      </c>
      <c r="D1373" s="12" t="s">
        <v>612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1353</v>
      </c>
      <c r="B1374" s="12">
        <v>40</v>
      </c>
      <c r="C1374" s="12">
        <v>29</v>
      </c>
      <c r="D1374" s="12" t="s">
        <v>610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1353</v>
      </c>
      <c r="B1375" s="12">
        <v>73</v>
      </c>
      <c r="C1375" s="12">
        <v>32</v>
      </c>
      <c r="D1375" s="12" t="s">
        <v>646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1354</v>
      </c>
      <c r="B1376" s="12">
        <v>73</v>
      </c>
      <c r="C1376" s="12">
        <v>32</v>
      </c>
      <c r="D1376" s="12" t="s">
        <v>636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1354</v>
      </c>
      <c r="B1377" s="12">
        <v>73</v>
      </c>
      <c r="C1377" s="12">
        <v>32</v>
      </c>
      <c r="D1377" s="12" t="s">
        <v>641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1354</v>
      </c>
      <c r="B1378" s="12">
        <v>73</v>
      </c>
      <c r="C1378" s="12">
        <v>32</v>
      </c>
      <c r="D1378" s="12" t="s">
        <v>1332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1354</v>
      </c>
      <c r="B1379" s="12">
        <v>73</v>
      </c>
      <c r="C1379" s="12">
        <v>32</v>
      </c>
      <c r="D1379" s="12" t="s">
        <v>640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1354</v>
      </c>
      <c r="B1380" s="12">
        <v>73</v>
      </c>
      <c r="C1380" s="12">
        <v>32</v>
      </c>
      <c r="D1380" s="12" t="s">
        <v>638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1354</v>
      </c>
      <c r="B1381" s="12">
        <v>73</v>
      </c>
      <c r="C1381" s="12">
        <v>32</v>
      </c>
      <c r="D1381" s="12" t="s">
        <v>616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1354</v>
      </c>
      <c r="B1382" s="12">
        <v>73</v>
      </c>
      <c r="C1382" s="12">
        <v>32</v>
      </c>
      <c r="D1382" s="12" t="s">
        <v>614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1354</v>
      </c>
      <c r="B1383" s="12">
        <v>73</v>
      </c>
      <c r="C1383" s="12">
        <v>32</v>
      </c>
      <c r="D1383" s="12" t="s">
        <v>1355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1354</v>
      </c>
      <c r="B1384" s="12">
        <v>73</v>
      </c>
      <c r="C1384" s="12">
        <v>32</v>
      </c>
      <c r="D1384" s="12" t="s">
        <v>612</v>
      </c>
      <c r="E1384" s="12">
        <v>10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1353</v>
      </c>
      <c r="B1385" s="12">
        <v>73</v>
      </c>
      <c r="C1385" s="12">
        <v>32</v>
      </c>
      <c r="D1385" s="12" t="s">
        <v>610</v>
      </c>
      <c r="E1385" s="12">
        <v>10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1353</v>
      </c>
      <c r="B1386" s="12">
        <v>70</v>
      </c>
      <c r="C1386" s="12">
        <v>80</v>
      </c>
      <c r="D1386" s="12" t="s">
        <v>646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1354</v>
      </c>
      <c r="B1387" s="12">
        <v>70</v>
      </c>
      <c r="C1387" s="12">
        <v>80</v>
      </c>
      <c r="D1387" s="12" t="s">
        <v>636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1354</v>
      </c>
      <c r="B1388" s="12">
        <v>70</v>
      </c>
      <c r="C1388" s="12">
        <v>80</v>
      </c>
      <c r="D1388" s="12" t="s">
        <v>641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1354</v>
      </c>
      <c r="B1389" s="12">
        <v>70</v>
      </c>
      <c r="C1389" s="12">
        <v>80</v>
      </c>
      <c r="D1389" s="12" t="s">
        <v>1332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1354</v>
      </c>
      <c r="B1390" s="12">
        <v>70</v>
      </c>
      <c r="C1390" s="12">
        <v>80</v>
      </c>
      <c r="D1390" s="12" t="s">
        <v>640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1354</v>
      </c>
      <c r="B1391" s="12">
        <v>70</v>
      </c>
      <c r="C1391" s="12">
        <v>80</v>
      </c>
      <c r="D1391" s="12" t="s">
        <v>638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1354</v>
      </c>
      <c r="B1392" s="12">
        <v>70</v>
      </c>
      <c r="C1392" s="12">
        <v>80</v>
      </c>
      <c r="D1392" s="12" t="s">
        <v>616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1354</v>
      </c>
      <c r="B1393" s="12">
        <v>70</v>
      </c>
      <c r="C1393" s="12">
        <v>80</v>
      </c>
      <c r="D1393" s="12" t="s">
        <v>614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1354</v>
      </c>
      <c r="B1394" s="12">
        <v>70</v>
      </c>
      <c r="C1394" s="12">
        <v>80</v>
      </c>
      <c r="D1394" s="12" t="s">
        <v>1355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1354</v>
      </c>
      <c r="B1395" s="12">
        <v>70</v>
      </c>
      <c r="C1395" s="12">
        <v>80</v>
      </c>
      <c r="D1395" s="12" t="s">
        <v>612</v>
      </c>
      <c r="E1395" s="12">
        <v>15</v>
      </c>
      <c r="F1395" s="12">
        <v>1</v>
      </c>
      <c r="G1395" s="14">
        <v>30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1353</v>
      </c>
      <c r="B1396" s="12">
        <v>70</v>
      </c>
      <c r="C1396" s="12">
        <v>80</v>
      </c>
      <c r="D1396" s="12" t="s">
        <v>610</v>
      </c>
      <c r="E1396" s="12">
        <v>15</v>
      </c>
      <c r="F1396" s="12">
        <v>1</v>
      </c>
      <c r="G1396" s="14">
        <v>30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1356</v>
      </c>
    </row>
    <row r="1399" spans="1:14">
      <c r="A1399" s="11" t="s">
        <v>1357</v>
      </c>
      <c r="B1399" s="12">
        <v>50</v>
      </c>
      <c r="C1399" s="12">
        <v>50</v>
      </c>
      <c r="D1399" s="12" t="s">
        <v>646</v>
      </c>
      <c r="E1399" s="12">
        <v>50</v>
      </c>
      <c r="F1399" s="12">
        <v>6</v>
      </c>
      <c r="G1399" s="1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1357</v>
      </c>
      <c r="B1400" s="12">
        <v>50</v>
      </c>
      <c r="C1400" s="12">
        <v>50</v>
      </c>
      <c r="D1400" s="12" t="s">
        <v>636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1357</v>
      </c>
      <c r="B1401" s="12">
        <v>50</v>
      </c>
      <c r="C1401" s="12">
        <v>50</v>
      </c>
      <c r="D1401" s="12" t="s">
        <v>641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1357</v>
      </c>
      <c r="B1402" s="12">
        <v>50</v>
      </c>
      <c r="C1402" s="12">
        <v>50</v>
      </c>
      <c r="D1402" s="12" t="s">
        <v>1332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1357</v>
      </c>
      <c r="B1403" s="12">
        <v>50</v>
      </c>
      <c r="C1403" s="12">
        <v>50</v>
      </c>
      <c r="D1403" s="12" t="s">
        <v>640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1357</v>
      </c>
      <c r="B1404" s="12">
        <v>50</v>
      </c>
      <c r="C1404" s="12">
        <v>50</v>
      </c>
      <c r="D1404" s="12" t="s">
        <v>638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1357</v>
      </c>
      <c r="B1405" s="12">
        <v>50</v>
      </c>
      <c r="C1405" s="12">
        <v>50</v>
      </c>
      <c r="D1405" s="12" t="s">
        <v>1358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1357</v>
      </c>
      <c r="B1406" s="12">
        <v>50</v>
      </c>
      <c r="C1406" s="12">
        <v>50</v>
      </c>
      <c r="D1406" s="12" t="s">
        <v>614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1357</v>
      </c>
      <c r="B1407" s="12">
        <v>50</v>
      </c>
      <c r="C1407" s="12">
        <v>50</v>
      </c>
      <c r="D1407" s="12" t="s">
        <v>1355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1357</v>
      </c>
      <c r="B1408" s="12">
        <v>50</v>
      </c>
      <c r="C1408" s="12">
        <v>50</v>
      </c>
      <c r="D1408" s="12" t="s">
        <v>612</v>
      </c>
      <c r="E1408" s="12">
        <v>50</v>
      </c>
      <c r="F1408" s="12">
        <v>6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1357</v>
      </c>
      <c r="B1409" s="12">
        <v>50</v>
      </c>
      <c r="C1409" s="12">
        <v>50</v>
      </c>
      <c r="D1409" s="12" t="s">
        <v>610</v>
      </c>
      <c r="E1409" s="12">
        <v>50</v>
      </c>
      <c r="F1409" s="12">
        <v>6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1359</v>
      </c>
      <c r="B1410" s="12">
        <v>50</v>
      </c>
      <c r="C1410" s="12">
        <v>50</v>
      </c>
      <c r="D1410" s="12" t="s">
        <v>645</v>
      </c>
      <c r="E1410" s="12">
        <v>50</v>
      </c>
      <c r="F1410" s="12">
        <v>2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1357</v>
      </c>
      <c r="B1411" s="12">
        <v>50</v>
      </c>
      <c r="C1411" s="12">
        <v>50</v>
      </c>
      <c r="D1411" s="12" t="s">
        <v>1087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1357</v>
      </c>
      <c r="B1412" s="12">
        <v>50</v>
      </c>
      <c r="C1412" s="12">
        <v>50</v>
      </c>
      <c r="D1412" s="12" t="s">
        <v>1090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1357</v>
      </c>
      <c r="B1413" s="12">
        <v>50</v>
      </c>
      <c r="C1413" s="12">
        <v>50</v>
      </c>
      <c r="D1413" s="12" t="s">
        <v>1350</v>
      </c>
      <c r="E1413" s="12">
        <v>50</v>
      </c>
      <c r="F1413" s="12">
        <v>1</v>
      </c>
      <c r="G1413" s="14">
        <v>80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1357</v>
      </c>
      <c r="B1414" s="12">
        <v>50</v>
      </c>
      <c r="C1414" s="12">
        <v>50</v>
      </c>
      <c r="D1414" s="12" t="s">
        <v>1351</v>
      </c>
      <c r="E1414" s="12">
        <v>50</v>
      </c>
      <c r="F1414" s="12">
        <v>1</v>
      </c>
      <c r="G1414" s="14">
        <v>80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1357</v>
      </c>
      <c r="B1415" s="12">
        <v>80</v>
      </c>
      <c r="C1415" s="12">
        <v>44</v>
      </c>
      <c r="D1415" s="12" t="s">
        <v>646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1357</v>
      </c>
      <c r="B1416" s="12">
        <v>80</v>
      </c>
      <c r="C1416" s="12">
        <v>44</v>
      </c>
      <c r="D1416" s="12" t="s">
        <v>636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1357</v>
      </c>
      <c r="B1417" s="12">
        <v>80</v>
      </c>
      <c r="C1417" s="12">
        <v>44</v>
      </c>
      <c r="D1417" s="12" t="s">
        <v>641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1357</v>
      </c>
      <c r="B1418" s="12">
        <v>80</v>
      </c>
      <c r="C1418" s="12">
        <v>44</v>
      </c>
      <c r="D1418" s="12" t="s">
        <v>1332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1357</v>
      </c>
      <c r="B1419" s="12">
        <v>80</v>
      </c>
      <c r="C1419" s="12">
        <v>44</v>
      </c>
      <c r="D1419" s="12" t="s">
        <v>640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1357</v>
      </c>
      <c r="B1420" s="12">
        <v>80</v>
      </c>
      <c r="C1420" s="12">
        <v>44</v>
      </c>
      <c r="D1420" s="12" t="s">
        <v>638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1357</v>
      </c>
      <c r="B1421" s="12">
        <v>80</v>
      </c>
      <c r="C1421" s="12">
        <v>44</v>
      </c>
      <c r="D1421" s="12" t="s">
        <v>1358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1357</v>
      </c>
      <c r="B1422" s="12">
        <v>80</v>
      </c>
      <c r="C1422" s="12">
        <v>44</v>
      </c>
      <c r="D1422" s="12" t="s">
        <v>614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1357</v>
      </c>
      <c r="B1423" s="12">
        <v>80</v>
      </c>
      <c r="C1423" s="12">
        <v>44</v>
      </c>
      <c r="D1423" s="12" t="s">
        <v>1355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1357</v>
      </c>
      <c r="B1424" s="12">
        <v>80</v>
      </c>
      <c r="C1424" s="12">
        <v>44</v>
      </c>
      <c r="D1424" s="12" t="s">
        <v>612</v>
      </c>
      <c r="E1424" s="12">
        <v>15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1357</v>
      </c>
      <c r="B1425" s="12">
        <v>80</v>
      </c>
      <c r="C1425" s="12">
        <v>44</v>
      </c>
      <c r="D1425" s="12" t="s">
        <v>610</v>
      </c>
      <c r="E1425" s="12">
        <v>15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1357</v>
      </c>
      <c r="B1426" s="12">
        <v>49</v>
      </c>
      <c r="C1426" s="12">
        <v>52</v>
      </c>
      <c r="D1426" s="12" t="s">
        <v>646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1357</v>
      </c>
      <c r="B1427" s="12">
        <v>49</v>
      </c>
      <c r="C1427" s="12">
        <v>52</v>
      </c>
      <c r="D1427" s="12" t="s">
        <v>636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1357</v>
      </c>
      <c r="B1428" s="12">
        <v>49</v>
      </c>
      <c r="C1428" s="12">
        <v>52</v>
      </c>
      <c r="D1428" s="12" t="s">
        <v>641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1357</v>
      </c>
      <c r="B1429" s="12">
        <v>49</v>
      </c>
      <c r="C1429" s="12">
        <v>52</v>
      </c>
      <c r="D1429" s="12" t="s">
        <v>1332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1357</v>
      </c>
      <c r="B1430" s="12">
        <v>49</v>
      </c>
      <c r="C1430" s="12">
        <v>52</v>
      </c>
      <c r="D1430" s="12" t="s">
        <v>640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1357</v>
      </c>
      <c r="B1431" s="12">
        <v>49</v>
      </c>
      <c r="C1431" s="12">
        <v>52</v>
      </c>
      <c r="D1431" s="12" t="s">
        <v>638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1357</v>
      </c>
      <c r="B1432" s="12">
        <v>49</v>
      </c>
      <c r="C1432" s="12">
        <v>52</v>
      </c>
      <c r="D1432" s="12" t="s">
        <v>1358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1357</v>
      </c>
      <c r="B1433" s="12">
        <v>49</v>
      </c>
      <c r="C1433" s="12">
        <v>52</v>
      </c>
      <c r="D1433" s="12" t="s">
        <v>614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1357</v>
      </c>
      <c r="B1434" s="12">
        <v>49</v>
      </c>
      <c r="C1434" s="12">
        <v>52</v>
      </c>
      <c r="D1434" s="12" t="s">
        <v>1355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1357</v>
      </c>
      <c r="B1435" s="12">
        <v>49</v>
      </c>
      <c r="C1435" s="12">
        <v>52</v>
      </c>
      <c r="D1435" s="12" t="s">
        <v>612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1357</v>
      </c>
      <c r="B1436" s="12">
        <v>49</v>
      </c>
      <c r="C1436" s="12">
        <v>52</v>
      </c>
      <c r="D1436" s="12" t="s">
        <v>610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1357</v>
      </c>
      <c r="B1437" s="12">
        <v>28</v>
      </c>
      <c r="C1437" s="12">
        <v>15</v>
      </c>
      <c r="D1437" s="12" t="s">
        <v>646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1357</v>
      </c>
      <c r="B1438" s="12">
        <v>28</v>
      </c>
      <c r="C1438" s="12">
        <v>15</v>
      </c>
      <c r="D1438" s="12" t="s">
        <v>636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1357</v>
      </c>
      <c r="B1439" s="12">
        <v>28</v>
      </c>
      <c r="C1439" s="12">
        <v>15</v>
      </c>
      <c r="D1439" s="12" t="s">
        <v>641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1357</v>
      </c>
      <c r="B1440" s="12">
        <v>28</v>
      </c>
      <c r="C1440" s="12">
        <v>15</v>
      </c>
      <c r="D1440" s="12" t="s">
        <v>1332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1357</v>
      </c>
      <c r="B1441" s="12">
        <v>28</v>
      </c>
      <c r="C1441" s="12">
        <v>15</v>
      </c>
      <c r="D1441" s="12" t="s">
        <v>640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1357</v>
      </c>
      <c r="B1442" s="12">
        <v>28</v>
      </c>
      <c r="C1442" s="12">
        <v>15</v>
      </c>
      <c r="D1442" s="12" t="s">
        <v>638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1357</v>
      </c>
      <c r="B1443" s="12">
        <v>28</v>
      </c>
      <c r="C1443" s="12">
        <v>15</v>
      </c>
      <c r="D1443" s="12" t="s">
        <v>1358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1357</v>
      </c>
      <c r="B1444" s="12">
        <v>28</v>
      </c>
      <c r="C1444" s="12">
        <v>15</v>
      </c>
      <c r="D1444" s="12" t="s">
        <v>614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1357</v>
      </c>
      <c r="B1445" s="12">
        <v>28</v>
      </c>
      <c r="C1445" s="12">
        <v>15</v>
      </c>
      <c r="D1445" s="12" t="s">
        <v>1355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1357</v>
      </c>
      <c r="B1446" s="12">
        <v>28</v>
      </c>
      <c r="C1446" s="12">
        <v>15</v>
      </c>
      <c r="D1446" s="12" t="s">
        <v>612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1357</v>
      </c>
      <c r="B1447" s="12">
        <v>28</v>
      </c>
      <c r="C1447" s="12">
        <v>15</v>
      </c>
      <c r="D1447" s="12" t="s">
        <v>610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1357</v>
      </c>
      <c r="B1448" s="12">
        <v>24</v>
      </c>
      <c r="C1448" s="12">
        <v>70</v>
      </c>
      <c r="D1448" s="12" t="s">
        <v>646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1357</v>
      </c>
      <c r="B1449" s="12">
        <v>24</v>
      </c>
      <c r="C1449" s="12">
        <v>70</v>
      </c>
      <c r="D1449" s="12" t="s">
        <v>636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1357</v>
      </c>
      <c r="B1450" s="12">
        <v>24</v>
      </c>
      <c r="C1450" s="12">
        <v>70</v>
      </c>
      <c r="D1450" s="12" t="s">
        <v>641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1357</v>
      </c>
      <c r="B1451" s="12">
        <v>24</v>
      </c>
      <c r="C1451" s="12">
        <v>70</v>
      </c>
      <c r="D1451" s="12" t="s">
        <v>1332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1357</v>
      </c>
      <c r="B1452" s="12">
        <v>24</v>
      </c>
      <c r="C1452" s="12">
        <v>70</v>
      </c>
      <c r="D1452" s="12" t="s">
        <v>640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1357</v>
      </c>
      <c r="B1453" s="12">
        <v>24</v>
      </c>
      <c r="C1453" s="12">
        <v>70</v>
      </c>
      <c r="D1453" s="12" t="s">
        <v>638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1357</v>
      </c>
      <c r="B1454" s="12">
        <v>24</v>
      </c>
      <c r="C1454" s="12">
        <v>70</v>
      </c>
      <c r="D1454" s="12" t="s">
        <v>1358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1357</v>
      </c>
      <c r="B1455" s="12">
        <v>24</v>
      </c>
      <c r="C1455" s="12">
        <v>70</v>
      </c>
      <c r="D1455" s="12" t="s">
        <v>614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1357</v>
      </c>
      <c r="B1456" s="12">
        <v>24</v>
      </c>
      <c r="C1456" s="12">
        <v>70</v>
      </c>
      <c r="D1456" s="12" t="s">
        <v>1355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1357</v>
      </c>
      <c r="B1457" s="12">
        <v>24</v>
      </c>
      <c r="C1457" s="12">
        <v>70</v>
      </c>
      <c r="D1457" s="12" t="s">
        <v>612</v>
      </c>
      <c r="E1457" s="12">
        <v>10</v>
      </c>
      <c r="F1457" s="12">
        <v>1</v>
      </c>
      <c r="G1457" s="14">
        <v>30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1357</v>
      </c>
      <c r="B1458" s="12">
        <v>24</v>
      </c>
      <c r="C1458" s="12">
        <v>70</v>
      </c>
      <c r="D1458" s="12" t="s">
        <v>610</v>
      </c>
      <c r="E1458" s="12">
        <v>10</v>
      </c>
      <c r="F1458" s="12">
        <v>1</v>
      </c>
      <c r="G1458" s="14">
        <v>30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1360</v>
      </c>
    </row>
    <row r="1461" spans="1:14">
      <c r="A1461" s="11" t="s">
        <v>1361</v>
      </c>
      <c r="B1461" s="12">
        <v>50</v>
      </c>
      <c r="C1461" s="12">
        <v>50</v>
      </c>
      <c r="D1461" s="12" t="s">
        <v>616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1362</v>
      </c>
      <c r="B1462" s="12">
        <v>50</v>
      </c>
      <c r="C1462" s="12">
        <v>50</v>
      </c>
      <c r="D1462" s="12" t="s">
        <v>614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1362</v>
      </c>
      <c r="B1463" s="12">
        <v>50</v>
      </c>
      <c r="C1463" s="12">
        <v>50</v>
      </c>
      <c r="D1463" s="12" t="s">
        <v>1355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1362</v>
      </c>
      <c r="B1464" s="12">
        <v>50</v>
      </c>
      <c r="C1464" s="12">
        <v>50</v>
      </c>
      <c r="D1464" s="12" t="s">
        <v>612</v>
      </c>
      <c r="E1464" s="12">
        <v>35</v>
      </c>
      <c r="F1464" s="12">
        <v>5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1362</v>
      </c>
      <c r="B1465" s="12">
        <v>50</v>
      </c>
      <c r="C1465" s="12">
        <v>50</v>
      </c>
      <c r="D1465" s="12" t="s">
        <v>610</v>
      </c>
      <c r="E1465" s="12">
        <v>35</v>
      </c>
      <c r="F1465" s="12">
        <v>5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1361</v>
      </c>
      <c r="B1466" s="12">
        <v>50</v>
      </c>
      <c r="C1466" s="12">
        <v>50</v>
      </c>
      <c r="D1466" s="12" t="s">
        <v>1363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1362</v>
      </c>
      <c r="B1467" s="12">
        <v>50</v>
      </c>
      <c r="C1467" s="12">
        <v>50</v>
      </c>
      <c r="D1467" s="12" t="s">
        <v>1097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1362</v>
      </c>
      <c r="B1468" s="12">
        <v>50</v>
      </c>
      <c r="C1468" s="12">
        <v>50</v>
      </c>
      <c r="D1468" s="12" t="s">
        <v>1364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1362</v>
      </c>
      <c r="B1469" s="12">
        <v>50</v>
      </c>
      <c r="C1469" s="12">
        <v>50</v>
      </c>
      <c r="D1469" s="12" t="s">
        <v>1365</v>
      </c>
      <c r="E1469" s="12">
        <v>35</v>
      </c>
      <c r="F1469" s="12">
        <v>1</v>
      </c>
      <c r="G1469" s="14">
        <v>80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1362</v>
      </c>
      <c r="B1470" s="12">
        <v>50</v>
      </c>
      <c r="C1470" s="12">
        <v>50</v>
      </c>
      <c r="D1470" s="12" t="s">
        <v>1366</v>
      </c>
      <c r="E1470" s="12">
        <v>35</v>
      </c>
      <c r="F1470" s="12">
        <v>1</v>
      </c>
      <c r="G1470" s="14">
        <v>80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1361</v>
      </c>
      <c r="B1471" s="12">
        <v>50</v>
      </c>
      <c r="C1471" s="12">
        <v>50</v>
      </c>
      <c r="D1471" s="12" t="s">
        <v>616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1362</v>
      </c>
      <c r="B1472" s="12">
        <v>50</v>
      </c>
      <c r="C1472" s="12">
        <v>50</v>
      </c>
      <c r="D1472" s="12" t="s">
        <v>614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1362</v>
      </c>
      <c r="B1473" s="12">
        <v>50</v>
      </c>
      <c r="C1473" s="12">
        <v>50</v>
      </c>
      <c r="D1473" s="12" t="s">
        <v>1355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1362</v>
      </c>
      <c r="B1474" s="12">
        <v>50</v>
      </c>
      <c r="C1474" s="12">
        <v>50</v>
      </c>
      <c r="D1474" s="12" t="s">
        <v>612</v>
      </c>
      <c r="E1474" s="12">
        <v>15</v>
      </c>
      <c r="F1474" s="12">
        <v>10</v>
      </c>
      <c r="G1474" s="14">
        <v>30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1362</v>
      </c>
      <c r="B1475" s="12">
        <v>50</v>
      </c>
      <c r="C1475" s="12">
        <v>50</v>
      </c>
      <c r="D1475" s="12" t="s">
        <v>610</v>
      </c>
      <c r="E1475" s="12">
        <v>15</v>
      </c>
      <c r="F1475" s="12">
        <v>10</v>
      </c>
      <c r="G1475" s="14">
        <v>30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14"/>
    </row>
    <row r="1477" spans="1:14">
      <c r="A1477" s="11" t="s">
        <v>1252</v>
      </c>
      <c r="G1477" s="14"/>
    </row>
    <row r="1478" spans="1:14">
      <c r="A1478" s="11" t="s">
        <v>1367</v>
      </c>
      <c r="G1478" s="14"/>
    </row>
    <row r="1479" spans="1:14">
      <c r="A1479" s="11" t="s">
        <v>1368</v>
      </c>
      <c r="G1479" s="14"/>
    </row>
    <row r="1480" spans="1:14">
      <c r="A1480" s="11" t="s">
        <v>1369</v>
      </c>
      <c r="B1480" s="12">
        <v>100</v>
      </c>
      <c r="C1480" s="12">
        <v>100</v>
      </c>
      <c r="D1480" s="12" t="s">
        <v>636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1369</v>
      </c>
      <c r="B1481" s="12">
        <v>100</v>
      </c>
      <c r="C1481" s="12">
        <v>100</v>
      </c>
      <c r="D1481" s="12" t="s">
        <v>614</v>
      </c>
      <c r="E1481" s="12">
        <v>100</v>
      </c>
      <c r="F1481" s="12">
        <v>60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1370</v>
      </c>
      <c r="B1482" s="12">
        <v>100</v>
      </c>
      <c r="C1482" s="12">
        <v>100</v>
      </c>
      <c r="D1482" s="12" t="s">
        <v>1355</v>
      </c>
      <c r="E1482" s="12">
        <v>100</v>
      </c>
      <c r="F1482" s="12">
        <v>60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1370</v>
      </c>
      <c r="B1483" s="12">
        <v>100</v>
      </c>
      <c r="C1483" s="12">
        <v>100</v>
      </c>
      <c r="D1483" s="12" t="s">
        <v>1371</v>
      </c>
      <c r="E1483" s="12">
        <v>100</v>
      </c>
      <c r="F1483" s="12">
        <v>3</v>
      </c>
      <c r="G1483" s="14">
        <v>80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1370</v>
      </c>
      <c r="B1484" s="12">
        <v>100</v>
      </c>
      <c r="C1484" s="12">
        <v>100</v>
      </c>
      <c r="D1484" s="12" t="s">
        <v>613</v>
      </c>
      <c r="E1484" s="12">
        <v>100</v>
      </c>
      <c r="F1484" s="12">
        <v>3</v>
      </c>
      <c r="G1484" s="14">
        <v>80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1370</v>
      </c>
      <c r="B1485" s="12">
        <v>138</v>
      </c>
      <c r="C1485" s="12">
        <v>116</v>
      </c>
      <c r="D1485" s="12" t="s">
        <v>636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1370</v>
      </c>
      <c r="B1486" s="12">
        <v>138</v>
      </c>
      <c r="C1486" s="12">
        <v>116</v>
      </c>
      <c r="D1486" s="12" t="s">
        <v>614</v>
      </c>
      <c r="E1486" s="12">
        <v>50</v>
      </c>
      <c r="F1486" s="12">
        <v>10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1370</v>
      </c>
      <c r="B1487" s="12">
        <v>138</v>
      </c>
      <c r="C1487" s="12">
        <v>116</v>
      </c>
      <c r="D1487" s="12" t="s">
        <v>1355</v>
      </c>
      <c r="E1487" s="12">
        <v>50</v>
      </c>
      <c r="F1487" s="12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1370</v>
      </c>
      <c r="B1488" s="12">
        <v>138</v>
      </c>
      <c r="C1488" s="12">
        <v>116</v>
      </c>
      <c r="D1488" s="12" t="s">
        <v>1371</v>
      </c>
      <c r="E1488" s="12">
        <v>50</v>
      </c>
      <c r="F1488" s="12">
        <v>3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1370</v>
      </c>
      <c r="B1489" s="12">
        <v>138</v>
      </c>
      <c r="C1489" s="12">
        <v>116</v>
      </c>
      <c r="D1489" s="12" t="s">
        <v>613</v>
      </c>
      <c r="E1489" s="12">
        <v>50</v>
      </c>
      <c r="F1489" s="12">
        <v>3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1370</v>
      </c>
      <c r="B1490" s="12">
        <v>35</v>
      </c>
      <c r="C1490" s="12">
        <v>150</v>
      </c>
      <c r="D1490" s="12" t="s">
        <v>636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1370</v>
      </c>
      <c r="B1491" s="12">
        <v>35</v>
      </c>
      <c r="C1491" s="12">
        <v>150</v>
      </c>
      <c r="D1491" s="12" t="s">
        <v>614</v>
      </c>
      <c r="E1491" s="12">
        <v>30</v>
      </c>
      <c r="F1491" s="12">
        <v>10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1370</v>
      </c>
      <c r="B1492" s="12">
        <v>35</v>
      </c>
      <c r="C1492" s="12">
        <v>150</v>
      </c>
      <c r="D1492" s="12" t="s">
        <v>1355</v>
      </c>
      <c r="E1492" s="12">
        <v>30</v>
      </c>
      <c r="F1492" s="12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1370</v>
      </c>
      <c r="B1493" s="12">
        <v>35</v>
      </c>
      <c r="C1493" s="12">
        <v>150</v>
      </c>
      <c r="D1493" s="12" t="s">
        <v>1371</v>
      </c>
      <c r="E1493" s="12">
        <v>30</v>
      </c>
      <c r="F1493" s="12">
        <v>3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1370</v>
      </c>
      <c r="B1494" s="12">
        <v>35</v>
      </c>
      <c r="C1494" s="12">
        <v>150</v>
      </c>
      <c r="D1494" s="12" t="s">
        <v>613</v>
      </c>
      <c r="E1494" s="12">
        <v>30</v>
      </c>
      <c r="F1494" s="12">
        <v>3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1370</v>
      </c>
      <c r="B1495" s="12">
        <v>50</v>
      </c>
      <c r="C1495" s="12">
        <v>50</v>
      </c>
      <c r="D1495" s="12" t="s">
        <v>636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1370</v>
      </c>
      <c r="B1496" s="12">
        <v>50</v>
      </c>
      <c r="C1496" s="12">
        <v>50</v>
      </c>
      <c r="D1496" s="12" t="s">
        <v>614</v>
      </c>
      <c r="E1496" s="12">
        <v>20</v>
      </c>
      <c r="F1496" s="12">
        <v>10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1370</v>
      </c>
      <c r="B1497" s="12">
        <v>50</v>
      </c>
      <c r="C1497" s="12">
        <v>50</v>
      </c>
      <c r="D1497" s="12" t="s">
        <v>1355</v>
      </c>
      <c r="E1497" s="12">
        <v>20</v>
      </c>
      <c r="F1497" s="12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1370</v>
      </c>
      <c r="B1498" s="12">
        <v>50</v>
      </c>
      <c r="C1498" s="12">
        <v>50</v>
      </c>
      <c r="D1498" s="12" t="s">
        <v>1371</v>
      </c>
      <c r="E1498" s="12">
        <v>20</v>
      </c>
      <c r="F1498" s="12">
        <v>3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1370</v>
      </c>
      <c r="B1499" s="12">
        <v>50</v>
      </c>
      <c r="C1499" s="12">
        <v>50</v>
      </c>
      <c r="D1499" s="12" t="s">
        <v>613</v>
      </c>
      <c r="E1499" s="12">
        <v>20</v>
      </c>
      <c r="F1499" s="12">
        <v>3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1370</v>
      </c>
      <c r="B1500" s="12">
        <v>164</v>
      </c>
      <c r="C1500" s="12">
        <v>35</v>
      </c>
      <c r="D1500" s="12" t="s">
        <v>636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1370</v>
      </c>
      <c r="B1501" s="12">
        <v>164</v>
      </c>
      <c r="C1501" s="12">
        <v>35</v>
      </c>
      <c r="D1501" s="12" t="s">
        <v>614</v>
      </c>
      <c r="E1501" s="12">
        <v>20</v>
      </c>
      <c r="F1501" s="12">
        <v>10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1370</v>
      </c>
      <c r="B1502" s="12">
        <v>164</v>
      </c>
      <c r="C1502" s="12">
        <v>35</v>
      </c>
      <c r="D1502" s="12" t="s">
        <v>1355</v>
      </c>
      <c r="E1502" s="12">
        <v>20</v>
      </c>
      <c r="F1502" s="12">
        <v>10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1370</v>
      </c>
      <c r="B1503" s="12">
        <v>164</v>
      </c>
      <c r="C1503" s="12">
        <v>35</v>
      </c>
      <c r="D1503" s="12" t="s">
        <v>1371</v>
      </c>
      <c r="E1503" s="12">
        <v>20</v>
      </c>
      <c r="F1503" s="12">
        <v>3</v>
      </c>
      <c r="G1503" s="14">
        <v>30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1370</v>
      </c>
      <c r="B1504" s="12">
        <v>164</v>
      </c>
      <c r="C1504" s="12">
        <v>35</v>
      </c>
      <c r="D1504" s="12" t="s">
        <v>613</v>
      </c>
      <c r="E1504" s="12">
        <v>20</v>
      </c>
      <c r="F1504" s="12">
        <v>3</v>
      </c>
      <c r="G1504" s="14">
        <v>30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14"/>
    </row>
    <row r="1506" spans="1:14">
      <c r="A1506" s="11" t="s">
        <v>1372</v>
      </c>
      <c r="G1506" s="14"/>
    </row>
    <row r="1507" spans="1:14">
      <c r="A1507" s="11" t="s">
        <v>1373</v>
      </c>
      <c r="B1507" s="12">
        <v>100</v>
      </c>
      <c r="C1507" s="12">
        <v>100</v>
      </c>
      <c r="D1507" s="12" t="s">
        <v>636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1374</v>
      </c>
      <c r="B1508" s="12">
        <v>100</v>
      </c>
      <c r="C1508" s="12">
        <v>100</v>
      </c>
      <c r="D1508" s="12" t="s">
        <v>614</v>
      </c>
      <c r="E1508" s="12">
        <v>100</v>
      </c>
      <c r="F1508" s="12">
        <v>40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1374</v>
      </c>
      <c r="B1509" s="12">
        <v>100</v>
      </c>
      <c r="C1509" s="12">
        <v>100</v>
      </c>
      <c r="D1509" s="12" t="s">
        <v>1355</v>
      </c>
      <c r="E1509" s="12">
        <v>100</v>
      </c>
      <c r="F1509" s="12">
        <v>40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1374</v>
      </c>
      <c r="B1510" s="12">
        <v>100</v>
      </c>
      <c r="C1510" s="12">
        <v>100</v>
      </c>
      <c r="D1510" s="12" t="s">
        <v>1371</v>
      </c>
      <c r="E1510" s="12">
        <v>100</v>
      </c>
      <c r="F1510" s="12">
        <v>5</v>
      </c>
      <c r="G1510" s="14">
        <v>80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1374</v>
      </c>
      <c r="B1511" s="12">
        <v>100</v>
      </c>
      <c r="C1511" s="12">
        <v>100</v>
      </c>
      <c r="D1511" s="12" t="s">
        <v>613</v>
      </c>
      <c r="E1511" s="12">
        <v>100</v>
      </c>
      <c r="F1511" s="12">
        <v>5</v>
      </c>
      <c r="G1511" s="14">
        <v>80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1373</v>
      </c>
      <c r="B1512" s="18">
        <v>100</v>
      </c>
      <c r="C1512" s="18">
        <v>100</v>
      </c>
      <c r="D1512" s="18" t="s">
        <v>1375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1373</v>
      </c>
      <c r="B1513" s="18">
        <v>165</v>
      </c>
      <c r="C1513" s="18">
        <v>25</v>
      </c>
      <c r="D1513" s="18" t="s">
        <v>1375</v>
      </c>
      <c r="E1513" s="18">
        <v>5</v>
      </c>
      <c r="F1513" s="18">
        <v>1</v>
      </c>
      <c r="G1513" s="18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1373</v>
      </c>
      <c r="B1514" s="18">
        <v>35</v>
      </c>
      <c r="C1514" s="18">
        <v>45</v>
      </c>
      <c r="D1514" s="18" t="s">
        <v>1375</v>
      </c>
      <c r="E1514" s="18">
        <v>5</v>
      </c>
      <c r="F1514" s="18">
        <v>1</v>
      </c>
      <c r="G1514" s="18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1373</v>
      </c>
      <c r="B1515" s="18">
        <v>100</v>
      </c>
      <c r="C1515" s="18">
        <v>100</v>
      </c>
      <c r="D1515" s="18" t="s">
        <v>1104</v>
      </c>
      <c r="E1515" s="18">
        <v>100</v>
      </c>
      <c r="F1515" s="18">
        <v>1</v>
      </c>
      <c r="G1515" s="18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1376</v>
      </c>
    </row>
    <row r="1517" spans="1:14" s="18" customFormat="1">
      <c r="A1517" s="19" t="s">
        <v>1373</v>
      </c>
      <c r="B1517" s="18">
        <v>137</v>
      </c>
      <c r="C1517" s="18">
        <v>107</v>
      </c>
      <c r="D1517" s="18" t="s">
        <v>1377</v>
      </c>
      <c r="E1517" s="18">
        <v>0</v>
      </c>
      <c r="F1517" s="18">
        <v>1</v>
      </c>
      <c r="G1517" s="18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1373</v>
      </c>
      <c r="B1518" s="18">
        <v>138</v>
      </c>
      <c r="C1518" s="18">
        <v>107</v>
      </c>
      <c r="D1518" s="18" t="s">
        <v>1377</v>
      </c>
      <c r="E1518" s="18">
        <v>0</v>
      </c>
      <c r="F1518" s="18">
        <v>1</v>
      </c>
      <c r="G1518" s="18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1373</v>
      </c>
      <c r="B1519" s="12">
        <v>28</v>
      </c>
      <c r="C1519" s="12">
        <v>116</v>
      </c>
      <c r="D1519" s="12" t="s">
        <v>636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1374</v>
      </c>
      <c r="B1520" s="12">
        <v>100</v>
      </c>
      <c r="C1520" s="12">
        <v>100</v>
      </c>
      <c r="D1520" s="12" t="s">
        <v>614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1374</v>
      </c>
      <c r="B1521" s="12">
        <v>100</v>
      </c>
      <c r="C1521" s="12">
        <v>100</v>
      </c>
      <c r="D1521" s="12" t="s">
        <v>1355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1373</v>
      </c>
      <c r="B1522" s="12">
        <v>35</v>
      </c>
      <c r="C1522" s="12">
        <v>40</v>
      </c>
      <c r="D1522" s="12" t="s">
        <v>636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1374</v>
      </c>
      <c r="B1523" s="12">
        <v>35</v>
      </c>
      <c r="C1523" s="12">
        <v>40</v>
      </c>
      <c r="D1523" s="12" t="s">
        <v>614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1374</v>
      </c>
      <c r="B1524" s="12">
        <v>35</v>
      </c>
      <c r="C1524" s="12">
        <v>40</v>
      </c>
      <c r="D1524" s="12" t="s">
        <v>1355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1373</v>
      </c>
      <c r="B1525" s="12">
        <v>70</v>
      </c>
      <c r="C1525" s="12">
        <v>163</v>
      </c>
      <c r="D1525" s="12" t="s">
        <v>636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1374</v>
      </c>
      <c r="B1526" s="12">
        <v>70</v>
      </c>
      <c r="C1526" s="12">
        <v>163</v>
      </c>
      <c r="D1526" s="12" t="s">
        <v>614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1374</v>
      </c>
      <c r="B1527" s="12">
        <v>70</v>
      </c>
      <c r="C1527" s="12">
        <v>163</v>
      </c>
      <c r="D1527" s="12" t="s">
        <v>1355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1373</v>
      </c>
      <c r="B1528" s="12">
        <v>150</v>
      </c>
      <c r="C1528" s="12">
        <v>160</v>
      </c>
      <c r="D1528" s="12" t="s">
        <v>636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1374</v>
      </c>
      <c r="B1529" s="12">
        <v>150</v>
      </c>
      <c r="C1529" s="12">
        <v>160</v>
      </c>
      <c r="D1529" s="12" t="s">
        <v>614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1374</v>
      </c>
      <c r="B1530" s="12">
        <v>150</v>
      </c>
      <c r="C1530" s="12">
        <v>160</v>
      </c>
      <c r="D1530" s="12" t="s">
        <v>1355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1373</v>
      </c>
      <c r="B1531" s="12">
        <v>84</v>
      </c>
      <c r="C1531" s="12">
        <v>74</v>
      </c>
      <c r="D1531" s="12" t="s">
        <v>636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1374</v>
      </c>
      <c r="B1532" s="12">
        <v>84</v>
      </c>
      <c r="C1532" s="12">
        <v>74</v>
      </c>
      <c r="D1532" s="12" t="s">
        <v>614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1374</v>
      </c>
      <c r="B1533" s="12">
        <v>84</v>
      </c>
      <c r="C1533" s="12">
        <v>74</v>
      </c>
      <c r="D1533" s="12" t="s">
        <v>1355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1373</v>
      </c>
      <c r="B1534" s="12">
        <v>165</v>
      </c>
      <c r="C1534" s="12">
        <v>20</v>
      </c>
      <c r="D1534" s="12" t="s">
        <v>636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1374</v>
      </c>
      <c r="B1535" s="12">
        <v>165</v>
      </c>
      <c r="C1535" s="12">
        <v>20</v>
      </c>
      <c r="D1535" s="12" t="s">
        <v>614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1374</v>
      </c>
      <c r="B1536" s="12">
        <v>165</v>
      </c>
      <c r="C1536" s="12">
        <v>20</v>
      </c>
      <c r="D1536" s="12" t="s">
        <v>1355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1373</v>
      </c>
      <c r="B1537" s="12">
        <v>150</v>
      </c>
      <c r="C1537" s="12">
        <v>74</v>
      </c>
      <c r="D1537" s="12" t="s">
        <v>636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1374</v>
      </c>
      <c r="B1538" s="12">
        <v>150</v>
      </c>
      <c r="C1538" s="12">
        <v>74</v>
      </c>
      <c r="D1538" s="12" t="s">
        <v>614</v>
      </c>
      <c r="E1538" s="12">
        <v>20</v>
      </c>
      <c r="F1538" s="12">
        <v>7</v>
      </c>
      <c r="G1538" s="14">
        <v>30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1374</v>
      </c>
      <c r="B1539" s="12">
        <v>150</v>
      </c>
      <c r="C1539" s="12">
        <v>74</v>
      </c>
      <c r="D1539" s="12" t="s">
        <v>1355</v>
      </c>
      <c r="E1539" s="12">
        <v>20</v>
      </c>
      <c r="F1539" s="12">
        <v>7</v>
      </c>
      <c r="G1539" s="14">
        <v>30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1378</v>
      </c>
    </row>
    <row r="1542" spans="1:14">
      <c r="A1542" s="11" t="s">
        <v>1379</v>
      </c>
      <c r="B1542" s="12">
        <v>100</v>
      </c>
      <c r="C1542" s="12">
        <v>100</v>
      </c>
      <c r="D1542" s="12" t="s">
        <v>614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1379</v>
      </c>
      <c r="B1543" s="12">
        <v>100</v>
      </c>
      <c r="C1543" s="12">
        <v>100</v>
      </c>
      <c r="D1543" s="12" t="s">
        <v>1355</v>
      </c>
      <c r="E1543" s="12">
        <v>100</v>
      </c>
      <c r="F1543" s="12">
        <v>40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1379</v>
      </c>
      <c r="B1544" s="12">
        <v>100</v>
      </c>
      <c r="C1544" s="12">
        <v>100</v>
      </c>
      <c r="D1544" s="12" t="s">
        <v>610</v>
      </c>
      <c r="E1544" s="12">
        <v>100</v>
      </c>
      <c r="F1544" s="12">
        <v>40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1379</v>
      </c>
      <c r="B1545" s="12">
        <v>100</v>
      </c>
      <c r="C1545" s="12">
        <v>100</v>
      </c>
      <c r="D1545" s="12" t="s">
        <v>1371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1379</v>
      </c>
      <c r="B1546" s="12">
        <v>100</v>
      </c>
      <c r="C1546" s="12">
        <v>100</v>
      </c>
      <c r="D1546" s="12" t="s">
        <v>613</v>
      </c>
      <c r="E1546" s="12">
        <v>100</v>
      </c>
      <c r="F1546" s="12">
        <v>5</v>
      </c>
      <c r="G1546" s="12">
        <v>80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1379</v>
      </c>
      <c r="B1547" s="12">
        <v>100</v>
      </c>
      <c r="C1547" s="12">
        <v>100</v>
      </c>
      <c r="D1547" s="12" t="s">
        <v>609</v>
      </c>
      <c r="E1547" s="12">
        <v>100</v>
      </c>
      <c r="F1547" s="12">
        <v>5</v>
      </c>
      <c r="G1547" s="12">
        <v>80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1380</v>
      </c>
      <c r="B1548" s="18">
        <v>90</v>
      </c>
      <c r="C1548" s="18">
        <v>80</v>
      </c>
      <c r="D1548" s="18" t="s">
        <v>1375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1380</v>
      </c>
      <c r="B1549" s="18">
        <v>170</v>
      </c>
      <c r="C1549" s="18">
        <v>60</v>
      </c>
      <c r="D1549" s="18" t="s">
        <v>1375</v>
      </c>
      <c r="E1549" s="18">
        <v>5</v>
      </c>
      <c r="F1549" s="18">
        <v>1</v>
      </c>
      <c r="G1549" s="18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1380</v>
      </c>
      <c r="B1550" s="18">
        <v>40</v>
      </c>
      <c r="C1550" s="18">
        <v>150</v>
      </c>
      <c r="D1550" s="18" t="s">
        <v>1375</v>
      </c>
      <c r="E1550" s="18">
        <v>5</v>
      </c>
      <c r="F1550" s="18">
        <v>1</v>
      </c>
      <c r="G1550" s="18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1380</v>
      </c>
      <c r="B1551" s="18">
        <v>100</v>
      </c>
      <c r="C1551" s="18">
        <v>100</v>
      </c>
      <c r="D1551" s="18" t="s">
        <v>1104</v>
      </c>
      <c r="E1551" s="18">
        <v>100</v>
      </c>
      <c r="F1551" s="18">
        <v>1</v>
      </c>
      <c r="G1551" s="18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1379</v>
      </c>
      <c r="B1552" s="12">
        <v>40</v>
      </c>
      <c r="C1552" s="12">
        <v>145</v>
      </c>
      <c r="D1552" s="12" t="s">
        <v>614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1379</v>
      </c>
      <c r="B1553" s="12">
        <v>40</v>
      </c>
      <c r="C1553" s="12">
        <v>145</v>
      </c>
      <c r="D1553" s="12" t="s">
        <v>1355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1379</v>
      </c>
      <c r="B1554" s="12">
        <v>40</v>
      </c>
      <c r="C1554" s="12">
        <v>145</v>
      </c>
      <c r="D1554" s="12" t="s">
        <v>610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1379</v>
      </c>
      <c r="B1555" s="12">
        <v>90</v>
      </c>
      <c r="C1555" s="12">
        <v>80</v>
      </c>
      <c r="D1555" s="12" t="s">
        <v>614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1379</v>
      </c>
      <c r="B1556" s="12">
        <v>90</v>
      </c>
      <c r="C1556" s="12">
        <v>80</v>
      </c>
      <c r="D1556" s="12" t="s">
        <v>1355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1379</v>
      </c>
      <c r="B1557" s="12">
        <v>90</v>
      </c>
      <c r="C1557" s="12">
        <v>80</v>
      </c>
      <c r="D1557" s="12" t="s">
        <v>610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1379</v>
      </c>
      <c r="B1558" s="12">
        <v>170</v>
      </c>
      <c r="C1558" s="12">
        <v>65</v>
      </c>
      <c r="D1558" s="12" t="s">
        <v>614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1379</v>
      </c>
      <c r="B1559" s="12">
        <v>170</v>
      </c>
      <c r="C1559" s="12">
        <v>65</v>
      </c>
      <c r="D1559" s="12" t="s">
        <v>1355</v>
      </c>
      <c r="E1559" s="12">
        <v>30</v>
      </c>
      <c r="F1559" s="12">
        <v>10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1379</v>
      </c>
      <c r="B1560" s="12">
        <v>170</v>
      </c>
      <c r="C1560" s="12">
        <v>65</v>
      </c>
      <c r="D1560" s="12" t="s">
        <v>610</v>
      </c>
      <c r="E1560" s="12">
        <v>30</v>
      </c>
      <c r="F1560" s="12">
        <v>10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1379</v>
      </c>
      <c r="B1561" s="12">
        <v>50</v>
      </c>
      <c r="C1561" s="12">
        <v>30</v>
      </c>
      <c r="D1561" s="12" t="s">
        <v>614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1379</v>
      </c>
      <c r="B1562" s="12">
        <v>50</v>
      </c>
      <c r="C1562" s="12">
        <v>30</v>
      </c>
      <c r="D1562" s="12" t="s">
        <v>1355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1379</v>
      </c>
      <c r="B1563" s="12">
        <v>50</v>
      </c>
      <c r="C1563" s="12">
        <v>30</v>
      </c>
      <c r="D1563" s="12" t="s">
        <v>610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1379</v>
      </c>
      <c r="B1564" s="12">
        <v>172</v>
      </c>
      <c r="C1564" s="12">
        <v>145</v>
      </c>
      <c r="D1564" s="12" t="s">
        <v>614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1379</v>
      </c>
      <c r="B1565" s="12">
        <v>172</v>
      </c>
      <c r="C1565" s="12">
        <v>145</v>
      </c>
      <c r="D1565" s="12" t="s">
        <v>1355</v>
      </c>
      <c r="E1565" s="12">
        <v>20</v>
      </c>
      <c r="F1565" s="12">
        <v>5</v>
      </c>
      <c r="G1565" s="14">
        <v>30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1379</v>
      </c>
      <c r="B1566" s="12">
        <v>172</v>
      </c>
      <c r="C1566" s="12">
        <v>145</v>
      </c>
      <c r="D1566" s="12" t="s">
        <v>610</v>
      </c>
      <c r="E1566" s="12">
        <v>20</v>
      </c>
      <c r="F1566" s="12">
        <v>5</v>
      </c>
      <c r="G1566" s="14">
        <v>30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1381</v>
      </c>
    </row>
    <row r="1569" spans="1:14">
      <c r="A1569" s="11" t="s">
        <v>1382</v>
      </c>
      <c r="B1569" s="12">
        <v>100</v>
      </c>
      <c r="C1569" s="12">
        <v>100</v>
      </c>
      <c r="D1569" s="12" t="s">
        <v>616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1383</v>
      </c>
      <c r="B1570" s="12">
        <v>100</v>
      </c>
      <c r="C1570" s="12">
        <v>100</v>
      </c>
      <c r="D1570" s="12" t="s">
        <v>1355</v>
      </c>
      <c r="E1570" s="12">
        <v>100</v>
      </c>
      <c r="F1570" s="12">
        <v>40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1383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40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1383</v>
      </c>
      <c r="B1572" s="12">
        <v>100</v>
      </c>
      <c r="C1572" s="12">
        <v>100</v>
      </c>
      <c r="D1572" s="12" t="s">
        <v>615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1383</v>
      </c>
      <c r="B1573" s="12">
        <v>100</v>
      </c>
      <c r="C1573" s="12">
        <v>100</v>
      </c>
      <c r="D1573" s="12" t="s">
        <v>613</v>
      </c>
      <c r="E1573" s="12">
        <v>100</v>
      </c>
      <c r="F1573" s="12">
        <v>5</v>
      </c>
      <c r="G1573" s="12">
        <v>80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1383</v>
      </c>
      <c r="B1574" s="12">
        <v>100</v>
      </c>
      <c r="C1574" s="12">
        <v>100</v>
      </c>
      <c r="D1574" s="12" t="s">
        <v>611</v>
      </c>
      <c r="E1574" s="12">
        <v>100</v>
      </c>
      <c r="F1574" s="12">
        <v>5</v>
      </c>
      <c r="G1574" s="12">
        <v>80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1383</v>
      </c>
      <c r="B1575" s="18">
        <v>85</v>
      </c>
      <c r="C1575" s="18">
        <v>30</v>
      </c>
      <c r="D1575" s="18" t="s">
        <v>1375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1383</v>
      </c>
      <c r="B1576" s="18">
        <v>160</v>
      </c>
      <c r="C1576" s="18">
        <v>150</v>
      </c>
      <c r="D1576" s="18" t="s">
        <v>1375</v>
      </c>
      <c r="E1576" s="18">
        <v>5</v>
      </c>
      <c r="F1576" s="18">
        <v>1</v>
      </c>
      <c r="G1576" s="18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1383</v>
      </c>
      <c r="B1577" s="18">
        <v>70</v>
      </c>
      <c r="C1577" s="18">
        <v>170</v>
      </c>
      <c r="D1577" s="18" t="s">
        <v>1375</v>
      </c>
      <c r="E1577" s="18">
        <v>5</v>
      </c>
      <c r="F1577" s="18">
        <v>1</v>
      </c>
      <c r="G1577" s="18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1383</v>
      </c>
      <c r="B1578" s="18">
        <v>100</v>
      </c>
      <c r="C1578" s="18">
        <v>100</v>
      </c>
      <c r="D1578" s="18" t="s">
        <v>1104</v>
      </c>
      <c r="E1578" s="18">
        <v>100</v>
      </c>
      <c r="F1578" s="18">
        <v>1</v>
      </c>
      <c r="G1578" s="18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1382</v>
      </c>
      <c r="B1579" s="12">
        <v>43</v>
      </c>
      <c r="C1579" s="12">
        <v>94</v>
      </c>
      <c r="D1579" s="12" t="s">
        <v>616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1383</v>
      </c>
      <c r="B1580" s="12">
        <v>43</v>
      </c>
      <c r="C1580" s="12">
        <v>94</v>
      </c>
      <c r="D1580" s="12" t="s">
        <v>1355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1383</v>
      </c>
      <c r="B1581" s="12">
        <v>43</v>
      </c>
      <c r="C1581" s="12">
        <v>94</v>
      </c>
      <c r="D1581" s="12" t="s">
        <v>612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1382</v>
      </c>
      <c r="B1582" s="12">
        <v>75</v>
      </c>
      <c r="C1582" s="12">
        <v>153</v>
      </c>
      <c r="D1582" s="12" t="s">
        <v>616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1383</v>
      </c>
      <c r="B1583" s="12">
        <v>75</v>
      </c>
      <c r="C1583" s="12">
        <v>153</v>
      </c>
      <c r="D1583" s="12" t="s">
        <v>1355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1383</v>
      </c>
      <c r="B1584" s="12">
        <v>75</v>
      </c>
      <c r="C1584" s="12">
        <v>153</v>
      </c>
      <c r="D1584" s="12" t="s">
        <v>612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1382</v>
      </c>
      <c r="B1585" s="12">
        <v>100</v>
      </c>
      <c r="C1585" s="12">
        <v>105</v>
      </c>
      <c r="D1585" s="12" t="s">
        <v>616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1383</v>
      </c>
      <c r="B1586" s="12">
        <v>100</v>
      </c>
      <c r="C1586" s="12">
        <v>105</v>
      </c>
      <c r="D1586" s="12" t="s">
        <v>1355</v>
      </c>
      <c r="E1586" s="12">
        <v>20</v>
      </c>
      <c r="F1586" s="12">
        <v>7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1383</v>
      </c>
      <c r="B1587" s="12">
        <v>100</v>
      </c>
      <c r="C1587" s="12">
        <v>105</v>
      </c>
      <c r="D1587" s="12" t="s">
        <v>612</v>
      </c>
      <c r="E1587" s="12">
        <v>20</v>
      </c>
      <c r="F1587" s="12">
        <v>7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1382</v>
      </c>
      <c r="B1588" s="12">
        <v>98</v>
      </c>
      <c r="C1588" s="12">
        <v>60</v>
      </c>
      <c r="D1588" s="12" t="s">
        <v>616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1383</v>
      </c>
      <c r="B1589" s="12">
        <v>98</v>
      </c>
      <c r="C1589" s="12">
        <v>60</v>
      </c>
      <c r="D1589" s="12" t="s">
        <v>1355</v>
      </c>
      <c r="E1589" s="12">
        <v>30</v>
      </c>
      <c r="F1589" s="12">
        <v>10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1383</v>
      </c>
      <c r="B1590" s="12">
        <v>98</v>
      </c>
      <c r="C1590" s="12">
        <v>60</v>
      </c>
      <c r="D1590" s="12" t="s">
        <v>612</v>
      </c>
      <c r="E1590" s="12">
        <v>30</v>
      </c>
      <c r="F1590" s="12">
        <v>10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1382</v>
      </c>
      <c r="B1591" s="12">
        <v>140</v>
      </c>
      <c r="C1591" s="12">
        <v>30</v>
      </c>
      <c r="D1591" s="12" t="s">
        <v>616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1383</v>
      </c>
      <c r="B1592" s="12">
        <v>140</v>
      </c>
      <c r="C1592" s="12">
        <v>30</v>
      </c>
      <c r="D1592" s="12" t="s">
        <v>1355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1383</v>
      </c>
      <c r="B1593" s="12">
        <v>140</v>
      </c>
      <c r="C1593" s="12">
        <v>30</v>
      </c>
      <c r="D1593" s="12" t="s">
        <v>612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1382</v>
      </c>
      <c r="B1594" s="12">
        <v>154</v>
      </c>
      <c r="C1594" s="12">
        <v>106</v>
      </c>
      <c r="D1594" s="12" t="s">
        <v>616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1383</v>
      </c>
      <c r="B1595" s="12">
        <v>154</v>
      </c>
      <c r="C1595" s="12">
        <v>106</v>
      </c>
      <c r="D1595" s="12" t="s">
        <v>1355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1383</v>
      </c>
      <c r="B1596" s="12">
        <v>154</v>
      </c>
      <c r="C1596" s="12">
        <v>106</v>
      </c>
      <c r="D1596" s="12" t="s">
        <v>612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1382</v>
      </c>
      <c r="B1597" s="12">
        <v>161</v>
      </c>
      <c r="C1597" s="12">
        <v>156</v>
      </c>
      <c r="D1597" s="12" t="s">
        <v>616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1383</v>
      </c>
      <c r="B1598" s="12">
        <v>161</v>
      </c>
      <c r="C1598" s="12">
        <v>156</v>
      </c>
      <c r="D1598" s="12" t="s">
        <v>1355</v>
      </c>
      <c r="E1598" s="12">
        <v>10</v>
      </c>
      <c r="F1598" s="12">
        <v>8</v>
      </c>
      <c r="G1598" s="14">
        <v>30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1383</v>
      </c>
      <c r="B1599" s="12">
        <v>161</v>
      </c>
      <c r="C1599" s="12">
        <v>156</v>
      </c>
      <c r="D1599" s="12" t="s">
        <v>612</v>
      </c>
      <c r="E1599" s="12">
        <v>10</v>
      </c>
      <c r="F1599" s="12">
        <v>8</v>
      </c>
      <c r="G1599" s="14">
        <v>30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1384</v>
      </c>
    </row>
    <row r="1602" spans="1:14">
      <c r="A1602" s="11" t="s">
        <v>1385</v>
      </c>
      <c r="B1602" s="12">
        <v>100</v>
      </c>
      <c r="C1602" s="12">
        <v>100</v>
      </c>
      <c r="D1602" s="12" t="s">
        <v>616</v>
      </c>
      <c r="E1602" s="12">
        <v>50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1386</v>
      </c>
      <c r="B1603" s="12">
        <v>100</v>
      </c>
      <c r="C1603" s="12">
        <v>100</v>
      </c>
      <c r="D1603" s="12" t="s">
        <v>612</v>
      </c>
      <c r="E1603" s="12">
        <v>80</v>
      </c>
      <c r="F1603" s="12">
        <v>40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1386</v>
      </c>
      <c r="B1604" s="12">
        <v>100</v>
      </c>
      <c r="C1604" s="12">
        <v>100</v>
      </c>
      <c r="D1604" s="12" t="s">
        <v>610</v>
      </c>
      <c r="E1604" s="12">
        <v>90</v>
      </c>
      <c r="F1604" s="12">
        <v>40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1386</v>
      </c>
      <c r="B1605" s="12">
        <v>100</v>
      </c>
      <c r="C1605" s="12">
        <v>100</v>
      </c>
      <c r="D1605" s="12" t="s">
        <v>615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1386</v>
      </c>
      <c r="B1606" s="12">
        <v>100</v>
      </c>
      <c r="C1606" s="12">
        <v>100</v>
      </c>
      <c r="D1606" s="12" t="s">
        <v>611</v>
      </c>
      <c r="E1606" s="12">
        <v>100</v>
      </c>
      <c r="F1606" s="12">
        <v>5</v>
      </c>
      <c r="G1606" s="12">
        <v>80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1386</v>
      </c>
      <c r="B1607" s="12">
        <v>100</v>
      </c>
      <c r="C1607" s="12">
        <v>100</v>
      </c>
      <c r="D1607" s="12" t="s">
        <v>609</v>
      </c>
      <c r="E1607" s="12">
        <v>100</v>
      </c>
      <c r="F1607" s="12">
        <v>5</v>
      </c>
      <c r="G1607" s="12">
        <v>80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1386</v>
      </c>
      <c r="B1608" s="18">
        <v>100</v>
      </c>
      <c r="C1608" s="18">
        <v>60</v>
      </c>
      <c r="D1608" s="18" t="s">
        <v>1375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1386</v>
      </c>
      <c r="B1609" s="18">
        <v>50</v>
      </c>
      <c r="C1609" s="18">
        <v>30</v>
      </c>
      <c r="D1609" s="18" t="s">
        <v>1375</v>
      </c>
      <c r="E1609" s="18">
        <v>5</v>
      </c>
      <c r="F1609" s="18">
        <v>1</v>
      </c>
      <c r="G1609" s="18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1386</v>
      </c>
      <c r="B1610" s="18">
        <v>90</v>
      </c>
      <c r="C1610" s="18">
        <v>150</v>
      </c>
      <c r="D1610" s="18" t="s">
        <v>1375</v>
      </c>
      <c r="E1610" s="18">
        <v>5</v>
      </c>
      <c r="F1610" s="18">
        <v>1</v>
      </c>
      <c r="G1610" s="18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1386</v>
      </c>
      <c r="B1611" s="18">
        <v>100</v>
      </c>
      <c r="C1611" s="18">
        <v>100</v>
      </c>
      <c r="D1611" s="18" t="s">
        <v>1104</v>
      </c>
      <c r="E1611" s="18">
        <v>100</v>
      </c>
      <c r="F1611" s="18">
        <v>1</v>
      </c>
      <c r="G1611" s="18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1385</v>
      </c>
      <c r="B1612" s="12">
        <v>95</v>
      </c>
      <c r="C1612" s="12">
        <v>155</v>
      </c>
      <c r="D1612" s="12" t="s">
        <v>616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1386</v>
      </c>
      <c r="B1613" s="12">
        <v>95</v>
      </c>
      <c r="C1613" s="12">
        <v>155</v>
      </c>
      <c r="D1613" s="12" t="s">
        <v>612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1386</v>
      </c>
      <c r="B1614" s="12">
        <v>95</v>
      </c>
      <c r="C1614" s="12">
        <v>155</v>
      </c>
      <c r="D1614" s="12" t="s">
        <v>610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1385</v>
      </c>
      <c r="B1615" s="12">
        <v>55</v>
      </c>
      <c r="C1615" s="12">
        <v>105</v>
      </c>
      <c r="D1615" s="12" t="s">
        <v>616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1386</v>
      </c>
      <c r="B1616" s="12">
        <v>55</v>
      </c>
      <c r="C1616" s="12">
        <v>105</v>
      </c>
      <c r="D1616" s="12" t="s">
        <v>612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1386</v>
      </c>
      <c r="B1617" s="12">
        <v>55</v>
      </c>
      <c r="C1617" s="12">
        <v>105</v>
      </c>
      <c r="D1617" s="12" t="s">
        <v>610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1385</v>
      </c>
      <c r="B1618" s="12">
        <v>50</v>
      </c>
      <c r="C1618" s="12">
        <v>35</v>
      </c>
      <c r="D1618" s="12" t="s">
        <v>616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1386</v>
      </c>
      <c r="B1619" s="12">
        <v>50</v>
      </c>
      <c r="C1619" s="12">
        <v>35</v>
      </c>
      <c r="D1619" s="12" t="s">
        <v>612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1386</v>
      </c>
      <c r="B1620" s="12">
        <v>50</v>
      </c>
      <c r="C1620" s="12">
        <v>35</v>
      </c>
      <c r="D1620" s="12" t="s">
        <v>610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1385</v>
      </c>
      <c r="B1621" s="12">
        <v>138</v>
      </c>
      <c r="C1621" s="12">
        <v>93</v>
      </c>
      <c r="D1621" s="12" t="s">
        <v>616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1386</v>
      </c>
      <c r="B1622" s="12">
        <v>138</v>
      </c>
      <c r="C1622" s="12">
        <v>93</v>
      </c>
      <c r="D1622" s="12" t="s">
        <v>612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1386</v>
      </c>
      <c r="B1623" s="12">
        <v>138</v>
      </c>
      <c r="C1623" s="12">
        <v>93</v>
      </c>
      <c r="D1623" s="12" t="s">
        <v>610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1385</v>
      </c>
      <c r="B1624" s="12">
        <v>103</v>
      </c>
      <c r="C1624" s="12">
        <v>58</v>
      </c>
      <c r="D1624" s="12" t="s">
        <v>616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1386</v>
      </c>
      <c r="B1625" s="12">
        <v>103</v>
      </c>
      <c r="C1625" s="12">
        <v>58</v>
      </c>
      <c r="D1625" s="12" t="s">
        <v>612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1386</v>
      </c>
      <c r="B1626" s="12">
        <v>103</v>
      </c>
      <c r="C1626" s="12">
        <v>58</v>
      </c>
      <c r="D1626" s="12" t="s">
        <v>610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1385</v>
      </c>
      <c r="B1627" s="12">
        <v>168</v>
      </c>
      <c r="C1627" s="12">
        <v>38</v>
      </c>
      <c r="D1627" s="12" t="s">
        <v>616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1386</v>
      </c>
      <c r="B1628" s="12">
        <v>168</v>
      </c>
      <c r="C1628" s="12">
        <v>38</v>
      </c>
      <c r="D1628" s="12" t="s">
        <v>612</v>
      </c>
      <c r="E1628" s="12">
        <v>30</v>
      </c>
      <c r="F1628" s="12">
        <v>8</v>
      </c>
      <c r="G1628" s="14">
        <v>30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1386</v>
      </c>
      <c r="B1629" s="12">
        <v>168</v>
      </c>
      <c r="C1629" s="12">
        <v>38</v>
      </c>
      <c r="D1629" s="12" t="s">
        <v>610</v>
      </c>
      <c r="E1629" s="12">
        <v>30</v>
      </c>
      <c r="F1629" s="12">
        <v>8</v>
      </c>
      <c r="G1629" s="14">
        <v>30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1387</v>
      </c>
    </row>
    <row r="1632" spans="1:14">
      <c r="A1632" s="11" t="s">
        <v>1388</v>
      </c>
      <c r="B1632" s="12">
        <v>100</v>
      </c>
      <c r="C1632" s="12">
        <v>100</v>
      </c>
      <c r="D1632" s="12" t="s">
        <v>616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1389</v>
      </c>
      <c r="B1633" s="12">
        <v>100</v>
      </c>
      <c r="C1633" s="12">
        <v>100</v>
      </c>
      <c r="D1633" s="12" t="s">
        <v>614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1389</v>
      </c>
      <c r="B1634" s="12">
        <v>100</v>
      </c>
      <c r="C1634" s="12">
        <v>100</v>
      </c>
      <c r="D1634" s="12" t="s">
        <v>612</v>
      </c>
      <c r="E1634" s="12">
        <v>100</v>
      </c>
      <c r="F1634" s="12">
        <v>40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1389</v>
      </c>
      <c r="B1635" s="12">
        <v>100</v>
      </c>
      <c r="C1635" s="12">
        <v>100</v>
      </c>
      <c r="D1635" s="12" t="s">
        <v>610</v>
      </c>
      <c r="E1635" s="12">
        <v>100</v>
      </c>
      <c r="F1635" s="12">
        <v>40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1389</v>
      </c>
      <c r="B1636" s="12">
        <v>100</v>
      </c>
      <c r="C1636" s="12">
        <v>100</v>
      </c>
      <c r="D1636" s="12" t="s">
        <v>615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1389</v>
      </c>
      <c r="B1637" s="12">
        <v>100</v>
      </c>
      <c r="C1637" s="12">
        <v>100</v>
      </c>
      <c r="D1637" s="12" t="s">
        <v>1371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1389</v>
      </c>
      <c r="B1638" s="12">
        <v>100</v>
      </c>
      <c r="C1638" s="12">
        <v>100</v>
      </c>
      <c r="D1638" s="12" t="s">
        <v>611</v>
      </c>
      <c r="E1638" s="12">
        <v>100</v>
      </c>
      <c r="F1638" s="12">
        <v>5</v>
      </c>
      <c r="G1638" s="12">
        <v>80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1389</v>
      </c>
      <c r="B1639" s="12">
        <v>100</v>
      </c>
      <c r="C1639" s="12">
        <v>100</v>
      </c>
      <c r="D1639" s="12" t="s">
        <v>609</v>
      </c>
      <c r="E1639" s="12">
        <v>100</v>
      </c>
      <c r="F1639" s="12">
        <v>5</v>
      </c>
      <c r="G1639" s="12">
        <v>80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1389</v>
      </c>
      <c r="B1640" s="18">
        <v>150</v>
      </c>
      <c r="C1640" s="18">
        <v>30</v>
      </c>
      <c r="D1640" s="18" t="s">
        <v>1375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1389</v>
      </c>
      <c r="B1641" s="18">
        <v>50</v>
      </c>
      <c r="C1641" s="18">
        <v>150</v>
      </c>
      <c r="D1641" s="18" t="s">
        <v>1375</v>
      </c>
      <c r="E1641" s="18">
        <v>5</v>
      </c>
      <c r="F1641" s="18">
        <v>1</v>
      </c>
      <c r="G1641" s="18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1389</v>
      </c>
      <c r="B1642" s="18">
        <v>140</v>
      </c>
      <c r="C1642" s="18">
        <v>140</v>
      </c>
      <c r="D1642" s="18" t="s">
        <v>1375</v>
      </c>
      <c r="E1642" s="18">
        <v>5</v>
      </c>
      <c r="F1642" s="18">
        <v>1</v>
      </c>
      <c r="G1642" s="18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1389</v>
      </c>
      <c r="B1643" s="18">
        <v>100</v>
      </c>
      <c r="C1643" s="18">
        <v>100</v>
      </c>
      <c r="D1643" s="18" t="s">
        <v>1104</v>
      </c>
      <c r="E1643" s="18">
        <v>100</v>
      </c>
      <c r="F1643" s="18">
        <v>1</v>
      </c>
      <c r="G1643" s="18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1388</v>
      </c>
      <c r="B1644" s="12">
        <v>46</v>
      </c>
      <c r="C1644" s="12">
        <v>38</v>
      </c>
      <c r="D1644" s="12" t="s">
        <v>616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1389</v>
      </c>
      <c r="B1645" s="12">
        <v>46</v>
      </c>
      <c r="C1645" s="12">
        <v>38</v>
      </c>
      <c r="D1645" s="12" t="s">
        <v>614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1389</v>
      </c>
      <c r="B1646" s="12">
        <v>46</v>
      </c>
      <c r="C1646" s="12">
        <v>38</v>
      </c>
      <c r="D1646" s="12" t="s">
        <v>612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1389</v>
      </c>
      <c r="B1647" s="12">
        <v>46</v>
      </c>
      <c r="C1647" s="12">
        <v>38</v>
      </c>
      <c r="D1647" s="12" t="s">
        <v>610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1388</v>
      </c>
      <c r="B1648" s="12">
        <v>52</v>
      </c>
      <c r="C1648" s="12">
        <v>138</v>
      </c>
      <c r="D1648" s="12" t="s">
        <v>616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1389</v>
      </c>
      <c r="B1649" s="12">
        <v>52</v>
      </c>
      <c r="C1649" s="12">
        <v>138</v>
      </c>
      <c r="D1649" s="12" t="s">
        <v>614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1389</v>
      </c>
      <c r="B1650" s="12">
        <v>52</v>
      </c>
      <c r="C1650" s="12">
        <v>138</v>
      </c>
      <c r="D1650" s="12" t="s">
        <v>612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1389</v>
      </c>
      <c r="B1651" s="12">
        <v>52</v>
      </c>
      <c r="C1651" s="12">
        <v>138</v>
      </c>
      <c r="D1651" s="12" t="s">
        <v>610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1388</v>
      </c>
      <c r="B1652" s="12">
        <v>148</v>
      </c>
      <c r="C1652" s="12">
        <v>129</v>
      </c>
      <c r="D1652" s="12" t="s">
        <v>616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1389</v>
      </c>
      <c r="B1653" s="12">
        <v>148</v>
      </c>
      <c r="C1653" s="12">
        <v>129</v>
      </c>
      <c r="D1653" s="12" t="s">
        <v>614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1389</v>
      </c>
      <c r="B1654" s="12">
        <v>148</v>
      </c>
      <c r="C1654" s="12">
        <v>129</v>
      </c>
      <c r="D1654" s="12" t="s">
        <v>612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1389</v>
      </c>
      <c r="B1655" s="12">
        <v>148</v>
      </c>
      <c r="C1655" s="12">
        <v>129</v>
      </c>
      <c r="D1655" s="12" t="s">
        <v>610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1388</v>
      </c>
      <c r="B1656" s="12">
        <v>144</v>
      </c>
      <c r="C1656" s="12">
        <v>36</v>
      </c>
      <c r="D1656" s="12" t="s">
        <v>616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1389</v>
      </c>
      <c r="B1657" s="12">
        <v>144</v>
      </c>
      <c r="C1657" s="12">
        <v>36</v>
      </c>
      <c r="D1657" s="12" t="s">
        <v>614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1389</v>
      </c>
      <c r="B1658" s="12">
        <v>144</v>
      </c>
      <c r="C1658" s="12">
        <v>36</v>
      </c>
      <c r="D1658" s="12" t="s">
        <v>612</v>
      </c>
      <c r="E1658" s="12">
        <v>30</v>
      </c>
      <c r="F1658" s="12">
        <v>8</v>
      </c>
      <c r="G1658" s="14">
        <v>30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1389</v>
      </c>
      <c r="B1659" s="12">
        <v>144</v>
      </c>
      <c r="C1659" s="12">
        <v>36</v>
      </c>
      <c r="D1659" s="12" t="s">
        <v>610</v>
      </c>
      <c r="E1659" s="12">
        <v>30</v>
      </c>
      <c r="F1659" s="12">
        <v>8</v>
      </c>
      <c r="G1659" s="14">
        <v>30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1390</v>
      </c>
    </row>
    <row r="1662" spans="1:14">
      <c r="A1662" s="11" t="s">
        <v>1391</v>
      </c>
      <c r="B1662" s="12">
        <v>50</v>
      </c>
      <c r="C1662" s="12">
        <v>50</v>
      </c>
      <c r="D1662" s="12" t="s">
        <v>614</v>
      </c>
      <c r="E1662" s="12">
        <v>50</v>
      </c>
      <c r="F1662" s="12">
        <v>20</v>
      </c>
      <c r="G1662" s="12">
        <v>80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1392</v>
      </c>
      <c r="B1663" s="12">
        <v>50</v>
      </c>
      <c r="C1663" s="12">
        <v>50</v>
      </c>
      <c r="D1663" s="12" t="s">
        <v>1371</v>
      </c>
      <c r="E1663" s="12">
        <v>50</v>
      </c>
      <c r="F1663" s="12">
        <v>5</v>
      </c>
      <c r="G1663" s="12">
        <v>80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1391</v>
      </c>
      <c r="B1664" s="12">
        <v>46</v>
      </c>
      <c r="C1664" s="12">
        <v>32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1391</v>
      </c>
      <c r="B1665" s="12">
        <v>36</v>
      </c>
      <c r="C1665" s="12">
        <v>61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1391</v>
      </c>
      <c r="B1666" s="12">
        <v>62</v>
      </c>
      <c r="C1666" s="12">
        <v>42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1391</v>
      </c>
      <c r="B1667" s="12">
        <v>54</v>
      </c>
      <c r="C1667" s="12">
        <v>57</v>
      </c>
      <c r="D1667" s="12" t="s">
        <v>614</v>
      </c>
      <c r="E1667" s="12">
        <v>20</v>
      </c>
      <c r="F1667" s="12">
        <v>8</v>
      </c>
      <c r="G1667" s="14">
        <v>30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1391</v>
      </c>
      <c r="B1668" s="12">
        <v>68</v>
      </c>
      <c r="C1668" s="12">
        <v>67</v>
      </c>
      <c r="D1668" s="12" t="s">
        <v>614</v>
      </c>
      <c r="E1668" s="12">
        <v>20</v>
      </c>
      <c r="F1668" s="12">
        <v>8</v>
      </c>
      <c r="G1668" s="14">
        <v>30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1393</v>
      </c>
    </row>
    <row r="1671" spans="1:14">
      <c r="A1671" s="11" t="s">
        <v>1394</v>
      </c>
      <c r="B1671" s="12">
        <v>50</v>
      </c>
      <c r="C1671" s="12">
        <v>50</v>
      </c>
      <c r="D1671" s="12" t="s">
        <v>1355</v>
      </c>
      <c r="E1671" s="12">
        <v>30</v>
      </c>
      <c r="F1671" s="12">
        <v>10</v>
      </c>
      <c r="G1671" s="12">
        <v>80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1395</v>
      </c>
      <c r="B1672" s="12">
        <v>50</v>
      </c>
      <c r="C1672" s="12">
        <v>50</v>
      </c>
      <c r="D1672" s="12" t="s">
        <v>613</v>
      </c>
      <c r="E1672" s="12">
        <v>50</v>
      </c>
      <c r="F1672" s="12">
        <v>5</v>
      </c>
      <c r="G1672" s="12">
        <v>80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1394</v>
      </c>
      <c r="B1673" s="12">
        <v>50</v>
      </c>
      <c r="C1673" s="12">
        <v>50</v>
      </c>
      <c r="D1673" s="12" t="s">
        <v>1355</v>
      </c>
      <c r="E1673" s="12">
        <v>50</v>
      </c>
      <c r="F1673" s="12">
        <v>15</v>
      </c>
      <c r="G1673" s="14">
        <v>30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1394</v>
      </c>
      <c r="B1674" s="12">
        <v>40</v>
      </c>
      <c r="C1674" s="12">
        <v>44</v>
      </c>
      <c r="D1674" s="12" t="s">
        <v>1355</v>
      </c>
      <c r="E1674" s="12">
        <v>20</v>
      </c>
      <c r="F1674" s="12">
        <v>15</v>
      </c>
      <c r="G1674" s="14">
        <v>30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1396</v>
      </c>
    </row>
    <row r="1677" spans="1:14">
      <c r="A1677" s="11" t="s">
        <v>1397</v>
      </c>
      <c r="B1677" s="12">
        <v>50</v>
      </c>
      <c r="C1677" s="12">
        <v>50</v>
      </c>
      <c r="D1677" s="12" t="s">
        <v>1355</v>
      </c>
      <c r="E1677" s="12">
        <v>30</v>
      </c>
      <c r="F1677" s="12">
        <v>10</v>
      </c>
      <c r="G1677" s="12">
        <v>80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1398</v>
      </c>
      <c r="B1678" s="12">
        <v>50</v>
      </c>
      <c r="C1678" s="12">
        <v>50</v>
      </c>
      <c r="D1678" s="12" t="s">
        <v>613</v>
      </c>
      <c r="E1678" s="12">
        <v>50</v>
      </c>
      <c r="F1678" s="12">
        <v>2</v>
      </c>
      <c r="G1678" s="12">
        <v>80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1398</v>
      </c>
      <c r="B1679" s="12">
        <v>22</v>
      </c>
      <c r="C1679" s="12">
        <v>70</v>
      </c>
      <c r="D1679" s="12" t="s">
        <v>1355</v>
      </c>
      <c r="E1679" s="12">
        <v>20</v>
      </c>
      <c r="F1679" s="12">
        <v>15</v>
      </c>
      <c r="G1679" s="14">
        <v>30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1398</v>
      </c>
      <c r="B1680" s="12">
        <v>60</v>
      </c>
      <c r="C1680" s="12">
        <v>30</v>
      </c>
      <c r="D1680" s="12" t="s">
        <v>1355</v>
      </c>
      <c r="E1680" s="12">
        <v>20</v>
      </c>
      <c r="F1680" s="12">
        <v>15</v>
      </c>
      <c r="G1680" s="14">
        <v>30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1399</v>
      </c>
    </row>
    <row r="1683" spans="1:14">
      <c r="A1683" s="11" t="s">
        <v>1400</v>
      </c>
      <c r="B1683" s="12">
        <v>50</v>
      </c>
      <c r="C1683" s="12">
        <v>50</v>
      </c>
      <c r="D1683" s="12" t="s">
        <v>612</v>
      </c>
      <c r="E1683" s="12">
        <v>50</v>
      </c>
      <c r="F1683" s="12">
        <v>10</v>
      </c>
      <c r="G1683" s="12">
        <v>80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1401</v>
      </c>
      <c r="B1684" s="12">
        <v>50</v>
      </c>
      <c r="C1684" s="12">
        <v>50</v>
      </c>
      <c r="D1684" s="12" t="s">
        <v>611</v>
      </c>
      <c r="E1684" s="12">
        <v>50</v>
      </c>
      <c r="F1684" s="12">
        <v>2</v>
      </c>
      <c r="G1684" s="12">
        <v>80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1400</v>
      </c>
      <c r="B1685" s="12">
        <v>26</v>
      </c>
      <c r="C1685" s="12">
        <v>71</v>
      </c>
      <c r="D1685" s="12" t="s">
        <v>612</v>
      </c>
      <c r="E1685" s="12">
        <v>20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1400</v>
      </c>
      <c r="B1686" s="12">
        <v>53</v>
      </c>
      <c r="C1686" s="12">
        <v>69</v>
      </c>
      <c r="D1686" s="12" t="s">
        <v>612</v>
      </c>
      <c r="E1686" s="12">
        <v>20</v>
      </c>
      <c r="F1686" s="12">
        <v>15</v>
      </c>
      <c r="G1686" s="14">
        <v>30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1400</v>
      </c>
      <c r="B1687" s="12">
        <v>72</v>
      </c>
      <c r="C1687" s="12">
        <v>39</v>
      </c>
      <c r="D1687" s="12" t="s">
        <v>612</v>
      </c>
      <c r="E1687" s="12">
        <v>30</v>
      </c>
      <c r="F1687" s="12">
        <v>15</v>
      </c>
      <c r="G1687" s="14">
        <v>30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1402</v>
      </c>
    </row>
    <row r="1690" spans="1:14">
      <c r="A1690" s="11" t="s">
        <v>1403</v>
      </c>
      <c r="B1690" s="12">
        <v>50</v>
      </c>
      <c r="C1690" s="12">
        <v>50</v>
      </c>
      <c r="D1690" s="12" t="s">
        <v>610</v>
      </c>
      <c r="E1690" s="12">
        <v>50</v>
      </c>
      <c r="F1690" s="12">
        <v>20</v>
      </c>
      <c r="G1690" s="12">
        <v>80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1404</v>
      </c>
      <c r="B1691" s="12">
        <v>50</v>
      </c>
      <c r="C1691" s="12">
        <v>50</v>
      </c>
      <c r="D1691" s="12" t="s">
        <v>609</v>
      </c>
      <c r="E1691" s="12">
        <v>50</v>
      </c>
      <c r="F1691" s="12">
        <v>2</v>
      </c>
      <c r="G1691" s="12">
        <v>80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1403</v>
      </c>
      <c r="B1692" s="12">
        <v>22</v>
      </c>
      <c r="C1692" s="12">
        <v>71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1403</v>
      </c>
      <c r="B1693" s="12">
        <v>53</v>
      </c>
      <c r="C1693" s="12">
        <v>33</v>
      </c>
      <c r="D1693" s="12" t="s">
        <v>610</v>
      </c>
      <c r="E1693" s="12">
        <v>20</v>
      </c>
      <c r="F1693" s="12">
        <v>15</v>
      </c>
      <c r="G1693" s="14">
        <v>30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1403</v>
      </c>
      <c r="B1694" s="12">
        <v>82</v>
      </c>
      <c r="C1694" s="12">
        <v>18</v>
      </c>
      <c r="D1694" s="12" t="s">
        <v>610</v>
      </c>
      <c r="E1694" s="12">
        <v>20</v>
      </c>
      <c r="F1694" s="12">
        <v>15</v>
      </c>
      <c r="G1694" s="14">
        <v>30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1402</v>
      </c>
    </row>
    <row r="1697" spans="1:14">
      <c r="A1697" s="11" t="s">
        <v>1405</v>
      </c>
      <c r="B1697" s="12">
        <v>50</v>
      </c>
      <c r="C1697" s="12">
        <v>50</v>
      </c>
      <c r="D1697" s="12" t="s">
        <v>610</v>
      </c>
      <c r="E1697" s="12">
        <v>50</v>
      </c>
      <c r="F1697" s="12">
        <v>20</v>
      </c>
      <c r="G1697" s="12">
        <v>80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1406</v>
      </c>
      <c r="B1698" s="12">
        <v>50</v>
      </c>
      <c r="C1698" s="12">
        <v>50</v>
      </c>
      <c r="D1698" s="12" t="s">
        <v>609</v>
      </c>
      <c r="E1698" s="12">
        <v>50</v>
      </c>
      <c r="F1698" s="12">
        <v>2</v>
      </c>
      <c r="G1698" s="12">
        <v>80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1405</v>
      </c>
      <c r="B1699" s="12">
        <v>19</v>
      </c>
      <c r="C1699" s="12">
        <v>80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1405</v>
      </c>
      <c r="B1700" s="12">
        <v>28</v>
      </c>
      <c r="C1700" s="12">
        <v>63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1405</v>
      </c>
      <c r="B1701" s="12">
        <v>52</v>
      </c>
      <c r="C1701" s="12">
        <v>40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1405</v>
      </c>
      <c r="B1702" s="12">
        <v>74</v>
      </c>
      <c r="C1702" s="12">
        <v>39</v>
      </c>
      <c r="D1702" s="12" t="s">
        <v>610</v>
      </c>
      <c r="E1702" s="12">
        <v>20</v>
      </c>
      <c r="F1702" s="12">
        <v>9</v>
      </c>
      <c r="G1702" s="14">
        <v>30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1405</v>
      </c>
      <c r="B1703" s="12">
        <v>61</v>
      </c>
      <c r="C1703" s="12">
        <v>15</v>
      </c>
      <c r="D1703" s="12" t="s">
        <v>610</v>
      </c>
      <c r="E1703" s="12">
        <v>20</v>
      </c>
      <c r="F1703" s="12">
        <v>9</v>
      </c>
      <c r="G1703" s="14">
        <v>30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1252</v>
      </c>
    </row>
    <row r="1706" spans="1:14">
      <c r="A1706" s="11" t="s">
        <v>1407</v>
      </c>
    </row>
    <row r="1707" spans="1:14" s="18" customFormat="1">
      <c r="A1707" s="17" t="s">
        <v>1408</v>
      </c>
      <c r="B1707" s="18">
        <v>15</v>
      </c>
      <c r="C1707" s="18">
        <v>15</v>
      </c>
      <c r="D1707" s="18" t="s">
        <v>1099</v>
      </c>
      <c r="E1707" s="18">
        <v>5</v>
      </c>
      <c r="F1707" s="18">
        <v>5</v>
      </c>
      <c r="G1707" s="18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1408</v>
      </c>
      <c r="B1708" s="18">
        <v>15</v>
      </c>
      <c r="C1708" s="18">
        <v>15</v>
      </c>
      <c r="D1708" s="18" t="s">
        <v>1102</v>
      </c>
      <c r="E1708" s="18">
        <v>5</v>
      </c>
      <c r="F1708" s="18">
        <v>44</v>
      </c>
      <c r="G1708" s="18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1408</v>
      </c>
      <c r="B1709" s="18">
        <v>15</v>
      </c>
      <c r="C1709" s="18">
        <v>15</v>
      </c>
      <c r="D1709" s="18" t="s">
        <v>1104</v>
      </c>
      <c r="E1709" s="18">
        <v>5</v>
      </c>
      <c r="F1709" s="18">
        <v>1</v>
      </c>
      <c r="G1709" s="18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1252</v>
      </c>
    </row>
    <row r="1712" spans="1:14">
      <c r="A1712" s="11" t="s">
        <v>1276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1318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642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644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651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1319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1320</v>
      </c>
      <c r="E1718" s="14">
        <v>180</v>
      </c>
      <c r="F1718" s="14">
        <v>40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1409</v>
      </c>
      <c r="E1719" s="14">
        <v>180</v>
      </c>
      <c r="F1719" s="14">
        <v>40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1410</v>
      </c>
      <c r="E1720" s="16">
        <v>180</v>
      </c>
      <c r="F1720" s="16">
        <v>2</v>
      </c>
      <c r="G1720" s="16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1318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642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644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651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1319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1320</v>
      </c>
      <c r="E1726" s="14">
        <v>100</v>
      </c>
      <c r="F1726" s="14">
        <v>8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1409</v>
      </c>
      <c r="E1727" s="14">
        <v>100</v>
      </c>
      <c r="F1727" s="14">
        <v>8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1318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642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644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651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1319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1320</v>
      </c>
      <c r="E1734" s="14">
        <v>180</v>
      </c>
      <c r="F1734" s="14">
        <v>40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1409</v>
      </c>
      <c r="E1735" s="14">
        <v>180</v>
      </c>
      <c r="F1735" s="14">
        <v>40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1410</v>
      </c>
      <c r="E1736" s="16">
        <v>180</v>
      </c>
      <c r="F1736" s="16">
        <v>2</v>
      </c>
      <c r="G1736" s="16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1318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642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644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651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1319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1320</v>
      </c>
      <c r="E1742" s="14">
        <v>100</v>
      </c>
      <c r="F1742" s="14">
        <v>8</v>
      </c>
      <c r="G1742" s="14">
        <v>30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1409</v>
      </c>
      <c r="E1743" s="14">
        <v>100</v>
      </c>
      <c r="F1743" s="14">
        <v>8</v>
      </c>
      <c r="G1743" s="14">
        <v>30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1318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642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644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651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1319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1320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1409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1076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1313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1314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1315</v>
      </c>
      <c r="E1755" s="14">
        <v>255</v>
      </c>
      <c r="F1755" s="14">
        <v>8</v>
      </c>
      <c r="G1755" s="12">
        <v>50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1411</v>
      </c>
      <c r="E1756" s="14">
        <v>255</v>
      </c>
      <c r="F1756" s="14">
        <v>8</v>
      </c>
      <c r="G1756" s="12">
        <v>50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1084</v>
      </c>
      <c r="E1757" s="16">
        <v>255</v>
      </c>
      <c r="F1757" s="16">
        <v>1</v>
      </c>
      <c r="G1757" s="16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H1758" s="12"/>
      <c r="I1758" s="12"/>
      <c r="J1758" s="12"/>
      <c r="K1758" s="12"/>
    </row>
    <row r="1759" spans="1:14">
      <c r="A1759" s="11" t="s">
        <v>1252</v>
      </c>
    </row>
    <row r="1760" spans="1:14">
      <c r="A1760" s="11" t="s">
        <v>1412</v>
      </c>
    </row>
    <row r="1761" spans="1:14">
      <c r="A1761" s="11" t="s">
        <v>1413</v>
      </c>
    </row>
    <row r="1762" spans="1:14">
      <c r="A1762" s="11" t="s">
        <v>1414</v>
      </c>
      <c r="B1762" s="12">
        <v>50</v>
      </c>
      <c r="C1762" s="12">
        <v>44</v>
      </c>
      <c r="D1762" s="12" t="s">
        <v>646</v>
      </c>
      <c r="E1762" s="12">
        <v>60</v>
      </c>
      <c r="F1762" s="12">
        <v>60</v>
      </c>
      <c r="G1762" s="14">
        <v>30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1415</v>
      </c>
      <c r="B1763" s="12">
        <v>50</v>
      </c>
      <c r="C1763" s="12">
        <v>44</v>
      </c>
      <c r="D1763" s="12" t="s">
        <v>636</v>
      </c>
      <c r="E1763" s="12">
        <v>60</v>
      </c>
      <c r="F1763" s="12">
        <v>30</v>
      </c>
      <c r="G1763" s="14">
        <v>30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1414</v>
      </c>
      <c r="B1764" s="12">
        <v>50</v>
      </c>
      <c r="C1764" s="12">
        <v>44</v>
      </c>
      <c r="D1764" s="12" t="s">
        <v>645</v>
      </c>
      <c r="E1764" s="12">
        <v>60</v>
      </c>
      <c r="F1764" s="12">
        <v>30</v>
      </c>
      <c r="G1764" s="12">
        <v>80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1416</v>
      </c>
    </row>
    <row r="1767" spans="1:14" s="14" customFormat="1">
      <c r="A1767" s="13" t="s">
        <v>1417</v>
      </c>
      <c r="B1767" s="14">
        <v>250</v>
      </c>
      <c r="C1767" s="14">
        <v>250</v>
      </c>
      <c r="D1767" s="14" t="s">
        <v>1418</v>
      </c>
      <c r="E1767" s="14">
        <v>100</v>
      </c>
      <c r="F1767" s="14">
        <v>80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1417</v>
      </c>
      <c r="B1768" s="14">
        <v>250</v>
      </c>
      <c r="C1768" s="14">
        <v>250</v>
      </c>
      <c r="D1768" s="14" t="s">
        <v>628</v>
      </c>
      <c r="E1768" s="14">
        <v>100</v>
      </c>
      <c r="F1768" s="14">
        <v>80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1417</v>
      </c>
      <c r="B1769" s="14">
        <v>250</v>
      </c>
      <c r="C1769" s="14">
        <v>250</v>
      </c>
      <c r="D1769" s="14" t="s">
        <v>618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1417</v>
      </c>
      <c r="B1770" s="14">
        <v>250</v>
      </c>
      <c r="C1770" s="14">
        <v>250</v>
      </c>
      <c r="D1770" s="14" t="s">
        <v>1419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1417</v>
      </c>
      <c r="B1771" s="14">
        <v>250</v>
      </c>
      <c r="C1771" s="14">
        <v>250</v>
      </c>
      <c r="D1771" s="14" t="s">
        <v>1418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1417</v>
      </c>
      <c r="B1772" s="14">
        <v>250</v>
      </c>
      <c r="C1772" s="14">
        <v>250</v>
      </c>
      <c r="D1772" s="14" t="s">
        <v>628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1417</v>
      </c>
      <c r="B1773" s="14">
        <v>250</v>
      </c>
      <c r="C1773" s="14">
        <v>250</v>
      </c>
      <c r="D1773" s="14" t="s">
        <v>626</v>
      </c>
      <c r="E1773" s="14">
        <v>250</v>
      </c>
      <c r="F1773" s="14">
        <v>40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1417</v>
      </c>
      <c r="B1774" s="14">
        <v>250</v>
      </c>
      <c r="C1774" s="14">
        <v>250</v>
      </c>
      <c r="D1774" s="14" t="s">
        <v>624</v>
      </c>
      <c r="E1774" s="14">
        <v>250</v>
      </c>
      <c r="F1774" s="14">
        <v>40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1417</v>
      </c>
      <c r="B1775" s="14">
        <v>250</v>
      </c>
      <c r="C1775" s="14">
        <v>250</v>
      </c>
      <c r="D1775" s="14" t="s">
        <v>645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1417</v>
      </c>
      <c r="B1776" s="14">
        <v>250</v>
      </c>
      <c r="C1776" s="14">
        <v>250</v>
      </c>
      <c r="D1776" s="14" t="s">
        <v>1420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1417</v>
      </c>
      <c r="B1777" s="14">
        <v>250</v>
      </c>
      <c r="C1777" s="14">
        <v>250</v>
      </c>
      <c r="D1777" s="14" t="s">
        <v>627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1417</v>
      </c>
      <c r="B1778" s="14">
        <v>250</v>
      </c>
      <c r="C1778" s="14">
        <v>250</v>
      </c>
      <c r="D1778" s="14" t="s">
        <v>625</v>
      </c>
      <c r="E1778" s="14">
        <v>250</v>
      </c>
      <c r="F1778" s="14">
        <v>10</v>
      </c>
      <c r="G1778" s="12">
        <v>80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1421</v>
      </c>
      <c r="B1779" s="14">
        <v>250</v>
      </c>
      <c r="C1779" s="14">
        <v>250</v>
      </c>
      <c r="D1779" s="14" t="s">
        <v>623</v>
      </c>
      <c r="E1779" s="14">
        <v>250</v>
      </c>
      <c r="F1779" s="14">
        <v>10</v>
      </c>
      <c r="G1779" s="12">
        <v>80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1417</v>
      </c>
      <c r="B1780" s="16">
        <v>250</v>
      </c>
      <c r="C1780" s="16">
        <v>250</v>
      </c>
      <c r="D1780" s="16" t="s">
        <v>1422</v>
      </c>
      <c r="E1780" s="16">
        <v>250</v>
      </c>
      <c r="F1780" s="16">
        <v>2</v>
      </c>
      <c r="G1780" s="16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1417</v>
      </c>
      <c r="B1781" s="14">
        <v>100</v>
      </c>
      <c r="C1781" s="14">
        <v>280</v>
      </c>
      <c r="D1781" s="14" t="s">
        <v>618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1417</v>
      </c>
      <c r="B1782" s="14">
        <v>100</v>
      </c>
      <c r="C1782" s="14">
        <v>280</v>
      </c>
      <c r="D1782" s="14" t="s">
        <v>1418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1417</v>
      </c>
      <c r="B1783" s="14">
        <v>100</v>
      </c>
      <c r="C1783" s="14">
        <v>280</v>
      </c>
      <c r="D1783" s="14" t="s">
        <v>628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1417</v>
      </c>
      <c r="B1784" s="14">
        <v>100</v>
      </c>
      <c r="C1784" s="14">
        <v>280</v>
      </c>
      <c r="D1784" s="14" t="s">
        <v>626</v>
      </c>
      <c r="E1784" s="14">
        <v>20</v>
      </c>
      <c r="F1784" s="1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1417</v>
      </c>
      <c r="B1785" s="14">
        <v>100</v>
      </c>
      <c r="C1785" s="14">
        <v>280</v>
      </c>
      <c r="D1785" s="14" t="s">
        <v>624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1417</v>
      </c>
      <c r="B1786" s="16">
        <v>100</v>
      </c>
      <c r="C1786" s="16">
        <v>280</v>
      </c>
      <c r="D1786" s="16" t="s">
        <v>1422</v>
      </c>
      <c r="E1786" s="16">
        <v>5</v>
      </c>
      <c r="F1786" s="16">
        <v>1</v>
      </c>
      <c r="G1786" s="16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1417</v>
      </c>
      <c r="B1787" s="14">
        <v>400</v>
      </c>
      <c r="C1787" s="14">
        <v>195</v>
      </c>
      <c r="D1787" s="14" t="s">
        <v>618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1417</v>
      </c>
      <c r="B1788" s="14">
        <v>400</v>
      </c>
      <c r="C1788" s="14">
        <v>195</v>
      </c>
      <c r="D1788" s="14" t="s">
        <v>1418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1417</v>
      </c>
      <c r="B1789" s="14">
        <v>400</v>
      </c>
      <c r="C1789" s="14">
        <v>195</v>
      </c>
      <c r="D1789" s="14" t="s">
        <v>628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1417</v>
      </c>
      <c r="B1790" s="14">
        <v>400</v>
      </c>
      <c r="C1790" s="14">
        <v>195</v>
      </c>
      <c r="D1790" s="14" t="s">
        <v>626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1417</v>
      </c>
      <c r="B1791" s="14">
        <v>400</v>
      </c>
      <c r="C1791" s="14">
        <v>195</v>
      </c>
      <c r="D1791" s="14" t="s">
        <v>624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1417</v>
      </c>
      <c r="B1792" s="14">
        <v>268</v>
      </c>
      <c r="C1792" s="14">
        <v>77</v>
      </c>
      <c r="D1792" s="14" t="s">
        <v>618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1417</v>
      </c>
      <c r="B1793" s="14">
        <v>268</v>
      </c>
      <c r="C1793" s="14">
        <v>77</v>
      </c>
      <c r="D1793" s="14" t="s">
        <v>1418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1417</v>
      </c>
      <c r="B1794" s="14">
        <v>268</v>
      </c>
      <c r="C1794" s="14">
        <v>77</v>
      </c>
      <c r="D1794" s="14" t="s">
        <v>628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1417</v>
      </c>
      <c r="B1795" s="14">
        <v>268</v>
      </c>
      <c r="C1795" s="14">
        <v>77</v>
      </c>
      <c r="D1795" s="14" t="s">
        <v>626</v>
      </c>
      <c r="E1795" s="14">
        <v>20</v>
      </c>
      <c r="F1795" s="1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1417</v>
      </c>
      <c r="B1796" s="14">
        <v>268</v>
      </c>
      <c r="C1796" s="14">
        <v>77</v>
      </c>
      <c r="D1796" s="14" t="s">
        <v>624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1417</v>
      </c>
      <c r="B1797" s="16">
        <v>268</v>
      </c>
      <c r="C1797" s="16">
        <v>77</v>
      </c>
      <c r="D1797" s="16" t="s">
        <v>1422</v>
      </c>
      <c r="E1797" s="16">
        <v>5</v>
      </c>
      <c r="F1797" s="16">
        <v>1</v>
      </c>
      <c r="G1797" s="16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1417</v>
      </c>
      <c r="B1798" s="14">
        <v>106</v>
      </c>
      <c r="C1798" s="14">
        <v>176</v>
      </c>
      <c r="D1798" s="14" t="s">
        <v>618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1417</v>
      </c>
      <c r="B1799" s="14">
        <v>106</v>
      </c>
      <c r="C1799" s="14">
        <v>176</v>
      </c>
      <c r="D1799" s="14" t="s">
        <v>1418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1417</v>
      </c>
      <c r="B1800" s="14">
        <v>106</v>
      </c>
      <c r="C1800" s="14">
        <v>176</v>
      </c>
      <c r="D1800" s="14" t="s">
        <v>628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1417</v>
      </c>
      <c r="B1801" s="14">
        <v>106</v>
      </c>
      <c r="C1801" s="14">
        <v>176</v>
      </c>
      <c r="D1801" s="14" t="s">
        <v>626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1417</v>
      </c>
      <c r="B1802" s="14">
        <v>106</v>
      </c>
      <c r="C1802" s="14">
        <v>176</v>
      </c>
      <c r="D1802" s="14" t="s">
        <v>624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1417</v>
      </c>
      <c r="B1803" s="14">
        <v>302</v>
      </c>
      <c r="C1803" s="14">
        <v>395</v>
      </c>
      <c r="D1803" s="14" t="s">
        <v>618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1417</v>
      </c>
      <c r="B1804" s="14">
        <v>302</v>
      </c>
      <c r="C1804" s="14">
        <v>395</v>
      </c>
      <c r="D1804" s="14" t="s">
        <v>1418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1417</v>
      </c>
      <c r="B1805" s="14">
        <v>302</v>
      </c>
      <c r="C1805" s="14">
        <v>395</v>
      </c>
      <c r="D1805" s="14" t="s">
        <v>628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1417</v>
      </c>
      <c r="B1806" s="14">
        <v>302</v>
      </c>
      <c r="C1806" s="14">
        <v>395</v>
      </c>
      <c r="D1806" s="14" t="s">
        <v>626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1417</v>
      </c>
      <c r="B1807" s="14">
        <v>302</v>
      </c>
      <c r="C1807" s="14">
        <v>395</v>
      </c>
      <c r="D1807" s="14" t="s">
        <v>624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1417</v>
      </c>
      <c r="B1808" s="14">
        <v>208</v>
      </c>
      <c r="C1808" s="14">
        <v>366</v>
      </c>
      <c r="D1808" s="14" t="s">
        <v>618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1417</v>
      </c>
      <c r="B1809" s="14">
        <v>208</v>
      </c>
      <c r="C1809" s="14">
        <v>366</v>
      </c>
      <c r="D1809" s="14" t="s">
        <v>1418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1417</v>
      </c>
      <c r="B1810" s="14">
        <v>208</v>
      </c>
      <c r="C1810" s="14">
        <v>366</v>
      </c>
      <c r="D1810" s="14" t="s">
        <v>628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1417</v>
      </c>
      <c r="B1811" s="14">
        <v>208</v>
      </c>
      <c r="C1811" s="14">
        <v>366</v>
      </c>
      <c r="D1811" s="14" t="s">
        <v>626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1417</v>
      </c>
      <c r="B1812" s="14">
        <v>208</v>
      </c>
      <c r="C1812" s="14">
        <v>366</v>
      </c>
      <c r="D1812" s="14" t="s">
        <v>624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1417</v>
      </c>
      <c r="B1813" s="14">
        <v>174</v>
      </c>
      <c r="C1813" s="14">
        <v>178</v>
      </c>
      <c r="D1813" s="14" t="s">
        <v>618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1417</v>
      </c>
      <c r="B1814" s="14">
        <v>174</v>
      </c>
      <c r="C1814" s="14">
        <v>178</v>
      </c>
      <c r="D1814" s="14" t="s">
        <v>1418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1417</v>
      </c>
      <c r="B1815" s="14">
        <v>174</v>
      </c>
      <c r="C1815" s="14">
        <v>178</v>
      </c>
      <c r="D1815" s="14" t="s">
        <v>628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1417</v>
      </c>
      <c r="B1816" s="14">
        <v>174</v>
      </c>
      <c r="C1816" s="14">
        <v>178</v>
      </c>
      <c r="D1816" s="14" t="s">
        <v>626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1417</v>
      </c>
      <c r="B1817" s="14">
        <v>174</v>
      </c>
      <c r="C1817" s="14">
        <v>178</v>
      </c>
      <c r="D1817" s="14" t="s">
        <v>624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1417</v>
      </c>
      <c r="B1818" s="14">
        <v>360</v>
      </c>
      <c r="C1818" s="14">
        <v>150</v>
      </c>
      <c r="D1818" s="14" t="s">
        <v>618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1417</v>
      </c>
      <c r="B1819" s="14">
        <v>360</v>
      </c>
      <c r="C1819" s="14">
        <v>150</v>
      </c>
      <c r="D1819" s="14" t="s">
        <v>1418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1417</v>
      </c>
      <c r="B1820" s="14">
        <v>360</v>
      </c>
      <c r="C1820" s="14">
        <v>150</v>
      </c>
      <c r="D1820" s="14" t="s">
        <v>628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1417</v>
      </c>
      <c r="B1821" s="14">
        <v>360</v>
      </c>
      <c r="C1821" s="14">
        <v>150</v>
      </c>
      <c r="D1821" s="14" t="s">
        <v>626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1417</v>
      </c>
      <c r="B1822" s="14">
        <v>360</v>
      </c>
      <c r="C1822" s="14">
        <v>150</v>
      </c>
      <c r="D1822" s="14" t="s">
        <v>624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1417</v>
      </c>
      <c r="B1823" s="14">
        <v>250</v>
      </c>
      <c r="C1823" s="14">
        <v>280</v>
      </c>
      <c r="D1823" s="14" t="s">
        <v>618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1417</v>
      </c>
      <c r="B1824" s="14">
        <v>250</v>
      </c>
      <c r="C1824" s="14">
        <v>280</v>
      </c>
      <c r="D1824" s="14" t="s">
        <v>1418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1417</v>
      </c>
      <c r="B1825" s="14">
        <v>250</v>
      </c>
      <c r="C1825" s="14">
        <v>280</v>
      </c>
      <c r="D1825" s="14" t="s">
        <v>628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1417</v>
      </c>
      <c r="B1826" s="14">
        <v>250</v>
      </c>
      <c r="C1826" s="14">
        <v>280</v>
      </c>
      <c r="D1826" s="14" t="s">
        <v>626</v>
      </c>
      <c r="E1826" s="14">
        <v>20</v>
      </c>
      <c r="F1826" s="14">
        <v>7</v>
      </c>
      <c r="G1826" s="14">
        <v>30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1417</v>
      </c>
      <c r="B1827" s="14">
        <v>250</v>
      </c>
      <c r="C1827" s="14">
        <v>280</v>
      </c>
      <c r="D1827" s="14" t="s">
        <v>624</v>
      </c>
      <c r="E1827" s="14">
        <v>20</v>
      </c>
      <c r="F1827" s="14">
        <v>7</v>
      </c>
      <c r="G1827" s="14">
        <v>30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1423</v>
      </c>
    </row>
    <row r="1830" spans="1:14" s="14" customFormat="1">
      <c r="A1830" s="13" t="s">
        <v>1424</v>
      </c>
      <c r="B1830" s="14">
        <v>250</v>
      </c>
      <c r="C1830" s="14">
        <v>250</v>
      </c>
      <c r="D1830" s="14" t="s">
        <v>1418</v>
      </c>
      <c r="E1830" s="14">
        <v>100</v>
      </c>
      <c r="F1830" s="14">
        <v>80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1424</v>
      </c>
      <c r="B1831" s="14">
        <v>250</v>
      </c>
      <c r="C1831" s="14">
        <v>250</v>
      </c>
      <c r="D1831" s="14" t="s">
        <v>628</v>
      </c>
      <c r="E1831" s="14">
        <v>100</v>
      </c>
      <c r="F1831" s="14">
        <v>80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1424</v>
      </c>
      <c r="B1832" s="14">
        <v>250</v>
      </c>
      <c r="C1832" s="14">
        <v>250</v>
      </c>
      <c r="D1832" s="14" t="s">
        <v>618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1424</v>
      </c>
      <c r="B1833" s="14">
        <v>250</v>
      </c>
      <c r="C1833" s="14">
        <v>250</v>
      </c>
      <c r="D1833" s="14" t="s">
        <v>646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1424</v>
      </c>
      <c r="B1834" s="14">
        <v>250</v>
      </c>
      <c r="C1834" s="14">
        <v>250</v>
      </c>
      <c r="D1834" s="14" t="s">
        <v>620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1425</v>
      </c>
      <c r="B1835" s="14">
        <v>250</v>
      </c>
      <c r="C1835" s="14">
        <v>250</v>
      </c>
      <c r="D1835" s="14" t="s">
        <v>1418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1424</v>
      </c>
      <c r="B1836" s="14">
        <v>250</v>
      </c>
      <c r="C1836" s="14">
        <v>250</v>
      </c>
      <c r="D1836" s="14" t="s">
        <v>628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1424</v>
      </c>
      <c r="B1837" s="14">
        <v>250</v>
      </c>
      <c r="C1837" s="14">
        <v>250</v>
      </c>
      <c r="D1837" s="14" t="s">
        <v>626</v>
      </c>
      <c r="E1837" s="14">
        <v>200</v>
      </c>
      <c r="F1837" s="14">
        <v>40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1424</v>
      </c>
      <c r="B1838" s="14">
        <v>250</v>
      </c>
      <c r="C1838" s="14">
        <v>250</v>
      </c>
      <c r="D1838" s="14" t="s">
        <v>624</v>
      </c>
      <c r="E1838" s="14">
        <v>200</v>
      </c>
      <c r="F1838" s="14">
        <v>40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1424</v>
      </c>
      <c r="B1839" s="14">
        <v>250</v>
      </c>
      <c r="C1839" s="14">
        <v>250</v>
      </c>
      <c r="D1839" s="14" t="s">
        <v>617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1424</v>
      </c>
      <c r="B1840" s="14">
        <v>250</v>
      </c>
      <c r="C1840" s="14">
        <v>250</v>
      </c>
      <c r="D1840" s="14" t="s">
        <v>619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1424</v>
      </c>
      <c r="B1841" s="14">
        <v>250</v>
      </c>
      <c r="C1841" s="14">
        <v>250</v>
      </c>
      <c r="D1841" s="14" t="s">
        <v>1420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1424</v>
      </c>
      <c r="B1842" s="14">
        <v>250</v>
      </c>
      <c r="C1842" s="14">
        <v>250</v>
      </c>
      <c r="D1842" s="14" t="s">
        <v>627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1424</v>
      </c>
      <c r="B1843" s="14">
        <v>250</v>
      </c>
      <c r="C1843" s="14">
        <v>250</v>
      </c>
      <c r="D1843" s="14" t="s">
        <v>625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1424</v>
      </c>
      <c r="B1844" s="14">
        <v>250</v>
      </c>
      <c r="C1844" s="14">
        <v>250</v>
      </c>
      <c r="D1844" s="14" t="s">
        <v>623</v>
      </c>
      <c r="E1844" s="14">
        <v>200</v>
      </c>
      <c r="F1844" s="14">
        <v>10</v>
      </c>
      <c r="G1844" s="12">
        <v>80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1424</v>
      </c>
      <c r="B1845" s="14">
        <v>250</v>
      </c>
      <c r="C1845" s="14">
        <v>250</v>
      </c>
      <c r="D1845" s="14" t="s">
        <v>645</v>
      </c>
      <c r="E1845" s="14">
        <v>200</v>
      </c>
      <c r="F1845" s="14">
        <v>10</v>
      </c>
      <c r="G1845" s="12">
        <v>80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1424</v>
      </c>
      <c r="B1846" s="16">
        <v>250</v>
      </c>
      <c r="C1846" s="16">
        <v>250</v>
      </c>
      <c r="D1846" s="16" t="s">
        <v>1422</v>
      </c>
      <c r="E1846" s="16">
        <v>200</v>
      </c>
      <c r="F1846" s="16">
        <v>2</v>
      </c>
      <c r="G1846" s="16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1424</v>
      </c>
      <c r="B1847" s="14">
        <v>180</v>
      </c>
      <c r="C1847" s="14">
        <v>80</v>
      </c>
      <c r="D1847" s="14" t="s">
        <v>618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1424</v>
      </c>
      <c r="B1848" s="14">
        <v>180</v>
      </c>
      <c r="C1848" s="14">
        <v>80</v>
      </c>
      <c r="D1848" s="14" t="s">
        <v>646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1424</v>
      </c>
      <c r="B1849" s="14">
        <v>180</v>
      </c>
      <c r="C1849" s="14">
        <v>80</v>
      </c>
      <c r="D1849" s="14" t="s">
        <v>620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1425</v>
      </c>
      <c r="B1850" s="14">
        <v>180</v>
      </c>
      <c r="C1850" s="14">
        <v>80</v>
      </c>
      <c r="D1850" s="14" t="s">
        <v>1418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1424</v>
      </c>
      <c r="B1851" s="14">
        <v>180</v>
      </c>
      <c r="C1851" s="14">
        <v>80</v>
      </c>
      <c r="D1851" s="14" t="s">
        <v>628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1424</v>
      </c>
      <c r="B1852" s="14">
        <v>180</v>
      </c>
      <c r="C1852" s="14">
        <v>80</v>
      </c>
      <c r="D1852" s="14" t="s">
        <v>626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1424</v>
      </c>
      <c r="B1853" s="14">
        <v>180</v>
      </c>
      <c r="C1853" s="14">
        <v>80</v>
      </c>
      <c r="D1853" s="14" t="s">
        <v>624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1424</v>
      </c>
      <c r="B1854" s="14">
        <v>330</v>
      </c>
      <c r="C1854" s="14">
        <v>90</v>
      </c>
      <c r="D1854" s="14" t="s">
        <v>618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1424</v>
      </c>
      <c r="B1855" s="14">
        <v>330</v>
      </c>
      <c r="C1855" s="14">
        <v>90</v>
      </c>
      <c r="D1855" s="14" t="s">
        <v>646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1424</v>
      </c>
      <c r="B1856" s="14">
        <v>330</v>
      </c>
      <c r="C1856" s="14">
        <v>90</v>
      </c>
      <c r="D1856" s="14" t="s">
        <v>620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1425</v>
      </c>
      <c r="B1857" s="14">
        <v>330</v>
      </c>
      <c r="C1857" s="14">
        <v>90</v>
      </c>
      <c r="D1857" s="14" t="s">
        <v>1418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1424</v>
      </c>
      <c r="B1858" s="14">
        <v>330</v>
      </c>
      <c r="C1858" s="14">
        <v>90</v>
      </c>
      <c r="D1858" s="14" t="s">
        <v>628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1424</v>
      </c>
      <c r="B1859" s="14">
        <v>330</v>
      </c>
      <c r="C1859" s="14">
        <v>90</v>
      </c>
      <c r="D1859" s="14" t="s">
        <v>626</v>
      </c>
      <c r="E1859" s="14">
        <v>30</v>
      </c>
      <c r="F1859" s="1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1424</v>
      </c>
      <c r="B1860" s="14">
        <v>330</v>
      </c>
      <c r="C1860" s="14">
        <v>90</v>
      </c>
      <c r="D1860" s="14" t="s">
        <v>624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1424</v>
      </c>
      <c r="B1861" s="16">
        <v>330</v>
      </c>
      <c r="C1861" s="16">
        <v>90</v>
      </c>
      <c r="D1861" s="16" t="s">
        <v>1422</v>
      </c>
      <c r="E1861" s="16">
        <v>5</v>
      </c>
      <c r="F1861" s="16">
        <v>1</v>
      </c>
      <c r="G1861" s="16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1424</v>
      </c>
      <c r="B1862" s="14">
        <v>267</v>
      </c>
      <c r="C1862" s="14">
        <v>245</v>
      </c>
      <c r="D1862" s="14" t="s">
        <v>618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1424</v>
      </c>
      <c r="B1863" s="14">
        <v>267</v>
      </c>
      <c r="C1863" s="14">
        <v>245</v>
      </c>
      <c r="D1863" s="14" t="s">
        <v>646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1424</v>
      </c>
      <c r="B1864" s="14">
        <v>267</v>
      </c>
      <c r="C1864" s="14">
        <v>245</v>
      </c>
      <c r="D1864" s="14" t="s">
        <v>620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1425</v>
      </c>
      <c r="B1865" s="14">
        <v>267</v>
      </c>
      <c r="C1865" s="14">
        <v>245</v>
      </c>
      <c r="D1865" s="14" t="s">
        <v>1418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1424</v>
      </c>
      <c r="B1866" s="14">
        <v>267</v>
      </c>
      <c r="C1866" s="14">
        <v>245</v>
      </c>
      <c r="D1866" s="14" t="s">
        <v>628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1424</v>
      </c>
      <c r="B1867" s="14">
        <v>267</v>
      </c>
      <c r="C1867" s="14">
        <v>245</v>
      </c>
      <c r="D1867" s="14" t="s">
        <v>626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1424</v>
      </c>
      <c r="B1868" s="14">
        <v>267</v>
      </c>
      <c r="C1868" s="14">
        <v>245</v>
      </c>
      <c r="D1868" s="14" t="s">
        <v>624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1424</v>
      </c>
      <c r="B1869" s="14">
        <v>143</v>
      </c>
      <c r="C1869" s="14">
        <v>293</v>
      </c>
      <c r="D1869" s="14" t="s">
        <v>618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1424</v>
      </c>
      <c r="B1870" s="14">
        <v>143</v>
      </c>
      <c r="C1870" s="14">
        <v>293</v>
      </c>
      <c r="D1870" s="14" t="s">
        <v>646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1424</v>
      </c>
      <c r="B1871" s="14">
        <v>143</v>
      </c>
      <c r="C1871" s="14">
        <v>293</v>
      </c>
      <c r="D1871" s="14" t="s">
        <v>620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1425</v>
      </c>
      <c r="B1872" s="14">
        <v>143</v>
      </c>
      <c r="C1872" s="14">
        <v>293</v>
      </c>
      <c r="D1872" s="14" t="s">
        <v>1418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1424</v>
      </c>
      <c r="B1873" s="14">
        <v>143</v>
      </c>
      <c r="C1873" s="14">
        <v>293</v>
      </c>
      <c r="D1873" s="14" t="s">
        <v>628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1424</v>
      </c>
      <c r="B1874" s="14">
        <v>143</v>
      </c>
      <c r="C1874" s="14">
        <v>293</v>
      </c>
      <c r="D1874" s="14" t="s">
        <v>626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1424</v>
      </c>
      <c r="B1875" s="14">
        <v>143</v>
      </c>
      <c r="C1875" s="14">
        <v>293</v>
      </c>
      <c r="D1875" s="14" t="s">
        <v>624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1424</v>
      </c>
      <c r="B1876" s="14">
        <v>40</v>
      </c>
      <c r="C1876" s="14">
        <v>160</v>
      </c>
      <c r="D1876" s="14" t="s">
        <v>618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1424</v>
      </c>
      <c r="B1877" s="14">
        <v>40</v>
      </c>
      <c r="C1877" s="14">
        <v>160</v>
      </c>
      <c r="D1877" s="14" t="s">
        <v>646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1424</v>
      </c>
      <c r="B1878" s="14">
        <v>40</v>
      </c>
      <c r="C1878" s="14">
        <v>160</v>
      </c>
      <c r="D1878" s="14" t="s">
        <v>620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1425</v>
      </c>
      <c r="B1879" s="14">
        <v>40</v>
      </c>
      <c r="C1879" s="14">
        <v>160</v>
      </c>
      <c r="D1879" s="14" t="s">
        <v>1418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1424</v>
      </c>
      <c r="B1880" s="14">
        <v>40</v>
      </c>
      <c r="C1880" s="14">
        <v>160</v>
      </c>
      <c r="D1880" s="14" t="s">
        <v>628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1424</v>
      </c>
      <c r="B1881" s="14">
        <v>40</v>
      </c>
      <c r="C1881" s="14">
        <v>160</v>
      </c>
      <c r="D1881" s="14" t="s">
        <v>626</v>
      </c>
      <c r="E1881" s="14">
        <v>30</v>
      </c>
      <c r="F1881" s="1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1424</v>
      </c>
      <c r="B1882" s="14">
        <v>40</v>
      </c>
      <c r="C1882" s="14">
        <v>160</v>
      </c>
      <c r="D1882" s="14" t="s">
        <v>624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1424</v>
      </c>
      <c r="B1883" s="16">
        <v>40</v>
      </c>
      <c r="C1883" s="16">
        <v>160</v>
      </c>
      <c r="D1883" s="16" t="s">
        <v>1422</v>
      </c>
      <c r="E1883" s="16">
        <v>5</v>
      </c>
      <c r="F1883" s="16">
        <v>1</v>
      </c>
      <c r="G1883" s="16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1424</v>
      </c>
      <c r="B1884" s="14">
        <v>60</v>
      </c>
      <c r="C1884" s="14">
        <v>90</v>
      </c>
      <c r="D1884" s="14" t="s">
        <v>618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1424</v>
      </c>
      <c r="B1885" s="14">
        <v>60</v>
      </c>
      <c r="C1885" s="14">
        <v>90</v>
      </c>
      <c r="D1885" s="14" t="s">
        <v>646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1424</v>
      </c>
      <c r="B1886" s="14">
        <v>60</v>
      </c>
      <c r="C1886" s="14">
        <v>90</v>
      </c>
      <c r="D1886" s="14" t="s">
        <v>620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1425</v>
      </c>
      <c r="B1887" s="14">
        <v>60</v>
      </c>
      <c r="C1887" s="14">
        <v>90</v>
      </c>
      <c r="D1887" s="14" t="s">
        <v>1418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1424</v>
      </c>
      <c r="B1888" s="14">
        <v>60</v>
      </c>
      <c r="C1888" s="14">
        <v>90</v>
      </c>
      <c r="D1888" s="14" t="s">
        <v>628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1424</v>
      </c>
      <c r="B1889" s="14">
        <v>60</v>
      </c>
      <c r="C1889" s="14">
        <v>90</v>
      </c>
      <c r="D1889" s="14" t="s">
        <v>626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1424</v>
      </c>
      <c r="B1890" s="14">
        <v>60</v>
      </c>
      <c r="C1890" s="14">
        <v>90</v>
      </c>
      <c r="D1890" s="14" t="s">
        <v>624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1424</v>
      </c>
      <c r="B1891" s="14">
        <v>120</v>
      </c>
      <c r="C1891" s="14">
        <v>160</v>
      </c>
      <c r="D1891" s="14" t="s">
        <v>618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1424</v>
      </c>
      <c r="B1892" s="14">
        <v>120</v>
      </c>
      <c r="C1892" s="14">
        <v>160</v>
      </c>
      <c r="D1892" s="14" t="s">
        <v>646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1424</v>
      </c>
      <c r="B1893" s="14">
        <v>120</v>
      </c>
      <c r="C1893" s="14">
        <v>160</v>
      </c>
      <c r="D1893" s="14" t="s">
        <v>620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1425</v>
      </c>
      <c r="B1894" s="14">
        <v>120</v>
      </c>
      <c r="C1894" s="14">
        <v>160</v>
      </c>
      <c r="D1894" s="14" t="s">
        <v>1418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1424</v>
      </c>
      <c r="B1895" s="14">
        <v>120</v>
      </c>
      <c r="C1895" s="14">
        <v>160</v>
      </c>
      <c r="D1895" s="14" t="s">
        <v>628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1424</v>
      </c>
      <c r="B1896" s="14">
        <v>120</v>
      </c>
      <c r="C1896" s="14">
        <v>160</v>
      </c>
      <c r="D1896" s="14" t="s">
        <v>626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1424</v>
      </c>
      <c r="B1897" s="14">
        <v>120</v>
      </c>
      <c r="C1897" s="14">
        <v>160</v>
      </c>
      <c r="D1897" s="14" t="s">
        <v>624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1424</v>
      </c>
      <c r="B1898" s="14">
        <v>350</v>
      </c>
      <c r="C1898" s="14">
        <v>340</v>
      </c>
      <c r="D1898" s="14" t="s">
        <v>618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1424</v>
      </c>
      <c r="B1899" s="14">
        <v>350</v>
      </c>
      <c r="C1899" s="14">
        <v>340</v>
      </c>
      <c r="D1899" s="14" t="s">
        <v>646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1424</v>
      </c>
      <c r="B1900" s="14">
        <v>350</v>
      </c>
      <c r="C1900" s="14">
        <v>340</v>
      </c>
      <c r="D1900" s="14" t="s">
        <v>620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1425</v>
      </c>
      <c r="B1901" s="14">
        <v>350</v>
      </c>
      <c r="C1901" s="14">
        <v>340</v>
      </c>
      <c r="D1901" s="14" t="s">
        <v>1418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1424</v>
      </c>
      <c r="B1902" s="14">
        <v>350</v>
      </c>
      <c r="C1902" s="14">
        <v>340</v>
      </c>
      <c r="D1902" s="14" t="s">
        <v>628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1424</v>
      </c>
      <c r="B1903" s="14">
        <v>350</v>
      </c>
      <c r="C1903" s="14">
        <v>340</v>
      </c>
      <c r="D1903" s="14" t="s">
        <v>626</v>
      </c>
      <c r="E1903" s="14">
        <v>30</v>
      </c>
      <c r="F1903" s="14">
        <v>7</v>
      </c>
      <c r="G1903" s="14">
        <v>30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1424</v>
      </c>
      <c r="B1904" s="14">
        <v>350</v>
      </c>
      <c r="C1904" s="14">
        <v>340</v>
      </c>
      <c r="D1904" s="14" t="s">
        <v>624</v>
      </c>
      <c r="E1904" s="14">
        <v>30</v>
      </c>
      <c r="F1904" s="14">
        <v>7</v>
      </c>
      <c r="G1904" s="14">
        <v>30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1426</v>
      </c>
    </row>
    <row r="1907" spans="1:14">
      <c r="A1907" s="11" t="s">
        <v>1427</v>
      </c>
      <c r="B1907" s="12">
        <v>40</v>
      </c>
      <c r="C1907" s="12">
        <v>40</v>
      </c>
      <c r="D1907" s="12" t="s">
        <v>628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1428</v>
      </c>
      <c r="B1908" s="12">
        <v>40</v>
      </c>
      <c r="C1908" s="12">
        <v>40</v>
      </c>
      <c r="D1908" s="12" t="s">
        <v>626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1427</v>
      </c>
      <c r="B1909" s="12">
        <v>40</v>
      </c>
      <c r="C1909" s="12">
        <v>40</v>
      </c>
      <c r="D1909" s="12" t="s">
        <v>624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1427</v>
      </c>
      <c r="B1910" s="12">
        <v>40</v>
      </c>
      <c r="C1910" s="12">
        <v>40</v>
      </c>
      <c r="D1910" s="12" t="s">
        <v>620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1427</v>
      </c>
      <c r="B1911" s="12">
        <v>50</v>
      </c>
      <c r="C1911" s="12">
        <v>50</v>
      </c>
      <c r="D1911" s="12" t="s">
        <v>628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1427</v>
      </c>
      <c r="B1912" s="12">
        <v>50</v>
      </c>
      <c r="C1912" s="12">
        <v>50</v>
      </c>
      <c r="D1912" s="12" t="s">
        <v>626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1427</v>
      </c>
      <c r="B1913" s="12">
        <v>50</v>
      </c>
      <c r="C1913" s="12">
        <v>50</v>
      </c>
      <c r="D1913" s="12" t="s">
        <v>624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1427</v>
      </c>
      <c r="B1914" s="12">
        <v>50</v>
      </c>
      <c r="C1914" s="12">
        <v>50</v>
      </c>
      <c r="D1914" s="12" t="s">
        <v>620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1427</v>
      </c>
      <c r="B1915" s="12">
        <v>60</v>
      </c>
      <c r="C1915" s="12">
        <v>60</v>
      </c>
      <c r="D1915" s="12" t="s">
        <v>628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1427</v>
      </c>
      <c r="B1916" s="12">
        <v>60</v>
      </c>
      <c r="C1916" s="12">
        <v>60</v>
      </c>
      <c r="D1916" s="12" t="s">
        <v>626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1427</v>
      </c>
      <c r="B1917" s="12">
        <v>60</v>
      </c>
      <c r="C1917" s="12">
        <v>60</v>
      </c>
      <c r="D1917" s="12" t="s">
        <v>624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1427</v>
      </c>
      <c r="B1918" s="12">
        <v>60</v>
      </c>
      <c r="C1918" s="12">
        <v>60</v>
      </c>
      <c r="D1918" s="12" t="s">
        <v>620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1427</v>
      </c>
      <c r="B1919" s="12">
        <v>40</v>
      </c>
      <c r="C1919" s="12">
        <v>50</v>
      </c>
      <c r="D1919" s="12" t="s">
        <v>628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1427</v>
      </c>
      <c r="B1920" s="12">
        <v>40</v>
      </c>
      <c r="C1920" s="12">
        <v>50</v>
      </c>
      <c r="D1920" s="12" t="s">
        <v>626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1427</v>
      </c>
      <c r="B1921" s="12">
        <v>40</v>
      </c>
      <c r="C1921" s="12">
        <v>50</v>
      </c>
      <c r="D1921" s="12" t="s">
        <v>624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1427</v>
      </c>
      <c r="B1922" s="12">
        <v>40</v>
      </c>
      <c r="C1922" s="12">
        <v>50</v>
      </c>
      <c r="D1922" s="12" t="s">
        <v>620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1427</v>
      </c>
      <c r="B1923" s="12">
        <v>50</v>
      </c>
      <c r="C1923" s="12">
        <v>40</v>
      </c>
      <c r="D1923" s="12" t="s">
        <v>628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1427</v>
      </c>
      <c r="B1924" s="12">
        <v>50</v>
      </c>
      <c r="C1924" s="12">
        <v>40</v>
      </c>
      <c r="D1924" s="12" t="s">
        <v>626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1427</v>
      </c>
      <c r="B1925" s="12">
        <v>50</v>
      </c>
      <c r="C1925" s="12">
        <v>40</v>
      </c>
      <c r="D1925" s="12" t="s">
        <v>624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1427</v>
      </c>
      <c r="B1926" s="12">
        <v>50</v>
      </c>
      <c r="C1926" s="12">
        <v>40</v>
      </c>
      <c r="D1926" s="12" t="s">
        <v>620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1427</v>
      </c>
      <c r="B1927" s="12">
        <v>60</v>
      </c>
      <c r="C1927" s="12">
        <v>50</v>
      </c>
      <c r="D1927" s="12" t="s">
        <v>628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1427</v>
      </c>
      <c r="B1928" s="12">
        <v>60</v>
      </c>
      <c r="C1928" s="12">
        <v>50</v>
      </c>
      <c r="D1928" s="12" t="s">
        <v>626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1427</v>
      </c>
      <c r="B1929" s="12">
        <v>60</v>
      </c>
      <c r="C1929" s="12">
        <v>50</v>
      </c>
      <c r="D1929" s="12" t="s">
        <v>624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1427</v>
      </c>
      <c r="B1930" s="12">
        <v>60</v>
      </c>
      <c r="C1930" s="12">
        <v>50</v>
      </c>
      <c r="D1930" s="12" t="s">
        <v>620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1427</v>
      </c>
      <c r="B1931" s="12">
        <v>50</v>
      </c>
      <c r="C1931" s="12">
        <v>60</v>
      </c>
      <c r="D1931" s="12" t="s">
        <v>628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1427</v>
      </c>
      <c r="B1932" s="12">
        <v>50</v>
      </c>
      <c r="C1932" s="12">
        <v>60</v>
      </c>
      <c r="D1932" s="12" t="s">
        <v>626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1427</v>
      </c>
      <c r="B1933" s="12">
        <v>50</v>
      </c>
      <c r="C1933" s="12">
        <v>60</v>
      </c>
      <c r="D1933" s="12" t="s">
        <v>624</v>
      </c>
      <c r="E1933" s="12">
        <v>20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1427</v>
      </c>
      <c r="B1934" s="12">
        <v>50</v>
      </c>
      <c r="C1934" s="12">
        <v>60</v>
      </c>
      <c r="D1934" s="12" t="s">
        <v>620</v>
      </c>
      <c r="E1934" s="12">
        <v>20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1427</v>
      </c>
      <c r="B1935" s="12">
        <v>83</v>
      </c>
      <c r="C1935" s="12">
        <v>84</v>
      </c>
      <c r="D1935" s="12" t="s">
        <v>628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1427</v>
      </c>
      <c r="B1936" s="12">
        <v>83</v>
      </c>
      <c r="C1936" s="12">
        <v>84</v>
      </c>
      <c r="D1936" s="12" t="s">
        <v>626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1427</v>
      </c>
      <c r="B1937" s="12">
        <v>83</v>
      </c>
      <c r="C1937" s="12">
        <v>84</v>
      </c>
      <c r="D1937" s="12" t="s">
        <v>624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1427</v>
      </c>
      <c r="B1938" s="12">
        <v>83</v>
      </c>
      <c r="C1938" s="12">
        <v>84</v>
      </c>
      <c r="D1938" s="12" t="s">
        <v>620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1427</v>
      </c>
      <c r="B1939" s="12">
        <v>20</v>
      </c>
      <c r="C1939" s="12">
        <v>21</v>
      </c>
      <c r="D1939" s="12" t="s">
        <v>628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1427</v>
      </c>
      <c r="B1940" s="12">
        <v>20</v>
      </c>
      <c r="C1940" s="12">
        <v>21</v>
      </c>
      <c r="D1940" s="12" t="s">
        <v>626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1427</v>
      </c>
      <c r="B1941" s="12">
        <v>20</v>
      </c>
      <c r="C1941" s="12">
        <v>21</v>
      </c>
      <c r="D1941" s="12" t="s">
        <v>624</v>
      </c>
      <c r="E1941" s="12">
        <v>7</v>
      </c>
      <c r="F1941" s="12">
        <v>8</v>
      </c>
      <c r="G1941" s="14">
        <v>30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1427</v>
      </c>
      <c r="B1942" s="12">
        <v>20</v>
      </c>
      <c r="C1942" s="12">
        <v>21</v>
      </c>
      <c r="D1942" s="12" t="s">
        <v>620</v>
      </c>
      <c r="E1942" s="12">
        <v>7</v>
      </c>
      <c r="F1942" s="12">
        <v>8</v>
      </c>
      <c r="G1942" s="14">
        <v>30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1427</v>
      </c>
      <c r="B1943" s="12">
        <v>42</v>
      </c>
      <c r="C1943" s="12">
        <v>49</v>
      </c>
      <c r="D1943" s="12" t="s">
        <v>619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1427</v>
      </c>
      <c r="B1944" s="12">
        <v>42</v>
      </c>
      <c r="C1944" s="12">
        <v>49</v>
      </c>
      <c r="D1944" s="12" t="s">
        <v>627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1427</v>
      </c>
      <c r="B1945" s="12">
        <v>42</v>
      </c>
      <c r="C1945" s="12">
        <v>49</v>
      </c>
      <c r="D1945" s="12" t="s">
        <v>625</v>
      </c>
      <c r="E1945" s="12">
        <v>30</v>
      </c>
      <c r="F1945" s="12">
        <v>2</v>
      </c>
      <c r="G1945" s="12">
        <v>80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1427</v>
      </c>
      <c r="B1946" s="12">
        <v>42</v>
      </c>
      <c r="C1946" s="12">
        <v>49</v>
      </c>
      <c r="D1946" s="12" t="s">
        <v>623</v>
      </c>
      <c r="E1946" s="12">
        <v>30</v>
      </c>
      <c r="F1946" s="12">
        <v>2</v>
      </c>
      <c r="G1946" s="12">
        <v>80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1427</v>
      </c>
      <c r="B1947" s="18">
        <v>50</v>
      </c>
      <c r="C1947" s="18">
        <v>50</v>
      </c>
      <c r="D1947" s="18" t="s">
        <v>1422</v>
      </c>
      <c r="E1947" s="18">
        <v>30</v>
      </c>
      <c r="F1947" s="18">
        <v>2</v>
      </c>
      <c r="G1947" s="18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1427</v>
      </c>
      <c r="B1948" s="18">
        <v>50</v>
      </c>
      <c r="C1948" s="18">
        <v>50</v>
      </c>
      <c r="D1948" s="18" t="s">
        <v>1112</v>
      </c>
      <c r="E1948" s="18">
        <v>20</v>
      </c>
      <c r="F1948" s="18">
        <v>1</v>
      </c>
      <c r="G1948" s="18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1252</v>
      </c>
    </row>
    <row r="1951" spans="1:14">
      <c r="A1951" s="11" t="s">
        <v>1281</v>
      </c>
    </row>
    <row r="1952" spans="1:14">
      <c r="A1952" s="11" t="s">
        <v>1282</v>
      </c>
      <c r="B1952" s="12">
        <v>120</v>
      </c>
      <c r="C1952" s="12">
        <v>395</v>
      </c>
      <c r="D1952" s="12" t="s">
        <v>644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1282</v>
      </c>
      <c r="B1953" s="12">
        <v>120</v>
      </c>
      <c r="C1953" s="12">
        <v>395</v>
      </c>
      <c r="D1953" s="12" t="s">
        <v>1318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1282</v>
      </c>
      <c r="B1954" s="12">
        <v>120</v>
      </c>
      <c r="C1954" s="12">
        <v>395</v>
      </c>
      <c r="D1954" s="12" t="s">
        <v>1409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1282</v>
      </c>
      <c r="B1955" s="12">
        <v>120</v>
      </c>
      <c r="C1955" s="12">
        <v>395</v>
      </c>
      <c r="D1955" s="12" t="s">
        <v>633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1282</v>
      </c>
      <c r="B1956" s="12">
        <v>120</v>
      </c>
      <c r="C1956" s="12">
        <v>395</v>
      </c>
      <c r="D1956" s="12" t="s">
        <v>635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1282</v>
      </c>
      <c r="B1957" s="12">
        <v>120</v>
      </c>
      <c r="C1957" s="12">
        <v>395</v>
      </c>
      <c r="D1957" s="12" t="s">
        <v>651</v>
      </c>
      <c r="E1957" s="12">
        <v>90</v>
      </c>
      <c r="F1957" s="12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1282</v>
      </c>
      <c r="B1958" s="12">
        <v>120</v>
      </c>
      <c r="C1958" s="12">
        <v>395</v>
      </c>
      <c r="D1958" s="12" t="s">
        <v>642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1282</v>
      </c>
      <c r="B1960" s="12">
        <v>260</v>
      </c>
      <c r="C1960" s="12">
        <v>395</v>
      </c>
      <c r="D1960" s="12" t="s">
        <v>644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1282</v>
      </c>
      <c r="B1961" s="12">
        <v>260</v>
      </c>
      <c r="C1961" s="12">
        <v>395</v>
      </c>
      <c r="D1961" s="12" t="s">
        <v>1318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1282</v>
      </c>
      <c r="B1962" s="12">
        <v>260</v>
      </c>
      <c r="C1962" s="12">
        <v>395</v>
      </c>
      <c r="D1962" s="12" t="s">
        <v>1409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1282</v>
      </c>
      <c r="B1963" s="12">
        <v>260</v>
      </c>
      <c r="C1963" s="12">
        <v>395</v>
      </c>
      <c r="D1963" s="12" t="s">
        <v>633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1282</v>
      </c>
      <c r="B1964" s="12">
        <v>260</v>
      </c>
      <c r="C1964" s="12">
        <v>395</v>
      </c>
      <c r="D1964" s="12" t="s">
        <v>635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1282</v>
      </c>
      <c r="B1965" s="12">
        <v>260</v>
      </c>
      <c r="C1965" s="12">
        <v>395</v>
      </c>
      <c r="D1965" s="12" t="s">
        <v>651</v>
      </c>
      <c r="E1965" s="12">
        <v>90</v>
      </c>
      <c r="F1965" s="12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1282</v>
      </c>
      <c r="B1966" s="12">
        <v>260</v>
      </c>
      <c r="C1966" s="12">
        <v>395</v>
      </c>
      <c r="D1966" s="12" t="s">
        <v>642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1282</v>
      </c>
      <c r="B1968" s="12">
        <v>360</v>
      </c>
      <c r="C1968" s="12">
        <v>395</v>
      </c>
      <c r="D1968" s="12" t="s">
        <v>644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1282</v>
      </c>
      <c r="B1969" s="12">
        <v>360</v>
      </c>
      <c r="C1969" s="12">
        <v>395</v>
      </c>
      <c r="D1969" s="12" t="s">
        <v>1318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1282</v>
      </c>
      <c r="B1970" s="12">
        <v>360</v>
      </c>
      <c r="C1970" s="12">
        <v>395</v>
      </c>
      <c r="D1970" s="12" t="s">
        <v>1409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1282</v>
      </c>
      <c r="B1971" s="12">
        <v>360</v>
      </c>
      <c r="C1971" s="12">
        <v>395</v>
      </c>
      <c r="D1971" s="12" t="s">
        <v>633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1282</v>
      </c>
      <c r="B1972" s="12">
        <v>360</v>
      </c>
      <c r="C1972" s="12">
        <v>395</v>
      </c>
      <c r="D1972" s="12" t="s">
        <v>635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1282</v>
      </c>
      <c r="B1973" s="12">
        <v>360</v>
      </c>
      <c r="C1973" s="12">
        <v>395</v>
      </c>
      <c r="D1973" s="12" t="s">
        <v>651</v>
      </c>
      <c r="E1973" s="12">
        <v>90</v>
      </c>
      <c r="F1973" s="12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1282</v>
      </c>
      <c r="B1974" s="12">
        <v>360</v>
      </c>
      <c r="C1974" s="12">
        <v>395</v>
      </c>
      <c r="D1974" s="12" t="s">
        <v>642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1282</v>
      </c>
      <c r="B1976" s="12">
        <v>300</v>
      </c>
      <c r="C1976" s="12">
        <v>340</v>
      </c>
      <c r="D1976" s="12" t="s">
        <v>644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1282</v>
      </c>
      <c r="B1977" s="12">
        <v>300</v>
      </c>
      <c r="C1977" s="12">
        <v>340</v>
      </c>
      <c r="D1977" s="12" t="s">
        <v>1318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1282</v>
      </c>
      <c r="B1978" s="12">
        <v>300</v>
      </c>
      <c r="C1978" s="12">
        <v>340</v>
      </c>
      <c r="D1978" s="12" t="s">
        <v>1409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1282</v>
      </c>
      <c r="B1979" s="12">
        <v>300</v>
      </c>
      <c r="C1979" s="12">
        <v>340</v>
      </c>
      <c r="D1979" s="12" t="s">
        <v>633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1282</v>
      </c>
      <c r="B1980" s="12">
        <v>300</v>
      </c>
      <c r="C1980" s="12">
        <v>340</v>
      </c>
      <c r="D1980" s="12" t="s">
        <v>635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1282</v>
      </c>
      <c r="B1981" s="12">
        <v>300</v>
      </c>
      <c r="C1981" s="12">
        <v>340</v>
      </c>
      <c r="D1981" s="12" t="s">
        <v>651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1282</v>
      </c>
      <c r="B1982" s="12">
        <v>300</v>
      </c>
      <c r="C1982" s="12">
        <v>340</v>
      </c>
      <c r="D1982" s="12" t="s">
        <v>642</v>
      </c>
      <c r="E1982" s="12">
        <v>90</v>
      </c>
      <c r="F1982" s="12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1282</v>
      </c>
      <c r="B1983" s="12">
        <v>300</v>
      </c>
      <c r="C1983" s="12">
        <v>340</v>
      </c>
      <c r="D1983" s="12" t="s">
        <v>1429</v>
      </c>
      <c r="E1983" s="12">
        <v>90</v>
      </c>
      <c r="F1983" s="12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1282</v>
      </c>
      <c r="B1985" s="12">
        <v>380</v>
      </c>
      <c r="C1985" s="12">
        <v>340</v>
      </c>
      <c r="D1985" s="12" t="s">
        <v>644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1282</v>
      </c>
      <c r="B1986" s="12">
        <v>380</v>
      </c>
      <c r="C1986" s="12">
        <v>340</v>
      </c>
      <c r="D1986" s="12" t="s">
        <v>1318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1282</v>
      </c>
      <c r="B1987" s="12">
        <v>380</v>
      </c>
      <c r="C1987" s="12">
        <v>340</v>
      </c>
      <c r="D1987" s="12" t="s">
        <v>1409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1282</v>
      </c>
      <c r="B1988" s="12">
        <v>380</v>
      </c>
      <c r="C1988" s="12">
        <v>340</v>
      </c>
      <c r="D1988" s="12" t="s">
        <v>633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1282</v>
      </c>
      <c r="B1989" s="12">
        <v>380</v>
      </c>
      <c r="C1989" s="12">
        <v>340</v>
      </c>
      <c r="D1989" s="12" t="s">
        <v>635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1282</v>
      </c>
      <c r="B1990" s="12">
        <v>380</v>
      </c>
      <c r="C1990" s="12">
        <v>340</v>
      </c>
      <c r="D1990" s="12" t="s">
        <v>651</v>
      </c>
      <c r="E1990" s="12">
        <v>90</v>
      </c>
      <c r="F1990" s="20">
        <v>8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1282</v>
      </c>
      <c r="B1991" s="12">
        <v>380</v>
      </c>
      <c r="C1991" s="12">
        <v>340</v>
      </c>
      <c r="D1991" s="12" t="s">
        <v>642</v>
      </c>
      <c r="E1991" s="12">
        <v>90</v>
      </c>
      <c r="F1991" s="20">
        <v>8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1282</v>
      </c>
      <c r="B1993" s="12">
        <v>100</v>
      </c>
      <c r="C1993" s="12">
        <v>300</v>
      </c>
      <c r="D1993" s="12" t="s">
        <v>644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1282</v>
      </c>
      <c r="B1994" s="12">
        <v>100</v>
      </c>
      <c r="C1994" s="12">
        <v>300</v>
      </c>
      <c r="D1994" s="12" t="s">
        <v>1318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1282</v>
      </c>
      <c r="B1995" s="12">
        <v>100</v>
      </c>
      <c r="C1995" s="12">
        <v>300</v>
      </c>
      <c r="D1995" s="12" t="s">
        <v>1409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1282</v>
      </c>
      <c r="B1996" s="12">
        <v>100</v>
      </c>
      <c r="C1996" s="12">
        <v>300</v>
      </c>
      <c r="D1996" s="12" t="s">
        <v>633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1282</v>
      </c>
      <c r="B1997" s="12">
        <v>100</v>
      </c>
      <c r="C1997" s="12">
        <v>300</v>
      </c>
      <c r="D1997" s="12" t="s">
        <v>635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1282</v>
      </c>
      <c r="B1998" s="12">
        <v>100</v>
      </c>
      <c r="C1998" s="12">
        <v>300</v>
      </c>
      <c r="D1998" s="12" t="s">
        <v>651</v>
      </c>
      <c r="E1998" s="12">
        <v>30</v>
      </c>
      <c r="F1998" s="12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1282</v>
      </c>
      <c r="B1999" s="12">
        <v>100</v>
      </c>
      <c r="C1999" s="12">
        <v>300</v>
      </c>
      <c r="D1999" s="12" t="s">
        <v>642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1282</v>
      </c>
      <c r="B2001" s="12">
        <v>150</v>
      </c>
      <c r="C2001" s="12">
        <v>230</v>
      </c>
      <c r="D2001" s="12" t="s">
        <v>644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1282</v>
      </c>
      <c r="B2002" s="12">
        <v>150</v>
      </c>
      <c r="C2002" s="12">
        <v>230</v>
      </c>
      <c r="D2002" s="12" t="s">
        <v>1318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1282</v>
      </c>
      <c r="B2003" s="12">
        <v>150</v>
      </c>
      <c r="C2003" s="12">
        <v>230</v>
      </c>
      <c r="D2003" s="12" t="s">
        <v>1409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1282</v>
      </c>
      <c r="B2004" s="12">
        <v>150</v>
      </c>
      <c r="C2004" s="12">
        <v>230</v>
      </c>
      <c r="D2004" s="12" t="s">
        <v>633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1282</v>
      </c>
      <c r="B2005" s="12">
        <v>150</v>
      </c>
      <c r="C2005" s="12">
        <v>230</v>
      </c>
      <c r="D2005" s="12" t="s">
        <v>635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1282</v>
      </c>
      <c r="B2006" s="12">
        <v>150</v>
      </c>
      <c r="C2006" s="12">
        <v>230</v>
      </c>
      <c r="D2006" s="12" t="s">
        <v>651</v>
      </c>
      <c r="E2006" s="12">
        <v>30</v>
      </c>
      <c r="F2006" s="12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1282</v>
      </c>
      <c r="B2007" s="12">
        <v>150</v>
      </c>
      <c r="C2007" s="12">
        <v>230</v>
      </c>
      <c r="D2007" s="12" t="s">
        <v>642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1282</v>
      </c>
      <c r="B2009" s="12">
        <v>290</v>
      </c>
      <c r="C2009" s="12">
        <v>238</v>
      </c>
      <c r="D2009" s="12" t="s">
        <v>644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1282</v>
      </c>
      <c r="B2010" s="12">
        <v>290</v>
      </c>
      <c r="C2010" s="12">
        <v>238</v>
      </c>
      <c r="D2010" s="12" t="s">
        <v>1318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1282</v>
      </c>
      <c r="B2011" s="12">
        <v>290</v>
      </c>
      <c r="C2011" s="12">
        <v>238</v>
      </c>
      <c r="D2011" s="12" t="s">
        <v>1409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1282</v>
      </c>
      <c r="B2012" s="12">
        <v>290</v>
      </c>
      <c r="C2012" s="12">
        <v>238</v>
      </c>
      <c r="D2012" s="12" t="s">
        <v>633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1282</v>
      </c>
      <c r="B2013" s="12">
        <v>290</v>
      </c>
      <c r="C2013" s="12">
        <v>238</v>
      </c>
      <c r="D2013" s="12" t="s">
        <v>635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1282</v>
      </c>
      <c r="B2014" s="12">
        <v>290</v>
      </c>
      <c r="C2014" s="12">
        <v>238</v>
      </c>
      <c r="D2014" s="12" t="s">
        <v>651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1282</v>
      </c>
      <c r="B2015" s="12">
        <v>290</v>
      </c>
      <c r="C2015" s="12">
        <v>238</v>
      </c>
      <c r="D2015" s="12" t="s">
        <v>642</v>
      </c>
      <c r="E2015" s="12">
        <v>30</v>
      </c>
      <c r="F2015" s="12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1282</v>
      </c>
      <c r="B2016" s="12">
        <v>290</v>
      </c>
      <c r="C2016" s="12">
        <v>238</v>
      </c>
      <c r="D2016" s="12" t="s">
        <v>1429</v>
      </c>
      <c r="E2016" s="12">
        <v>30</v>
      </c>
      <c r="F2016" s="12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1282</v>
      </c>
      <c r="B2018" s="12">
        <v>387</v>
      </c>
      <c r="C2018" s="12">
        <v>274</v>
      </c>
      <c r="D2018" s="12" t="s">
        <v>644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1282</v>
      </c>
      <c r="B2019" s="12">
        <v>387</v>
      </c>
      <c r="C2019" s="12">
        <v>274</v>
      </c>
      <c r="D2019" s="12" t="s">
        <v>1318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1282</v>
      </c>
      <c r="B2020" s="12">
        <v>387</v>
      </c>
      <c r="C2020" s="12">
        <v>274</v>
      </c>
      <c r="D2020" s="12" t="s">
        <v>1409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1282</v>
      </c>
      <c r="B2021" s="12">
        <v>387</v>
      </c>
      <c r="C2021" s="12">
        <v>274</v>
      </c>
      <c r="D2021" s="12" t="s">
        <v>633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1282</v>
      </c>
      <c r="B2022" s="12">
        <v>387</v>
      </c>
      <c r="C2022" s="12">
        <v>274</v>
      </c>
      <c r="D2022" s="12" t="s">
        <v>635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1282</v>
      </c>
      <c r="B2023" s="12">
        <v>387</v>
      </c>
      <c r="C2023" s="12">
        <v>274</v>
      </c>
      <c r="D2023" s="12" t="s">
        <v>651</v>
      </c>
      <c r="E2023" s="12">
        <v>30</v>
      </c>
      <c r="F2023" s="20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1282</v>
      </c>
      <c r="B2024" s="12">
        <v>387</v>
      </c>
      <c r="C2024" s="12">
        <v>274</v>
      </c>
      <c r="D2024" s="12" t="s">
        <v>642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1282</v>
      </c>
      <c r="B2026" s="12">
        <v>78</v>
      </c>
      <c r="C2026" s="12">
        <v>127</v>
      </c>
      <c r="D2026" s="12" t="s">
        <v>644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1282</v>
      </c>
      <c r="B2027" s="12">
        <v>78</v>
      </c>
      <c r="C2027" s="12">
        <v>127</v>
      </c>
      <c r="D2027" s="12" t="s">
        <v>1318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1282</v>
      </c>
      <c r="B2028" s="12">
        <v>78</v>
      </c>
      <c r="C2028" s="12">
        <v>127</v>
      </c>
      <c r="D2028" s="12" t="s">
        <v>1409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1282</v>
      </c>
      <c r="B2029" s="12">
        <v>78</v>
      </c>
      <c r="C2029" s="12">
        <v>127</v>
      </c>
      <c r="D2029" s="12" t="s">
        <v>633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1282</v>
      </c>
      <c r="B2030" s="12">
        <v>78</v>
      </c>
      <c r="C2030" s="12">
        <v>127</v>
      </c>
      <c r="D2030" s="12" t="s">
        <v>635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1282</v>
      </c>
      <c r="B2031" s="12">
        <v>78</v>
      </c>
      <c r="C2031" s="12">
        <v>127</v>
      </c>
      <c r="D2031" s="12" t="s">
        <v>651</v>
      </c>
      <c r="E2031" s="12">
        <v>30</v>
      </c>
      <c r="F2031" s="20">
        <v>4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1282</v>
      </c>
      <c r="B2032" s="12">
        <v>78</v>
      </c>
      <c r="C2032" s="12">
        <v>127</v>
      </c>
      <c r="D2032" s="12" t="s">
        <v>642</v>
      </c>
      <c r="E2032" s="12">
        <v>30</v>
      </c>
      <c r="F2032" s="20">
        <v>4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1282</v>
      </c>
      <c r="B2034" s="12">
        <v>352</v>
      </c>
      <c r="C2034" s="12">
        <v>125</v>
      </c>
      <c r="D2034" s="12" t="s">
        <v>644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1282</v>
      </c>
      <c r="B2035" s="12">
        <v>352</v>
      </c>
      <c r="C2035" s="12">
        <v>125</v>
      </c>
      <c r="D2035" s="12" t="s">
        <v>1318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1282</v>
      </c>
      <c r="B2036" s="12">
        <v>352</v>
      </c>
      <c r="C2036" s="12">
        <v>125</v>
      </c>
      <c r="D2036" s="12" t="s">
        <v>1409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1282</v>
      </c>
      <c r="B2037" s="12">
        <v>352</v>
      </c>
      <c r="C2037" s="12">
        <v>125</v>
      </c>
      <c r="D2037" s="12" t="s">
        <v>633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1282</v>
      </c>
      <c r="B2038" s="12">
        <v>352</v>
      </c>
      <c r="C2038" s="12">
        <v>125</v>
      </c>
      <c r="D2038" s="12" t="s">
        <v>635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1282</v>
      </c>
      <c r="B2039" s="12">
        <v>352</v>
      </c>
      <c r="C2039" s="12">
        <v>125</v>
      </c>
      <c r="D2039" s="12" t="s">
        <v>651</v>
      </c>
      <c r="E2039" s="12">
        <v>50</v>
      </c>
      <c r="F2039" s="12">
        <v>8</v>
      </c>
      <c r="G2039" s="14">
        <v>30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1282</v>
      </c>
      <c r="B2040" s="12">
        <v>352</v>
      </c>
      <c r="C2040" s="12">
        <v>125</v>
      </c>
      <c r="D2040" s="12" t="s">
        <v>642</v>
      </c>
      <c r="E2040" s="12">
        <v>50</v>
      </c>
      <c r="F2040" s="12">
        <v>8</v>
      </c>
      <c r="G2040" s="14">
        <v>30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1282</v>
      </c>
      <c r="B2042" s="12">
        <v>360</v>
      </c>
      <c r="C2042" s="12">
        <v>330</v>
      </c>
      <c r="D2042" s="12" t="s">
        <v>1429</v>
      </c>
      <c r="E2042" s="12">
        <v>100</v>
      </c>
      <c r="F2042" s="12">
        <v>10</v>
      </c>
      <c r="G2042" s="12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1282</v>
      </c>
      <c r="B2043" s="18">
        <v>360</v>
      </c>
      <c r="C2043" s="18">
        <v>330</v>
      </c>
      <c r="D2043" s="18" t="s">
        <v>1078</v>
      </c>
      <c r="E2043" s="18">
        <v>100</v>
      </c>
      <c r="F2043" s="18">
        <v>2</v>
      </c>
      <c r="G2043" s="18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1282</v>
      </c>
      <c r="B2044" s="18">
        <v>360</v>
      </c>
      <c r="C2044" s="18">
        <v>330</v>
      </c>
      <c r="D2044" s="18" t="s">
        <v>1084</v>
      </c>
      <c r="E2044" s="18">
        <v>100</v>
      </c>
      <c r="F2044" s="18">
        <v>2</v>
      </c>
      <c r="G2044" s="18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1252</v>
      </c>
    </row>
    <row r="2047" spans="1:14">
      <c r="A2047" s="11" t="s">
        <v>1284</v>
      </c>
    </row>
    <row r="2048" spans="1:14">
      <c r="A2048" s="21" t="s">
        <v>1430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552</v>
      </c>
      <c r="E2049" s="14">
        <v>100</v>
      </c>
      <c r="F2049" s="14">
        <v>40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541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2">
        <v>12</v>
      </c>
      <c r="B2051" s="14">
        <v>100</v>
      </c>
      <c r="C2051" s="14">
        <v>100</v>
      </c>
      <c r="D2051" s="14" t="s">
        <v>554</v>
      </c>
      <c r="E2051" s="14">
        <v>100</v>
      </c>
      <c r="F2051" s="14">
        <v>7</v>
      </c>
      <c r="G2051" s="14">
        <v>30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2">
        <v>12</v>
      </c>
      <c r="B2052" s="14">
        <v>100</v>
      </c>
      <c r="C2052" s="14">
        <v>100</v>
      </c>
      <c r="D2052" s="14" t="s">
        <v>550</v>
      </c>
      <c r="E2052" s="14">
        <v>100</v>
      </c>
      <c r="F2052" s="14">
        <v>7</v>
      </c>
      <c r="G2052" s="14">
        <v>30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3">
        <v>12</v>
      </c>
      <c r="B2053" s="16">
        <v>100</v>
      </c>
      <c r="C2053" s="16">
        <v>100</v>
      </c>
      <c r="D2053" s="16" t="s">
        <v>556</v>
      </c>
      <c r="E2053" s="16">
        <v>100</v>
      </c>
      <c r="F2053" s="16">
        <v>7</v>
      </c>
      <c r="G2053" s="16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3">
        <v>12</v>
      </c>
      <c r="B2054" s="16">
        <v>100</v>
      </c>
      <c r="C2054" s="16">
        <v>100</v>
      </c>
      <c r="D2054" s="16" t="s">
        <v>542</v>
      </c>
      <c r="E2054" s="16">
        <v>100</v>
      </c>
      <c r="F2054" s="16">
        <v>7</v>
      </c>
      <c r="G2054" s="16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1431</v>
      </c>
      <c r="E2055" s="14">
        <v>100</v>
      </c>
      <c r="F2055" s="14">
        <v>2</v>
      </c>
      <c r="G2055" s="12">
        <v>80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2">
        <v>12</v>
      </c>
      <c r="B2056" s="14">
        <v>100</v>
      </c>
      <c r="C2056" s="14">
        <v>100</v>
      </c>
      <c r="D2056" s="14" t="s">
        <v>1432</v>
      </c>
      <c r="E2056" s="14">
        <v>100</v>
      </c>
      <c r="F2056" s="14">
        <v>2</v>
      </c>
      <c r="G2056" s="12">
        <v>80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>
        <v>12</v>
      </c>
      <c r="B2057" s="14">
        <v>100</v>
      </c>
      <c r="C2057" s="14">
        <v>100</v>
      </c>
      <c r="D2057" s="14" t="s">
        <v>1433</v>
      </c>
      <c r="E2057" s="14">
        <v>100</v>
      </c>
      <c r="F2057" s="14">
        <v>1</v>
      </c>
      <c r="G2057" s="14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3">
        <v>12</v>
      </c>
      <c r="B2058" s="16">
        <v>100</v>
      </c>
      <c r="C2058" s="16">
        <v>100</v>
      </c>
      <c r="D2058" s="16" t="s">
        <v>1157</v>
      </c>
      <c r="E2058" s="16">
        <v>100</v>
      </c>
      <c r="F2058" s="16">
        <v>1</v>
      </c>
      <c r="G2058" s="16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2"/>
    </row>
    <row r="2060" spans="1:14" s="14" customFormat="1">
      <c r="A2060" s="22" t="s">
        <v>1434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552</v>
      </c>
      <c r="E2061" s="14">
        <v>100</v>
      </c>
      <c r="F2061" s="14">
        <v>40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541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2">
        <v>12</v>
      </c>
      <c r="B2063" s="14">
        <v>100</v>
      </c>
      <c r="C2063" s="14">
        <v>300</v>
      </c>
      <c r="D2063" s="14" t="s">
        <v>554</v>
      </c>
      <c r="E2063" s="14">
        <v>100</v>
      </c>
      <c r="F2063" s="14">
        <v>7</v>
      </c>
      <c r="G2063" s="14">
        <v>30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2">
        <v>12</v>
      </c>
      <c r="B2064" s="14">
        <v>100</v>
      </c>
      <c r="C2064" s="14">
        <v>300</v>
      </c>
      <c r="D2064" s="14" t="s">
        <v>550</v>
      </c>
      <c r="E2064" s="14">
        <v>100</v>
      </c>
      <c r="F2064" s="14">
        <v>7</v>
      </c>
      <c r="G2064" s="14">
        <v>30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3">
        <v>12</v>
      </c>
      <c r="B2065" s="16">
        <v>100</v>
      </c>
      <c r="C2065" s="16">
        <v>300</v>
      </c>
      <c r="D2065" s="16" t="s">
        <v>556</v>
      </c>
      <c r="E2065" s="16">
        <v>100</v>
      </c>
      <c r="F2065" s="16">
        <v>7</v>
      </c>
      <c r="G2065" s="16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3">
        <v>12</v>
      </c>
      <c r="B2066" s="16">
        <v>100</v>
      </c>
      <c r="C2066" s="16">
        <v>300</v>
      </c>
      <c r="D2066" s="16" t="s">
        <v>542</v>
      </c>
      <c r="E2066" s="16">
        <v>100</v>
      </c>
      <c r="F2066" s="16">
        <v>7</v>
      </c>
      <c r="G2066" s="16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1431</v>
      </c>
      <c r="E2067" s="14">
        <v>100</v>
      </c>
      <c r="F2067" s="14">
        <v>2</v>
      </c>
      <c r="G2067" s="12">
        <v>80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2">
        <v>12</v>
      </c>
      <c r="B2068" s="14">
        <v>100</v>
      </c>
      <c r="C2068" s="14">
        <v>300</v>
      </c>
      <c r="D2068" s="14" t="s">
        <v>1432</v>
      </c>
      <c r="E2068" s="14">
        <v>100</v>
      </c>
      <c r="F2068" s="14">
        <v>2</v>
      </c>
      <c r="G2068" s="12">
        <v>80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>
        <v>12</v>
      </c>
      <c r="B2069" s="14">
        <v>100</v>
      </c>
      <c r="C2069" s="14">
        <v>300</v>
      </c>
      <c r="D2069" s="14" t="s">
        <v>1433</v>
      </c>
      <c r="E2069" s="14">
        <v>100</v>
      </c>
      <c r="F2069" s="14">
        <v>1</v>
      </c>
      <c r="G2069" s="14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3">
        <v>12</v>
      </c>
      <c r="B2070" s="16">
        <v>100</v>
      </c>
      <c r="C2070" s="16">
        <v>300</v>
      </c>
      <c r="D2070" s="16" t="s">
        <v>1157</v>
      </c>
      <c r="E2070" s="16">
        <v>100</v>
      </c>
      <c r="F2070" s="16">
        <v>1</v>
      </c>
      <c r="G2070" s="16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2"/>
    </row>
    <row r="2072" spans="1:14" s="14" customFormat="1">
      <c r="A2072" s="22" t="s">
        <v>1435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552</v>
      </c>
      <c r="E2073" s="14">
        <v>100</v>
      </c>
      <c r="F2073" s="14">
        <v>40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541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2">
        <v>12</v>
      </c>
      <c r="B2075" s="14">
        <v>300</v>
      </c>
      <c r="C2075" s="14">
        <v>100</v>
      </c>
      <c r="D2075" s="14" t="s">
        <v>554</v>
      </c>
      <c r="E2075" s="14">
        <v>100</v>
      </c>
      <c r="F2075" s="14">
        <v>7</v>
      </c>
      <c r="G2075" s="14">
        <v>30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2">
        <v>12</v>
      </c>
      <c r="B2076" s="14">
        <v>300</v>
      </c>
      <c r="C2076" s="14">
        <v>100</v>
      </c>
      <c r="D2076" s="14" t="s">
        <v>550</v>
      </c>
      <c r="E2076" s="14">
        <v>100</v>
      </c>
      <c r="F2076" s="14">
        <v>7</v>
      </c>
      <c r="G2076" s="14">
        <v>30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3">
        <v>12</v>
      </c>
      <c r="B2077" s="16">
        <v>300</v>
      </c>
      <c r="C2077" s="16">
        <v>100</v>
      </c>
      <c r="D2077" s="16" t="s">
        <v>556</v>
      </c>
      <c r="E2077" s="16">
        <v>100</v>
      </c>
      <c r="F2077" s="16">
        <v>7</v>
      </c>
      <c r="G2077" s="16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3">
        <v>12</v>
      </c>
      <c r="B2078" s="16">
        <v>300</v>
      </c>
      <c r="C2078" s="16">
        <v>100</v>
      </c>
      <c r="D2078" s="16" t="s">
        <v>542</v>
      </c>
      <c r="E2078" s="16">
        <v>100</v>
      </c>
      <c r="F2078" s="16">
        <v>7</v>
      </c>
      <c r="G2078" s="16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1431</v>
      </c>
      <c r="E2079" s="14">
        <v>100</v>
      </c>
      <c r="F2079" s="14">
        <v>2</v>
      </c>
      <c r="G2079" s="12">
        <v>80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2">
        <v>12</v>
      </c>
      <c r="B2080" s="14">
        <v>300</v>
      </c>
      <c r="C2080" s="14">
        <v>100</v>
      </c>
      <c r="D2080" s="14" t="s">
        <v>1432</v>
      </c>
      <c r="E2080" s="14">
        <v>100</v>
      </c>
      <c r="F2080" s="14">
        <v>2</v>
      </c>
      <c r="G2080" s="12">
        <v>80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>
        <v>12</v>
      </c>
      <c r="B2081" s="14">
        <v>300</v>
      </c>
      <c r="C2081" s="14">
        <v>100</v>
      </c>
      <c r="D2081" s="14" t="s">
        <v>1433</v>
      </c>
      <c r="E2081" s="14">
        <v>100</v>
      </c>
      <c r="F2081" s="14">
        <v>1</v>
      </c>
      <c r="G2081" s="14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3">
        <v>12</v>
      </c>
      <c r="B2082" s="16">
        <v>300</v>
      </c>
      <c r="C2082" s="16">
        <v>100</v>
      </c>
      <c r="D2082" s="16" t="s">
        <v>1157</v>
      </c>
      <c r="E2082" s="16">
        <v>100</v>
      </c>
      <c r="F2082" s="16">
        <v>1</v>
      </c>
      <c r="G2082" s="16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2"/>
    </row>
    <row r="2084" spans="1:14" s="14" customFormat="1">
      <c r="A2084" s="22" t="s">
        <v>1436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552</v>
      </c>
      <c r="E2085" s="14">
        <v>100</v>
      </c>
      <c r="F2085" s="14">
        <v>40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541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2">
        <v>12</v>
      </c>
      <c r="B2087" s="14">
        <v>300</v>
      </c>
      <c r="C2087" s="14">
        <v>300</v>
      </c>
      <c r="D2087" s="14" t="s">
        <v>554</v>
      </c>
      <c r="E2087" s="14">
        <v>100</v>
      </c>
      <c r="F2087" s="14">
        <v>7</v>
      </c>
      <c r="G2087" s="14">
        <v>30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2">
        <v>12</v>
      </c>
      <c r="B2088" s="14">
        <v>300</v>
      </c>
      <c r="C2088" s="14">
        <v>300</v>
      </c>
      <c r="D2088" s="14" t="s">
        <v>550</v>
      </c>
      <c r="E2088" s="14">
        <v>100</v>
      </c>
      <c r="F2088" s="14">
        <v>7</v>
      </c>
      <c r="G2088" s="14">
        <v>30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3">
        <v>12</v>
      </c>
      <c r="B2089" s="16">
        <v>300</v>
      </c>
      <c r="C2089" s="16">
        <v>300</v>
      </c>
      <c r="D2089" s="16" t="s">
        <v>556</v>
      </c>
      <c r="E2089" s="16">
        <v>100</v>
      </c>
      <c r="F2089" s="16">
        <v>7</v>
      </c>
      <c r="G2089" s="16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3">
        <v>12</v>
      </c>
      <c r="B2090" s="16">
        <v>300</v>
      </c>
      <c r="C2090" s="16">
        <v>300</v>
      </c>
      <c r="D2090" s="16" t="s">
        <v>542</v>
      </c>
      <c r="E2090" s="16">
        <v>100</v>
      </c>
      <c r="F2090" s="16">
        <v>7</v>
      </c>
      <c r="G2090" s="16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1431</v>
      </c>
      <c r="E2091" s="14">
        <v>100</v>
      </c>
      <c r="F2091" s="14">
        <v>2</v>
      </c>
      <c r="G2091" s="12">
        <v>80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2">
        <v>12</v>
      </c>
      <c r="B2092" s="14">
        <v>300</v>
      </c>
      <c r="C2092" s="14">
        <v>300</v>
      </c>
      <c r="D2092" s="14" t="s">
        <v>1432</v>
      </c>
      <c r="E2092" s="14">
        <v>100</v>
      </c>
      <c r="F2092" s="14">
        <v>2</v>
      </c>
      <c r="G2092" s="12">
        <v>80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>
        <v>12</v>
      </c>
      <c r="B2093" s="14">
        <v>300</v>
      </c>
      <c r="C2093" s="14">
        <v>300</v>
      </c>
      <c r="D2093" s="14" t="s">
        <v>1433</v>
      </c>
      <c r="E2093" s="14">
        <v>100</v>
      </c>
      <c r="F2093" s="14">
        <v>1</v>
      </c>
      <c r="G2093" s="14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3">
        <v>12</v>
      </c>
      <c r="B2094" s="16">
        <v>300</v>
      </c>
      <c r="C2094" s="16">
        <v>300</v>
      </c>
      <c r="D2094" s="16" t="s">
        <v>1157</v>
      </c>
      <c r="E2094" s="16">
        <v>100</v>
      </c>
      <c r="F2094" s="16">
        <v>1</v>
      </c>
      <c r="G2094" s="16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2"/>
    </row>
    <row r="2096" spans="1:14" s="14" customFormat="1">
      <c r="A2096" s="22" t="s">
        <v>1437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552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541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2">
        <v>12</v>
      </c>
      <c r="B2099" s="14">
        <v>200</v>
      </c>
      <c r="C2099" s="14">
        <v>200</v>
      </c>
      <c r="D2099" s="14" t="s">
        <v>554</v>
      </c>
      <c r="E2099" s="14">
        <v>100</v>
      </c>
      <c r="F2099" s="14">
        <v>40</v>
      </c>
      <c r="G2099" s="14">
        <v>30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2">
        <v>12</v>
      </c>
      <c r="B2100" s="14">
        <v>200</v>
      </c>
      <c r="C2100" s="14">
        <v>200</v>
      </c>
      <c r="D2100" s="14" t="s">
        <v>550</v>
      </c>
      <c r="E2100" s="14">
        <v>100</v>
      </c>
      <c r="F2100" s="14">
        <v>40</v>
      </c>
      <c r="G2100" s="14">
        <v>30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3">
        <v>12</v>
      </c>
      <c r="B2101" s="16">
        <v>200</v>
      </c>
      <c r="C2101" s="16">
        <v>200</v>
      </c>
      <c r="D2101" s="16" t="s">
        <v>556</v>
      </c>
      <c r="E2101" s="16">
        <v>100</v>
      </c>
      <c r="F2101" s="16">
        <v>7</v>
      </c>
      <c r="G2101" s="16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3">
        <v>12</v>
      </c>
      <c r="B2102" s="16">
        <v>200</v>
      </c>
      <c r="C2102" s="16">
        <v>200</v>
      </c>
      <c r="D2102" s="16" t="s">
        <v>542</v>
      </c>
      <c r="E2102" s="16">
        <v>100</v>
      </c>
      <c r="F2102" s="16">
        <v>5</v>
      </c>
      <c r="G2102" s="16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1431</v>
      </c>
      <c r="E2103" s="14">
        <v>100</v>
      </c>
      <c r="F2103" s="14">
        <v>2</v>
      </c>
      <c r="G2103" s="12">
        <v>80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2">
        <v>12</v>
      </c>
      <c r="B2104" s="14">
        <v>200</v>
      </c>
      <c r="C2104" s="14">
        <v>200</v>
      </c>
      <c r="D2104" s="14" t="s">
        <v>1432</v>
      </c>
      <c r="E2104" s="14">
        <v>100</v>
      </c>
      <c r="F2104" s="14">
        <v>2</v>
      </c>
      <c r="G2104" s="12">
        <v>80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>
        <v>12</v>
      </c>
      <c r="B2105" s="14">
        <v>200</v>
      </c>
      <c r="C2105" s="14">
        <v>200</v>
      </c>
      <c r="D2105" s="14" t="s">
        <v>1433</v>
      </c>
      <c r="E2105" s="14">
        <v>100</v>
      </c>
      <c r="F2105" s="14">
        <v>1</v>
      </c>
      <c r="G2105" s="14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3">
        <v>12</v>
      </c>
      <c r="B2106" s="16">
        <v>200</v>
      </c>
      <c r="C2106" s="16">
        <v>200</v>
      </c>
      <c r="D2106" s="16" t="s">
        <v>1157</v>
      </c>
      <c r="E2106" s="16">
        <v>100</v>
      </c>
      <c r="F2106" s="16">
        <v>1</v>
      </c>
      <c r="G2106" s="16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/>
      <c r="H2107" s="12"/>
      <c r="I2107" s="12"/>
      <c r="J2107" s="12"/>
      <c r="K2107" s="12"/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552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541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186</v>
      </c>
      <c r="C2110" s="14">
        <v>311</v>
      </c>
      <c r="D2110" s="14" t="s">
        <v>554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186</v>
      </c>
      <c r="C2111" s="14">
        <v>311</v>
      </c>
      <c r="D2111" s="14" t="s">
        <v>550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552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541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60</v>
      </c>
      <c r="C2114" s="14">
        <v>390</v>
      </c>
      <c r="D2114" s="14" t="s">
        <v>554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60</v>
      </c>
      <c r="C2115" s="14">
        <v>390</v>
      </c>
      <c r="D2115" s="14" t="s">
        <v>550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552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541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265</v>
      </c>
      <c r="C2118" s="14">
        <v>145</v>
      </c>
      <c r="D2118" s="14" t="s">
        <v>554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265</v>
      </c>
      <c r="C2119" s="14">
        <v>145</v>
      </c>
      <c r="D2119" s="14" t="s">
        <v>550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552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541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2">
        <v>12</v>
      </c>
      <c r="B2122" s="14">
        <v>94</v>
      </c>
      <c r="C2122" s="14">
        <v>218</v>
      </c>
      <c r="D2122" s="14" t="s">
        <v>554</v>
      </c>
      <c r="E2122" s="14">
        <v>20</v>
      </c>
      <c r="F2122" s="14">
        <v>5</v>
      </c>
      <c r="G2122" s="14">
        <v>30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2">
        <v>12</v>
      </c>
      <c r="B2123" s="14">
        <v>94</v>
      </c>
      <c r="C2123" s="14">
        <v>218</v>
      </c>
      <c r="D2123" s="14" t="s">
        <v>550</v>
      </c>
      <c r="E2123" s="14">
        <v>20</v>
      </c>
      <c r="F2123" s="14">
        <v>5</v>
      </c>
      <c r="G2123" s="14">
        <v>30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1252</v>
      </c>
    </row>
    <row r="2126" spans="1:14">
      <c r="A2126" s="11" t="s">
        <v>1438</v>
      </c>
    </row>
    <row r="2127" spans="1:14">
      <c r="A2127" s="11" t="s">
        <v>1439</v>
      </c>
      <c r="B2127" s="12">
        <v>200</v>
      </c>
      <c r="C2127" s="12">
        <v>200</v>
      </c>
      <c r="D2127" s="12" t="s">
        <v>558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1440</v>
      </c>
      <c r="B2128" s="12">
        <v>200</v>
      </c>
      <c r="C2128" s="12">
        <v>200</v>
      </c>
      <c r="D2128" s="12" t="s">
        <v>552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1440</v>
      </c>
      <c r="B2129" s="12">
        <v>200</v>
      </c>
      <c r="C2129" s="12">
        <v>200</v>
      </c>
      <c r="D2129" s="12" t="s">
        <v>554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1440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60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1440</v>
      </c>
      <c r="B2131" s="12">
        <v>200</v>
      </c>
      <c r="C2131" s="12">
        <v>200</v>
      </c>
      <c r="D2131" s="12" t="s">
        <v>541</v>
      </c>
      <c r="E2131" s="12">
        <v>180</v>
      </c>
      <c r="F2131" s="12">
        <v>60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1440</v>
      </c>
      <c r="B2132" s="12">
        <v>200</v>
      </c>
      <c r="C2132" s="12">
        <v>200</v>
      </c>
      <c r="D2132" s="12" t="s">
        <v>551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1440</v>
      </c>
      <c r="B2133" s="12">
        <v>200</v>
      </c>
      <c r="C2133" s="12">
        <v>200</v>
      </c>
      <c r="D2133" s="12" t="s">
        <v>553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1440</v>
      </c>
      <c r="B2134" s="12">
        <v>200</v>
      </c>
      <c r="C2134" s="12">
        <v>200</v>
      </c>
      <c r="D2134" s="12" t="s">
        <v>549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1440</v>
      </c>
      <c r="B2135" s="12">
        <v>200</v>
      </c>
      <c r="C2135" s="12">
        <v>200</v>
      </c>
      <c r="D2135" s="12" t="s">
        <v>557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1440</v>
      </c>
      <c r="B2136" s="12">
        <v>200</v>
      </c>
      <c r="C2136" s="12">
        <v>200</v>
      </c>
      <c r="D2136" s="12" t="s">
        <v>540</v>
      </c>
      <c r="E2136" s="12">
        <v>180</v>
      </c>
      <c r="F2136" s="12">
        <v>5</v>
      </c>
      <c r="G2136" s="12">
        <v>80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1440</v>
      </c>
      <c r="B2137" s="12">
        <v>200</v>
      </c>
      <c r="C2137" s="12">
        <v>200</v>
      </c>
      <c r="D2137" s="12" t="s">
        <v>1433</v>
      </c>
      <c r="E2137" s="12">
        <v>180</v>
      </c>
      <c r="F2137" s="12">
        <v>5</v>
      </c>
      <c r="G2137" s="12">
        <v>80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1440</v>
      </c>
      <c r="B2138" s="18">
        <v>200</v>
      </c>
      <c r="C2138" s="18">
        <v>200</v>
      </c>
      <c r="D2138" s="18" t="s">
        <v>1441</v>
      </c>
      <c r="E2138" s="18">
        <v>180</v>
      </c>
      <c r="F2138" s="18">
        <v>5</v>
      </c>
      <c r="G2138" s="18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1440</v>
      </c>
      <c r="B2139" s="18">
        <v>200</v>
      </c>
      <c r="C2139" s="18">
        <v>200</v>
      </c>
      <c r="D2139" s="18" t="s">
        <v>1442</v>
      </c>
      <c r="E2139" s="18">
        <v>180</v>
      </c>
      <c r="F2139" s="18">
        <v>5</v>
      </c>
      <c r="G2139" s="18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1439</v>
      </c>
      <c r="B2141" s="12">
        <v>270</v>
      </c>
      <c r="C2141" s="12">
        <v>200</v>
      </c>
      <c r="D2141" s="12" t="s">
        <v>558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1440</v>
      </c>
      <c r="B2142" s="12">
        <v>270</v>
      </c>
      <c r="C2142" s="12">
        <v>200</v>
      </c>
      <c r="D2142" s="12" t="s">
        <v>552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1440</v>
      </c>
      <c r="B2143" s="12">
        <v>270</v>
      </c>
      <c r="C2143" s="12">
        <v>200</v>
      </c>
      <c r="D2143" s="12" t="s">
        <v>554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1440</v>
      </c>
      <c r="B2144" s="12">
        <v>270</v>
      </c>
      <c r="C2144" s="12">
        <v>200</v>
      </c>
      <c r="D2144" s="12" t="s">
        <v>550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1440</v>
      </c>
      <c r="B2145" s="12">
        <v>270</v>
      </c>
      <c r="C2145" s="12">
        <v>200</v>
      </c>
      <c r="D2145" s="12" t="s">
        <v>541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1440</v>
      </c>
      <c r="B2146" s="12">
        <v>340</v>
      </c>
      <c r="C2146" s="12">
        <v>247</v>
      </c>
      <c r="D2146" s="12" t="s">
        <v>558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1440</v>
      </c>
      <c r="B2147" s="12">
        <v>340</v>
      </c>
      <c r="C2147" s="12">
        <v>247</v>
      </c>
      <c r="D2147" s="12" t="s">
        <v>552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1440</v>
      </c>
      <c r="B2148" s="12">
        <v>340</v>
      </c>
      <c r="C2148" s="12">
        <v>247</v>
      </c>
      <c r="D2148" s="12" t="s">
        <v>554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1440</v>
      </c>
      <c r="B2149" s="12">
        <v>340</v>
      </c>
      <c r="C2149" s="12">
        <v>247</v>
      </c>
      <c r="D2149" s="12" t="s">
        <v>550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1440</v>
      </c>
      <c r="B2150" s="12">
        <v>340</v>
      </c>
      <c r="C2150" s="12">
        <v>247</v>
      </c>
      <c r="D2150" s="12" t="s">
        <v>541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1440</v>
      </c>
      <c r="B2151" s="12">
        <v>216</v>
      </c>
      <c r="C2151" s="12">
        <v>37</v>
      </c>
      <c r="D2151" s="12" t="s">
        <v>558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1440</v>
      </c>
      <c r="B2152" s="12">
        <v>216</v>
      </c>
      <c r="C2152" s="12">
        <v>37</v>
      </c>
      <c r="D2152" s="12" t="s">
        <v>552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1440</v>
      </c>
      <c r="B2153" s="12">
        <v>216</v>
      </c>
      <c r="C2153" s="12">
        <v>37</v>
      </c>
      <c r="D2153" s="12" t="s">
        <v>554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1440</v>
      </c>
      <c r="B2154" s="12">
        <v>216</v>
      </c>
      <c r="C2154" s="12">
        <v>37</v>
      </c>
      <c r="D2154" s="12" t="s">
        <v>550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1440</v>
      </c>
      <c r="B2155" s="12">
        <v>216</v>
      </c>
      <c r="C2155" s="12">
        <v>37</v>
      </c>
      <c r="D2155" s="12" t="s">
        <v>541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1440</v>
      </c>
      <c r="B2156" s="12">
        <v>354</v>
      </c>
      <c r="C2156" s="12">
        <v>132</v>
      </c>
      <c r="D2156" s="12" t="s">
        <v>558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1440</v>
      </c>
      <c r="B2157" s="12">
        <v>354</v>
      </c>
      <c r="C2157" s="12">
        <v>132</v>
      </c>
      <c r="D2157" s="12" t="s">
        <v>552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1440</v>
      </c>
      <c r="B2158" s="12">
        <v>354</v>
      </c>
      <c r="C2158" s="12">
        <v>132</v>
      </c>
      <c r="D2158" s="12" t="s">
        <v>554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1440</v>
      </c>
      <c r="B2159" s="12">
        <v>354</v>
      </c>
      <c r="C2159" s="12">
        <v>132</v>
      </c>
      <c r="D2159" s="12" t="s">
        <v>550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1440</v>
      </c>
      <c r="B2160" s="12">
        <v>354</v>
      </c>
      <c r="C2160" s="12">
        <v>132</v>
      </c>
      <c r="D2160" s="12" t="s">
        <v>541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1440</v>
      </c>
      <c r="B2161" s="12">
        <v>311</v>
      </c>
      <c r="C2161" s="12">
        <v>65</v>
      </c>
      <c r="D2161" s="12" t="s">
        <v>558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1440</v>
      </c>
      <c r="B2162" s="12">
        <v>311</v>
      </c>
      <c r="C2162" s="12">
        <v>65</v>
      </c>
      <c r="D2162" s="12" t="s">
        <v>552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1440</v>
      </c>
      <c r="B2163" s="12">
        <v>311</v>
      </c>
      <c r="C2163" s="12">
        <v>65</v>
      </c>
      <c r="D2163" s="12" t="s">
        <v>554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1440</v>
      </c>
      <c r="B2164" s="12">
        <v>311</v>
      </c>
      <c r="C2164" s="12">
        <v>65</v>
      </c>
      <c r="D2164" s="12" t="s">
        <v>550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1440</v>
      </c>
      <c r="B2165" s="12">
        <v>311</v>
      </c>
      <c r="C2165" s="12">
        <v>65</v>
      </c>
      <c r="D2165" s="12" t="s">
        <v>541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1439</v>
      </c>
      <c r="B2166" s="12">
        <v>72</v>
      </c>
      <c r="C2166" s="12">
        <v>311</v>
      </c>
      <c r="D2166" s="12" t="s">
        <v>558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1440</v>
      </c>
      <c r="B2167" s="12">
        <v>72</v>
      </c>
      <c r="C2167" s="12">
        <v>311</v>
      </c>
      <c r="D2167" s="12" t="s">
        <v>552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1440</v>
      </c>
      <c r="B2168" s="12">
        <v>72</v>
      </c>
      <c r="C2168" s="12">
        <v>311</v>
      </c>
      <c r="D2168" s="12" t="s">
        <v>554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1440</v>
      </c>
      <c r="B2169" s="12">
        <v>72</v>
      </c>
      <c r="C2169" s="12">
        <v>311</v>
      </c>
      <c r="D2169" s="12" t="s">
        <v>550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1440</v>
      </c>
      <c r="B2170" s="12">
        <v>72</v>
      </c>
      <c r="C2170" s="12">
        <v>311</v>
      </c>
      <c r="D2170" s="12" t="s">
        <v>541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1439</v>
      </c>
      <c r="B2171" s="12">
        <v>115</v>
      </c>
      <c r="C2171" s="12">
        <v>160</v>
      </c>
      <c r="D2171" s="12" t="s">
        <v>558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1440</v>
      </c>
      <c r="B2172" s="12">
        <v>115</v>
      </c>
      <c r="C2172" s="12">
        <v>160</v>
      </c>
      <c r="D2172" s="12" t="s">
        <v>552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1440</v>
      </c>
      <c r="B2173" s="12">
        <v>115</v>
      </c>
      <c r="C2173" s="12">
        <v>160</v>
      </c>
      <c r="D2173" s="12" t="s">
        <v>554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1440</v>
      </c>
      <c r="B2174" s="12">
        <v>115</v>
      </c>
      <c r="C2174" s="12">
        <v>160</v>
      </c>
      <c r="D2174" s="12" t="s">
        <v>550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1440</v>
      </c>
      <c r="B2175" s="12">
        <v>115</v>
      </c>
      <c r="C2175" s="12">
        <v>160</v>
      </c>
      <c r="D2175" s="12" t="s">
        <v>541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1439</v>
      </c>
      <c r="B2176" s="12">
        <v>184</v>
      </c>
      <c r="C2176" s="12">
        <v>287</v>
      </c>
      <c r="D2176" s="12" t="s">
        <v>558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1440</v>
      </c>
      <c r="B2177" s="12">
        <v>184</v>
      </c>
      <c r="C2177" s="12">
        <v>287</v>
      </c>
      <c r="D2177" s="12" t="s">
        <v>552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1440</v>
      </c>
      <c r="B2178" s="12">
        <v>184</v>
      </c>
      <c r="C2178" s="12">
        <v>287</v>
      </c>
      <c r="D2178" s="12" t="s">
        <v>554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1440</v>
      </c>
      <c r="B2179" s="12">
        <v>184</v>
      </c>
      <c r="C2179" s="12">
        <v>287</v>
      </c>
      <c r="D2179" s="12" t="s">
        <v>550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1440</v>
      </c>
      <c r="B2180" s="12">
        <v>184</v>
      </c>
      <c r="C2180" s="12">
        <v>287</v>
      </c>
      <c r="D2180" s="12" t="s">
        <v>541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1439</v>
      </c>
      <c r="B2181" s="12">
        <v>315</v>
      </c>
      <c r="C2181" s="12">
        <v>250</v>
      </c>
      <c r="D2181" s="12" t="s">
        <v>558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1440</v>
      </c>
      <c r="B2182" s="12">
        <v>315</v>
      </c>
      <c r="C2182" s="12">
        <v>250</v>
      </c>
      <c r="D2182" s="12" t="s">
        <v>552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1440</v>
      </c>
      <c r="B2183" s="12">
        <v>315</v>
      </c>
      <c r="C2183" s="12">
        <v>250</v>
      </c>
      <c r="D2183" s="12" t="s">
        <v>554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1440</v>
      </c>
      <c r="B2184" s="12">
        <v>315</v>
      </c>
      <c r="C2184" s="12">
        <v>250</v>
      </c>
      <c r="D2184" s="12" t="s">
        <v>550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1440</v>
      </c>
      <c r="B2185" s="12">
        <v>315</v>
      </c>
      <c r="C2185" s="12">
        <v>250</v>
      </c>
      <c r="D2185" s="12" t="s">
        <v>541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1439</v>
      </c>
      <c r="B2186" s="12">
        <v>215</v>
      </c>
      <c r="C2186" s="12">
        <v>122</v>
      </c>
      <c r="D2186" s="12" t="s">
        <v>558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1440</v>
      </c>
      <c r="B2187" s="12">
        <v>215</v>
      </c>
      <c r="C2187" s="12">
        <v>122</v>
      </c>
      <c r="D2187" s="12" t="s">
        <v>552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1440</v>
      </c>
      <c r="B2188" s="12">
        <v>215</v>
      </c>
      <c r="C2188" s="12">
        <v>122</v>
      </c>
      <c r="D2188" s="12" t="s">
        <v>554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1440</v>
      </c>
      <c r="B2189" s="12">
        <v>215</v>
      </c>
      <c r="C2189" s="12">
        <v>122</v>
      </c>
      <c r="D2189" s="12" t="s">
        <v>550</v>
      </c>
      <c r="E2189" s="12">
        <v>20</v>
      </c>
      <c r="F2189" s="12">
        <v>5</v>
      </c>
      <c r="G2189" s="14">
        <v>30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1440</v>
      </c>
      <c r="B2190" s="12">
        <v>215</v>
      </c>
      <c r="C2190" s="12">
        <v>122</v>
      </c>
      <c r="D2190" s="12" t="s">
        <v>541</v>
      </c>
      <c r="E2190" s="12">
        <v>20</v>
      </c>
      <c r="F2190" s="12">
        <v>5</v>
      </c>
      <c r="G2190" s="14">
        <v>30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1443</v>
      </c>
    </row>
    <row r="2193" spans="1:14">
      <c r="A2193" s="11" t="s">
        <v>1444</v>
      </c>
      <c r="B2193" s="12">
        <v>150</v>
      </c>
      <c r="C2193" s="12">
        <v>150</v>
      </c>
      <c r="D2193" s="12" t="s">
        <v>558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1444</v>
      </c>
      <c r="B2194" s="12">
        <v>150</v>
      </c>
      <c r="C2194" s="12">
        <v>150</v>
      </c>
      <c r="D2194" s="12" t="s">
        <v>552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1445</v>
      </c>
      <c r="B2195" s="12">
        <v>150</v>
      </c>
      <c r="C2195" s="12">
        <v>150</v>
      </c>
      <c r="D2195" s="12" t="s">
        <v>554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1445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60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1445</v>
      </c>
      <c r="B2197" s="12">
        <v>150</v>
      </c>
      <c r="C2197" s="12">
        <v>150</v>
      </c>
      <c r="D2197" s="12" t="s">
        <v>541</v>
      </c>
      <c r="E2197" s="12">
        <v>130</v>
      </c>
      <c r="F2197" s="12">
        <v>60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1445</v>
      </c>
      <c r="B2198" s="12">
        <v>150</v>
      </c>
      <c r="C2198" s="12">
        <v>150</v>
      </c>
      <c r="D2198" s="12" t="s">
        <v>551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1445</v>
      </c>
      <c r="B2199" s="12">
        <v>150</v>
      </c>
      <c r="C2199" s="12">
        <v>150</v>
      </c>
      <c r="D2199" s="12" t="s">
        <v>553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1445</v>
      </c>
      <c r="B2200" s="12">
        <v>150</v>
      </c>
      <c r="C2200" s="12">
        <v>150</v>
      </c>
      <c r="D2200" s="12" t="s">
        <v>549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1445</v>
      </c>
      <c r="B2201" s="12">
        <v>150</v>
      </c>
      <c r="C2201" s="12">
        <v>150</v>
      </c>
      <c r="D2201" s="12" t="s">
        <v>557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1445</v>
      </c>
      <c r="B2202" s="12">
        <v>150</v>
      </c>
      <c r="C2202" s="12">
        <v>150</v>
      </c>
      <c r="D2202" s="12" t="s">
        <v>540</v>
      </c>
      <c r="E2202" s="12">
        <v>130</v>
      </c>
      <c r="F2202" s="12">
        <v>5</v>
      </c>
      <c r="G2202" s="12">
        <v>80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1445</v>
      </c>
      <c r="B2203" s="12">
        <v>150</v>
      </c>
      <c r="C2203" s="12">
        <v>150</v>
      </c>
      <c r="D2203" s="12" t="s">
        <v>1433</v>
      </c>
      <c r="E2203" s="12">
        <v>130</v>
      </c>
      <c r="F2203" s="12">
        <v>5</v>
      </c>
      <c r="G2203" s="12">
        <v>80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1445</v>
      </c>
      <c r="B2204" s="18">
        <v>150</v>
      </c>
      <c r="C2204" s="18">
        <v>150</v>
      </c>
      <c r="D2204" s="18" t="s">
        <v>1441</v>
      </c>
      <c r="E2204" s="18">
        <v>130</v>
      </c>
      <c r="F2204" s="18">
        <v>5</v>
      </c>
      <c r="G2204" s="18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1445</v>
      </c>
      <c r="B2205" s="18">
        <v>150</v>
      </c>
      <c r="C2205" s="18">
        <v>150</v>
      </c>
      <c r="D2205" s="18" t="s">
        <v>1442</v>
      </c>
      <c r="E2205" s="18">
        <v>130</v>
      </c>
      <c r="F2205" s="18">
        <v>5</v>
      </c>
      <c r="G2205" s="18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1444</v>
      </c>
      <c r="B2207" s="12">
        <v>125</v>
      </c>
      <c r="C2207" s="12">
        <v>180</v>
      </c>
      <c r="D2207" s="12" t="s">
        <v>558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1445</v>
      </c>
      <c r="B2208" s="12">
        <v>125</v>
      </c>
      <c r="C2208" s="12">
        <v>180</v>
      </c>
      <c r="D2208" s="12" t="s">
        <v>552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1445</v>
      </c>
      <c r="B2209" s="12">
        <v>125</v>
      </c>
      <c r="C2209" s="12">
        <v>180</v>
      </c>
      <c r="D2209" s="12" t="s">
        <v>554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1445</v>
      </c>
      <c r="B2210" s="12">
        <v>125</v>
      </c>
      <c r="C2210" s="12">
        <v>180</v>
      </c>
      <c r="D2210" s="12" t="s">
        <v>550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1445</v>
      </c>
      <c r="B2211" s="12">
        <v>125</v>
      </c>
      <c r="C2211" s="12">
        <v>180</v>
      </c>
      <c r="D2211" s="12" t="s">
        <v>541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1445</v>
      </c>
      <c r="B2212" s="12">
        <v>233</v>
      </c>
      <c r="C2212" s="12">
        <v>233</v>
      </c>
      <c r="D2212" s="12" t="s">
        <v>558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1445</v>
      </c>
      <c r="B2213" s="12">
        <v>233</v>
      </c>
      <c r="C2213" s="12">
        <v>233</v>
      </c>
      <c r="D2213" s="12" t="s">
        <v>552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1445</v>
      </c>
      <c r="B2214" s="12">
        <v>233</v>
      </c>
      <c r="C2214" s="12">
        <v>233</v>
      </c>
      <c r="D2214" s="12" t="s">
        <v>554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1445</v>
      </c>
      <c r="B2215" s="12">
        <v>233</v>
      </c>
      <c r="C2215" s="12">
        <v>233</v>
      </c>
      <c r="D2215" s="12" t="s">
        <v>550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1445</v>
      </c>
      <c r="B2216" s="12">
        <v>233</v>
      </c>
      <c r="C2216" s="12">
        <v>233</v>
      </c>
      <c r="D2216" s="12" t="s">
        <v>541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1445</v>
      </c>
      <c r="B2217" s="12">
        <v>239</v>
      </c>
      <c r="C2217" s="12">
        <v>79</v>
      </c>
      <c r="D2217" s="12" t="s">
        <v>558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1445</v>
      </c>
      <c r="B2218" s="12">
        <v>239</v>
      </c>
      <c r="C2218" s="12">
        <v>79</v>
      </c>
      <c r="D2218" s="12" t="s">
        <v>552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1445</v>
      </c>
      <c r="B2219" s="12">
        <v>239</v>
      </c>
      <c r="C2219" s="12">
        <v>79</v>
      </c>
      <c r="D2219" s="12" t="s">
        <v>554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1445</v>
      </c>
      <c r="B2220" s="12">
        <v>239</v>
      </c>
      <c r="C2220" s="12">
        <v>79</v>
      </c>
      <c r="D2220" s="12" t="s">
        <v>550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1445</v>
      </c>
      <c r="B2221" s="12">
        <v>239</v>
      </c>
      <c r="C2221" s="12">
        <v>79</v>
      </c>
      <c r="D2221" s="12" t="s">
        <v>541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1444</v>
      </c>
      <c r="B2222" s="12">
        <v>154</v>
      </c>
      <c r="C2222" s="12">
        <v>230</v>
      </c>
      <c r="D2222" s="12" t="s">
        <v>558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1444</v>
      </c>
      <c r="B2223" s="12">
        <v>154</v>
      </c>
      <c r="C2223" s="12">
        <v>230</v>
      </c>
      <c r="D2223" s="12" t="s">
        <v>552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1445</v>
      </c>
      <c r="B2224" s="12">
        <v>154</v>
      </c>
      <c r="C2224" s="12">
        <v>230</v>
      </c>
      <c r="D2224" s="12" t="s">
        <v>554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1445</v>
      </c>
      <c r="B2225" s="12">
        <v>154</v>
      </c>
      <c r="C2225" s="12">
        <v>230</v>
      </c>
      <c r="D2225" s="12" t="s">
        <v>550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1445</v>
      </c>
      <c r="B2226" s="12">
        <v>154</v>
      </c>
      <c r="C2226" s="12">
        <v>230</v>
      </c>
      <c r="D2226" s="12" t="s">
        <v>541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1444</v>
      </c>
      <c r="B2227" s="12">
        <v>175</v>
      </c>
      <c r="C2227" s="12">
        <v>72</v>
      </c>
      <c r="D2227" s="12" t="s">
        <v>558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1444</v>
      </c>
      <c r="B2228" s="12">
        <v>175</v>
      </c>
      <c r="C2228" s="12">
        <v>72</v>
      </c>
      <c r="D2228" s="12" t="s">
        <v>552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1445</v>
      </c>
      <c r="B2229" s="12">
        <v>175</v>
      </c>
      <c r="C2229" s="12">
        <v>72</v>
      </c>
      <c r="D2229" s="12" t="s">
        <v>554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1445</v>
      </c>
      <c r="B2230" s="12">
        <v>175</v>
      </c>
      <c r="C2230" s="12">
        <v>72</v>
      </c>
      <c r="D2230" s="12" t="s">
        <v>550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1445</v>
      </c>
      <c r="B2231" s="12">
        <v>175</v>
      </c>
      <c r="C2231" s="12">
        <v>72</v>
      </c>
      <c r="D2231" s="12" t="s">
        <v>541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1444</v>
      </c>
      <c r="B2232" s="12">
        <v>230</v>
      </c>
      <c r="C2232" s="12">
        <v>160</v>
      </c>
      <c r="D2232" s="12" t="s">
        <v>558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1444</v>
      </c>
      <c r="B2233" s="12">
        <v>230</v>
      </c>
      <c r="C2233" s="12">
        <v>160</v>
      </c>
      <c r="D2233" s="12" t="s">
        <v>552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1445</v>
      </c>
      <c r="B2234" s="12">
        <v>230</v>
      </c>
      <c r="C2234" s="12">
        <v>160</v>
      </c>
      <c r="D2234" s="12" t="s">
        <v>554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1445</v>
      </c>
      <c r="B2235" s="12">
        <v>230</v>
      </c>
      <c r="C2235" s="12">
        <v>160</v>
      </c>
      <c r="D2235" s="12" t="s">
        <v>550</v>
      </c>
      <c r="E2235" s="12">
        <v>20</v>
      </c>
      <c r="F2235" s="12">
        <v>5</v>
      </c>
      <c r="G2235" s="14">
        <v>30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1445</v>
      </c>
      <c r="B2236" s="12">
        <v>230</v>
      </c>
      <c r="C2236" s="12">
        <v>160</v>
      </c>
      <c r="D2236" s="12" t="s">
        <v>541</v>
      </c>
      <c r="E2236" s="12">
        <v>20</v>
      </c>
      <c r="F2236" s="12">
        <v>5</v>
      </c>
      <c r="G2236" s="14">
        <v>30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1446</v>
      </c>
    </row>
    <row r="2239" spans="1:14">
      <c r="A2239" s="11" t="s">
        <v>1447</v>
      </c>
      <c r="B2239" s="12">
        <v>150</v>
      </c>
      <c r="C2239" s="12">
        <v>140</v>
      </c>
      <c r="D2239" s="12" t="s">
        <v>558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1448</v>
      </c>
      <c r="B2240" s="12">
        <v>150</v>
      </c>
      <c r="C2240" s="12">
        <v>140</v>
      </c>
      <c r="D2240" s="12" t="s">
        <v>552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1448</v>
      </c>
      <c r="B2241" s="12">
        <v>150</v>
      </c>
      <c r="C2241" s="12">
        <v>140</v>
      </c>
      <c r="D2241" s="12" t="s">
        <v>554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1448</v>
      </c>
      <c r="B2242" s="12">
        <v>150</v>
      </c>
      <c r="C2242" s="12">
        <v>140</v>
      </c>
      <c r="D2242" s="12" t="s">
        <v>550</v>
      </c>
      <c r="E2242" s="12">
        <v>130</v>
      </c>
      <c r="F2242" s="12">
        <v>60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1448</v>
      </c>
      <c r="B2243" s="12">
        <v>150</v>
      </c>
      <c r="C2243" s="12">
        <v>140</v>
      </c>
      <c r="D2243" s="12" t="s">
        <v>541</v>
      </c>
      <c r="E2243" s="12">
        <v>130</v>
      </c>
      <c r="F2243" s="12">
        <v>60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1448</v>
      </c>
      <c r="B2244" s="12">
        <v>150</v>
      </c>
      <c r="C2244" s="12">
        <v>140</v>
      </c>
      <c r="D2244" s="12" t="s">
        <v>551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1448</v>
      </c>
      <c r="B2245" s="12">
        <v>150</v>
      </c>
      <c r="C2245" s="12">
        <v>140</v>
      </c>
      <c r="D2245" s="12" t="s">
        <v>553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1448</v>
      </c>
      <c r="B2246" s="12">
        <v>150</v>
      </c>
      <c r="C2246" s="12">
        <v>140</v>
      </c>
      <c r="D2246" s="12" t="s">
        <v>549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1448</v>
      </c>
      <c r="B2247" s="12">
        <v>150</v>
      </c>
      <c r="C2247" s="12">
        <v>140</v>
      </c>
      <c r="D2247" s="12" t="s">
        <v>557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1448</v>
      </c>
      <c r="B2248" s="12">
        <v>150</v>
      </c>
      <c r="C2248" s="12">
        <v>140</v>
      </c>
      <c r="D2248" s="12" t="s">
        <v>540</v>
      </c>
      <c r="E2248" s="12">
        <v>200</v>
      </c>
      <c r="F2248" s="12">
        <v>5</v>
      </c>
      <c r="G2248" s="12">
        <v>80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1448</v>
      </c>
      <c r="B2249" s="12">
        <v>150</v>
      </c>
      <c r="C2249" s="12">
        <v>140</v>
      </c>
      <c r="D2249" s="12" t="s">
        <v>1433</v>
      </c>
      <c r="E2249" s="12">
        <v>200</v>
      </c>
      <c r="F2249" s="12">
        <v>5</v>
      </c>
      <c r="G2249" s="12">
        <v>80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1448</v>
      </c>
      <c r="B2250" s="18">
        <v>150</v>
      </c>
      <c r="C2250" s="18">
        <v>140</v>
      </c>
      <c r="D2250" s="18" t="s">
        <v>1441</v>
      </c>
      <c r="E2250" s="18">
        <v>200</v>
      </c>
      <c r="F2250" s="18">
        <v>5</v>
      </c>
      <c r="G2250" s="18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1448</v>
      </c>
      <c r="B2251" s="18">
        <v>150</v>
      </c>
      <c r="C2251" s="18">
        <v>140</v>
      </c>
      <c r="D2251" s="18" t="s">
        <v>1442</v>
      </c>
      <c r="E2251" s="18">
        <v>200</v>
      </c>
      <c r="F2251" s="18">
        <v>5</v>
      </c>
      <c r="G2251" s="18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1447</v>
      </c>
      <c r="B2253" s="12">
        <v>140</v>
      </c>
      <c r="C2253" s="12">
        <v>200</v>
      </c>
      <c r="D2253" s="12" t="s">
        <v>558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1448</v>
      </c>
      <c r="B2254" s="12">
        <v>140</v>
      </c>
      <c r="C2254" s="12">
        <v>200</v>
      </c>
      <c r="D2254" s="12" t="s">
        <v>552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1448</v>
      </c>
      <c r="B2255" s="12">
        <v>140</v>
      </c>
      <c r="C2255" s="12">
        <v>200</v>
      </c>
      <c r="D2255" s="12" t="s">
        <v>554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1448</v>
      </c>
      <c r="B2256" s="12">
        <v>140</v>
      </c>
      <c r="C2256" s="12">
        <v>200</v>
      </c>
      <c r="D2256" s="12" t="s">
        <v>550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1448</v>
      </c>
      <c r="B2257" s="12">
        <v>140</v>
      </c>
      <c r="C2257" s="12">
        <v>200</v>
      </c>
      <c r="D2257" s="12" t="s">
        <v>541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1448</v>
      </c>
      <c r="B2258" s="12">
        <v>73</v>
      </c>
      <c r="C2258" s="12">
        <v>47</v>
      </c>
      <c r="D2258" s="12" t="s">
        <v>558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1445</v>
      </c>
      <c r="B2259" s="12">
        <v>73</v>
      </c>
      <c r="C2259" s="12">
        <v>47</v>
      </c>
      <c r="D2259" s="12" t="s">
        <v>552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1448</v>
      </c>
      <c r="B2260" s="12">
        <v>73</v>
      </c>
      <c r="C2260" s="12">
        <v>47</v>
      </c>
      <c r="D2260" s="12" t="s">
        <v>554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1448</v>
      </c>
      <c r="B2261" s="12">
        <v>73</v>
      </c>
      <c r="C2261" s="12">
        <v>47</v>
      </c>
      <c r="D2261" s="12" t="s">
        <v>550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1447</v>
      </c>
      <c r="B2262" s="12">
        <v>73</v>
      </c>
      <c r="C2262" s="12">
        <v>47</v>
      </c>
      <c r="D2262" s="12" t="s">
        <v>541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1448</v>
      </c>
      <c r="B2263" s="12">
        <v>35</v>
      </c>
      <c r="C2263" s="12">
        <v>167</v>
      </c>
      <c r="D2263" s="12" t="s">
        <v>558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1448</v>
      </c>
      <c r="B2264" s="12">
        <v>35</v>
      </c>
      <c r="C2264" s="12">
        <v>167</v>
      </c>
      <c r="D2264" s="12" t="s">
        <v>552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1448</v>
      </c>
      <c r="B2265" s="12">
        <v>35</v>
      </c>
      <c r="C2265" s="12">
        <v>167</v>
      </c>
      <c r="D2265" s="12" t="s">
        <v>554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1448</v>
      </c>
      <c r="B2266" s="12">
        <v>35</v>
      </c>
      <c r="C2266" s="12">
        <v>167</v>
      </c>
      <c r="D2266" s="12" t="s">
        <v>550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1448</v>
      </c>
      <c r="B2267" s="12">
        <v>35</v>
      </c>
      <c r="C2267" s="12">
        <v>167</v>
      </c>
      <c r="D2267" s="12" t="s">
        <v>541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1447</v>
      </c>
      <c r="B2268" s="12">
        <v>218</v>
      </c>
      <c r="C2268" s="12">
        <v>199</v>
      </c>
      <c r="D2268" s="12" t="s">
        <v>558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1448</v>
      </c>
      <c r="B2269" s="12">
        <v>218</v>
      </c>
      <c r="C2269" s="12">
        <v>199</v>
      </c>
      <c r="D2269" s="12" t="s">
        <v>552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1448</v>
      </c>
      <c r="B2270" s="12">
        <v>218</v>
      </c>
      <c r="C2270" s="12">
        <v>199</v>
      </c>
      <c r="D2270" s="12" t="s">
        <v>554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1448</v>
      </c>
      <c r="B2271" s="12">
        <v>218</v>
      </c>
      <c r="C2271" s="12">
        <v>199</v>
      </c>
      <c r="D2271" s="12" t="s">
        <v>550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1448</v>
      </c>
      <c r="B2272" s="12">
        <v>218</v>
      </c>
      <c r="C2272" s="12">
        <v>199</v>
      </c>
      <c r="D2272" s="12" t="s">
        <v>541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1447</v>
      </c>
      <c r="B2273" s="12">
        <v>90</v>
      </c>
      <c r="C2273" s="12">
        <v>212</v>
      </c>
      <c r="D2273" s="12" t="s">
        <v>558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1448</v>
      </c>
      <c r="B2274" s="12">
        <v>90</v>
      </c>
      <c r="C2274" s="12">
        <v>212</v>
      </c>
      <c r="D2274" s="12" t="s">
        <v>552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1448</v>
      </c>
      <c r="B2275" s="12">
        <v>90</v>
      </c>
      <c r="C2275" s="12">
        <v>212</v>
      </c>
      <c r="D2275" s="12" t="s">
        <v>554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1448</v>
      </c>
      <c r="B2276" s="12">
        <v>90</v>
      </c>
      <c r="C2276" s="12">
        <v>212</v>
      </c>
      <c r="D2276" s="12" t="s">
        <v>550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1448</v>
      </c>
      <c r="B2277" s="12">
        <v>90</v>
      </c>
      <c r="C2277" s="12">
        <v>212</v>
      </c>
      <c r="D2277" s="12" t="s">
        <v>541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1447</v>
      </c>
      <c r="B2278" s="12">
        <v>90</v>
      </c>
      <c r="C2278" s="12">
        <v>120</v>
      </c>
      <c r="D2278" s="12" t="s">
        <v>558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1448</v>
      </c>
      <c r="B2279" s="12">
        <v>90</v>
      </c>
      <c r="C2279" s="12">
        <v>120</v>
      </c>
      <c r="D2279" s="12" t="s">
        <v>552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1448</v>
      </c>
      <c r="B2280" s="12">
        <v>90</v>
      </c>
      <c r="C2280" s="12">
        <v>120</v>
      </c>
      <c r="D2280" s="12" t="s">
        <v>554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1448</v>
      </c>
      <c r="B2281" s="12">
        <v>90</v>
      </c>
      <c r="C2281" s="12">
        <v>120</v>
      </c>
      <c r="D2281" s="12" t="s">
        <v>550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1448</v>
      </c>
      <c r="B2282" s="12">
        <v>90</v>
      </c>
      <c r="C2282" s="12">
        <v>120</v>
      </c>
      <c r="D2282" s="12" t="s">
        <v>541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1447</v>
      </c>
      <c r="B2283" s="12">
        <v>135</v>
      </c>
      <c r="C2283" s="12">
        <v>42</v>
      </c>
      <c r="D2283" s="12" t="s">
        <v>558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1448</v>
      </c>
      <c r="B2284" s="12">
        <v>135</v>
      </c>
      <c r="C2284" s="12">
        <v>42</v>
      </c>
      <c r="D2284" s="12" t="s">
        <v>552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1448</v>
      </c>
      <c r="B2285" s="12">
        <v>135</v>
      </c>
      <c r="C2285" s="12">
        <v>42</v>
      </c>
      <c r="D2285" s="12" t="s">
        <v>554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1448</v>
      </c>
      <c r="B2286" s="12">
        <v>135</v>
      </c>
      <c r="C2286" s="12">
        <v>42</v>
      </c>
      <c r="D2286" s="12" t="s">
        <v>550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1448</v>
      </c>
      <c r="B2287" s="12">
        <v>135</v>
      </c>
      <c r="C2287" s="12">
        <v>42</v>
      </c>
      <c r="D2287" s="12" t="s">
        <v>541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1447</v>
      </c>
      <c r="B2288" s="12">
        <v>180</v>
      </c>
      <c r="C2288" s="12">
        <v>120</v>
      </c>
      <c r="D2288" s="12" t="s">
        <v>558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1448</v>
      </c>
      <c r="B2289" s="12">
        <v>180</v>
      </c>
      <c r="C2289" s="12">
        <v>120</v>
      </c>
      <c r="D2289" s="12" t="s">
        <v>552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1448</v>
      </c>
      <c r="B2290" s="12">
        <v>180</v>
      </c>
      <c r="C2290" s="12">
        <v>120</v>
      </c>
      <c r="D2290" s="12" t="s">
        <v>554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1448</v>
      </c>
      <c r="B2291" s="12">
        <v>180</v>
      </c>
      <c r="C2291" s="12">
        <v>120</v>
      </c>
      <c r="D2291" s="12" t="s">
        <v>550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1448</v>
      </c>
      <c r="B2292" s="12">
        <v>180</v>
      </c>
      <c r="C2292" s="12">
        <v>120</v>
      </c>
      <c r="D2292" s="12" t="s">
        <v>541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1447</v>
      </c>
      <c r="B2293" s="12">
        <v>245</v>
      </c>
      <c r="C2293" s="12">
        <v>120</v>
      </c>
      <c r="D2293" s="12" t="s">
        <v>558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1448</v>
      </c>
      <c r="B2294" s="12">
        <v>245</v>
      </c>
      <c r="C2294" s="12">
        <v>120</v>
      </c>
      <c r="D2294" s="12" t="s">
        <v>552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1448</v>
      </c>
      <c r="B2295" s="12">
        <v>245</v>
      </c>
      <c r="C2295" s="12">
        <v>120</v>
      </c>
      <c r="D2295" s="12" t="s">
        <v>554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1448</v>
      </c>
      <c r="B2296" s="12">
        <v>245</v>
      </c>
      <c r="C2296" s="12">
        <v>120</v>
      </c>
      <c r="D2296" s="12" t="s">
        <v>550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1448</v>
      </c>
      <c r="B2297" s="12">
        <v>245</v>
      </c>
      <c r="C2297" s="12">
        <v>120</v>
      </c>
      <c r="D2297" s="12" t="s">
        <v>541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1447</v>
      </c>
      <c r="B2298" s="12">
        <v>36</v>
      </c>
      <c r="C2298" s="12">
        <v>167</v>
      </c>
      <c r="D2298" s="12" t="s">
        <v>558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1448</v>
      </c>
      <c r="B2299" s="12">
        <v>36</v>
      </c>
      <c r="C2299" s="12">
        <v>167</v>
      </c>
      <c r="D2299" s="12" t="s">
        <v>552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1448</v>
      </c>
      <c r="B2300" s="12">
        <v>36</v>
      </c>
      <c r="C2300" s="12">
        <v>167</v>
      </c>
      <c r="D2300" s="12" t="s">
        <v>554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1448</v>
      </c>
      <c r="B2301" s="12">
        <v>36</v>
      </c>
      <c r="C2301" s="12">
        <v>167</v>
      </c>
      <c r="D2301" s="12" t="s">
        <v>550</v>
      </c>
      <c r="E2301" s="12">
        <v>20</v>
      </c>
      <c r="F2301" s="12">
        <v>5</v>
      </c>
      <c r="G2301" s="14">
        <v>30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1448</v>
      </c>
      <c r="B2302" s="12">
        <v>36</v>
      </c>
      <c r="C2302" s="12">
        <v>167</v>
      </c>
      <c r="D2302" s="12" t="s">
        <v>541</v>
      </c>
      <c r="E2302" s="12">
        <v>20</v>
      </c>
      <c r="F2302" s="12">
        <v>5</v>
      </c>
      <c r="G2302" s="14">
        <v>30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1449</v>
      </c>
    </row>
    <row r="2305" spans="1:14">
      <c r="A2305" s="11" t="s">
        <v>1450</v>
      </c>
      <c r="B2305" s="12">
        <v>150</v>
      </c>
      <c r="C2305" s="12">
        <v>135</v>
      </c>
      <c r="D2305" s="12" t="s">
        <v>558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1450</v>
      </c>
      <c r="B2306" s="12">
        <v>150</v>
      </c>
      <c r="C2306" s="12">
        <v>135</v>
      </c>
      <c r="D2306" s="12" t="s">
        <v>552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1450</v>
      </c>
      <c r="B2307" s="12">
        <v>150</v>
      </c>
      <c r="C2307" s="12">
        <v>135</v>
      </c>
      <c r="D2307" s="12" t="s">
        <v>554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1450</v>
      </c>
      <c r="B2308" s="12">
        <v>150</v>
      </c>
      <c r="C2308" s="12">
        <v>135</v>
      </c>
      <c r="D2308" s="12" t="s">
        <v>541</v>
      </c>
      <c r="E2308" s="12">
        <v>200</v>
      </c>
      <c r="F2308" s="12">
        <v>60</v>
      </c>
      <c r="G2308" s="12">
        <v>80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1450</v>
      </c>
      <c r="B2309" s="12">
        <v>150</v>
      </c>
      <c r="C2309" s="12">
        <v>135</v>
      </c>
      <c r="D2309" s="12" t="s">
        <v>550</v>
      </c>
      <c r="E2309" s="12">
        <v>200</v>
      </c>
      <c r="F2309" s="12">
        <v>60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1450</v>
      </c>
      <c r="B2310" s="18">
        <v>150</v>
      </c>
      <c r="C2310" s="18">
        <v>135</v>
      </c>
      <c r="D2310" s="18" t="s">
        <v>556</v>
      </c>
      <c r="E2310" s="18">
        <v>200</v>
      </c>
      <c r="F2310" s="18">
        <v>50</v>
      </c>
      <c r="G2310" s="18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1450</v>
      </c>
      <c r="B2311" s="18">
        <v>150</v>
      </c>
      <c r="C2311" s="18">
        <v>135</v>
      </c>
      <c r="D2311" s="18" t="s">
        <v>542</v>
      </c>
      <c r="E2311" s="18">
        <v>200</v>
      </c>
      <c r="F2311" s="18">
        <v>10</v>
      </c>
      <c r="G2311" s="18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1450</v>
      </c>
      <c r="B2312" s="12">
        <v>150</v>
      </c>
      <c r="C2312" s="12">
        <v>135</v>
      </c>
      <c r="D2312" s="12" t="s">
        <v>551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1450</v>
      </c>
      <c r="B2313" s="12">
        <v>150</v>
      </c>
      <c r="C2313" s="12">
        <v>135</v>
      </c>
      <c r="D2313" s="12" t="s">
        <v>553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1450</v>
      </c>
      <c r="B2314" s="12">
        <v>150</v>
      </c>
      <c r="C2314" s="12">
        <v>135</v>
      </c>
      <c r="D2314" s="12" t="s">
        <v>549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1450</v>
      </c>
      <c r="B2315" s="12">
        <v>150</v>
      </c>
      <c r="C2315" s="12">
        <v>135</v>
      </c>
      <c r="D2315" s="12" t="s">
        <v>557</v>
      </c>
      <c r="E2315" s="12">
        <v>200</v>
      </c>
      <c r="F2315" s="12">
        <v>5</v>
      </c>
      <c r="G2315" s="12">
        <v>80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1450</v>
      </c>
      <c r="B2316" s="12">
        <v>150</v>
      </c>
      <c r="C2316" s="12">
        <v>135</v>
      </c>
      <c r="D2316" s="12" t="s">
        <v>540</v>
      </c>
      <c r="E2316" s="12">
        <v>200</v>
      </c>
      <c r="F2316" s="12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1450</v>
      </c>
      <c r="B2317" s="18">
        <v>150</v>
      </c>
      <c r="C2317" s="18">
        <v>135</v>
      </c>
      <c r="D2317" s="18" t="s">
        <v>555</v>
      </c>
      <c r="E2317" s="18">
        <v>200</v>
      </c>
      <c r="F2317" s="18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1450</v>
      </c>
      <c r="B2318" s="18">
        <v>150</v>
      </c>
      <c r="C2318" s="18">
        <v>135</v>
      </c>
      <c r="D2318" s="18" t="s">
        <v>1161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1450</v>
      </c>
      <c r="B2319" s="12">
        <v>150</v>
      </c>
      <c r="C2319" s="12">
        <v>135</v>
      </c>
      <c r="D2319" s="12" t="s">
        <v>1433</v>
      </c>
      <c r="E2319" s="12">
        <v>200</v>
      </c>
      <c r="F2319" s="12">
        <v>5</v>
      </c>
      <c r="G2319" s="12">
        <v>80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1450</v>
      </c>
      <c r="B2320" s="18">
        <v>150</v>
      </c>
      <c r="C2320" s="18">
        <v>135</v>
      </c>
      <c r="D2320" s="18" t="s">
        <v>1441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1450</v>
      </c>
      <c r="B2321" s="18">
        <v>150</v>
      </c>
      <c r="C2321" s="18">
        <v>135</v>
      </c>
      <c r="D2321" s="18" t="s">
        <v>1442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1450</v>
      </c>
      <c r="B2322" s="18">
        <v>150</v>
      </c>
      <c r="C2322" s="18">
        <v>135</v>
      </c>
      <c r="D2322" s="18" t="s">
        <v>1451</v>
      </c>
      <c r="E2322" s="18">
        <v>200</v>
      </c>
      <c r="F2322" s="18">
        <v>5</v>
      </c>
      <c r="G2322" s="18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1450</v>
      </c>
      <c r="B2323" s="18">
        <v>150</v>
      </c>
      <c r="C2323" s="18">
        <v>135</v>
      </c>
      <c r="D2323" s="18" t="s">
        <v>1162</v>
      </c>
      <c r="E2323" s="18">
        <v>200</v>
      </c>
      <c r="F2323" s="18">
        <v>5</v>
      </c>
      <c r="G2323" s="18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1450</v>
      </c>
      <c r="B2325" s="12">
        <v>116</v>
      </c>
      <c r="C2325" s="12">
        <v>136</v>
      </c>
      <c r="D2325" s="12" t="s">
        <v>558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1450</v>
      </c>
      <c r="B2326" s="12">
        <v>116</v>
      </c>
      <c r="C2326" s="12">
        <v>136</v>
      </c>
      <c r="D2326" s="12" t="s">
        <v>552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1450</v>
      </c>
      <c r="B2327" s="12">
        <v>116</v>
      </c>
      <c r="C2327" s="12">
        <v>136</v>
      </c>
      <c r="D2327" s="12" t="s">
        <v>554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1450</v>
      </c>
      <c r="B2328" s="12">
        <v>116</v>
      </c>
      <c r="C2328" s="12">
        <v>136</v>
      </c>
      <c r="D2328" s="12" t="s">
        <v>541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1450</v>
      </c>
      <c r="B2329" s="12">
        <v>116</v>
      </c>
      <c r="C2329" s="12">
        <v>136</v>
      </c>
      <c r="D2329" s="12" t="s">
        <v>550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1450</v>
      </c>
      <c r="B2330" s="12">
        <v>240</v>
      </c>
      <c r="C2330" s="12">
        <v>90</v>
      </c>
      <c r="D2330" s="12" t="s">
        <v>558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1450</v>
      </c>
      <c r="B2331" s="12">
        <v>240</v>
      </c>
      <c r="C2331" s="12">
        <v>90</v>
      </c>
      <c r="D2331" s="12" t="s">
        <v>552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1450</v>
      </c>
      <c r="B2332" s="12">
        <v>240</v>
      </c>
      <c r="C2332" s="12">
        <v>90</v>
      </c>
      <c r="D2332" s="12" t="s">
        <v>554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1450</v>
      </c>
      <c r="B2333" s="12">
        <v>240</v>
      </c>
      <c r="C2333" s="12">
        <v>90</v>
      </c>
      <c r="D2333" s="12" t="s">
        <v>541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1450</v>
      </c>
      <c r="B2334" s="12">
        <v>240</v>
      </c>
      <c r="C2334" s="12">
        <v>90</v>
      </c>
      <c r="D2334" s="12" t="s">
        <v>550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1450</v>
      </c>
      <c r="B2335" s="12">
        <v>135</v>
      </c>
      <c r="C2335" s="12">
        <v>97</v>
      </c>
      <c r="D2335" s="12" t="s">
        <v>558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1450</v>
      </c>
      <c r="B2336" s="12">
        <v>135</v>
      </c>
      <c r="C2336" s="12">
        <v>97</v>
      </c>
      <c r="D2336" s="12" t="s">
        <v>552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1450</v>
      </c>
      <c r="B2337" s="12">
        <v>135</v>
      </c>
      <c r="C2337" s="12">
        <v>97</v>
      </c>
      <c r="D2337" s="12" t="s">
        <v>554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1450</v>
      </c>
      <c r="B2338" s="12">
        <v>135</v>
      </c>
      <c r="C2338" s="12">
        <v>97</v>
      </c>
      <c r="D2338" s="12" t="s">
        <v>541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1450</v>
      </c>
      <c r="B2339" s="12">
        <v>135</v>
      </c>
      <c r="C2339" s="12">
        <v>97</v>
      </c>
      <c r="D2339" s="12" t="s">
        <v>550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1450</v>
      </c>
      <c r="B2340" s="12">
        <v>180</v>
      </c>
      <c r="C2340" s="12">
        <v>243</v>
      </c>
      <c r="D2340" s="12" t="s">
        <v>558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1450</v>
      </c>
      <c r="B2341" s="12">
        <v>180</v>
      </c>
      <c r="C2341" s="12">
        <v>243</v>
      </c>
      <c r="D2341" s="12" t="s">
        <v>552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1450</v>
      </c>
      <c r="B2342" s="12">
        <v>180</v>
      </c>
      <c r="C2342" s="12">
        <v>243</v>
      </c>
      <c r="D2342" s="12" t="s">
        <v>554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1450</v>
      </c>
      <c r="B2343" s="12">
        <v>180</v>
      </c>
      <c r="C2343" s="12">
        <v>243</v>
      </c>
      <c r="D2343" s="12" t="s">
        <v>541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1450</v>
      </c>
      <c r="B2344" s="12">
        <v>180</v>
      </c>
      <c r="C2344" s="12">
        <v>243</v>
      </c>
      <c r="D2344" s="12" t="s">
        <v>550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1450</v>
      </c>
      <c r="B2345" s="12">
        <v>50</v>
      </c>
      <c r="C2345" s="12">
        <v>40</v>
      </c>
      <c r="D2345" s="12" t="s">
        <v>558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1450</v>
      </c>
      <c r="B2346" s="12">
        <v>50</v>
      </c>
      <c r="C2346" s="12">
        <v>40</v>
      </c>
      <c r="D2346" s="12" t="s">
        <v>552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1450</v>
      </c>
      <c r="B2347" s="12">
        <v>50</v>
      </c>
      <c r="C2347" s="12">
        <v>40</v>
      </c>
      <c r="D2347" s="12" t="s">
        <v>554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1450</v>
      </c>
      <c r="B2348" s="12">
        <v>50</v>
      </c>
      <c r="C2348" s="12">
        <v>40</v>
      </c>
      <c r="D2348" s="12" t="s">
        <v>550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1450</v>
      </c>
      <c r="B2349" s="12">
        <v>125</v>
      </c>
      <c r="C2349" s="12">
        <v>35</v>
      </c>
      <c r="D2349" s="12" t="s">
        <v>558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1450</v>
      </c>
      <c r="B2350" s="12">
        <v>125</v>
      </c>
      <c r="C2350" s="12">
        <v>35</v>
      </c>
      <c r="D2350" s="12" t="s">
        <v>552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1450</v>
      </c>
      <c r="B2351" s="12">
        <v>125</v>
      </c>
      <c r="C2351" s="12">
        <v>35</v>
      </c>
      <c r="D2351" s="12" t="s">
        <v>554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1450</v>
      </c>
      <c r="B2352" s="12">
        <v>125</v>
      </c>
      <c r="C2352" s="12">
        <v>35</v>
      </c>
      <c r="D2352" s="12" t="s">
        <v>550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1450</v>
      </c>
      <c r="B2353" s="12">
        <v>195</v>
      </c>
      <c r="C2353" s="12">
        <v>133</v>
      </c>
      <c r="D2353" s="12" t="s">
        <v>558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1450</v>
      </c>
      <c r="B2354" s="12">
        <v>195</v>
      </c>
      <c r="C2354" s="12">
        <v>133</v>
      </c>
      <c r="D2354" s="12" t="s">
        <v>552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1450</v>
      </c>
      <c r="B2355" s="12">
        <v>195</v>
      </c>
      <c r="C2355" s="12">
        <v>133</v>
      </c>
      <c r="D2355" s="12" t="s">
        <v>554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1450</v>
      </c>
      <c r="B2356" s="12">
        <v>195</v>
      </c>
      <c r="C2356" s="12">
        <v>133</v>
      </c>
      <c r="D2356" s="12" t="s">
        <v>550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1450</v>
      </c>
      <c r="B2357" s="12">
        <v>242</v>
      </c>
      <c r="C2357" s="12">
        <v>153</v>
      </c>
      <c r="D2357" s="12" t="s">
        <v>558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1450</v>
      </c>
      <c r="B2358" s="12">
        <v>242</v>
      </c>
      <c r="C2358" s="12">
        <v>153</v>
      </c>
      <c r="D2358" s="12" t="s">
        <v>552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1450</v>
      </c>
      <c r="B2359" s="12">
        <v>242</v>
      </c>
      <c r="C2359" s="12">
        <v>153</v>
      </c>
      <c r="D2359" s="12" t="s">
        <v>554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1450</v>
      </c>
      <c r="B2360" s="12">
        <v>242</v>
      </c>
      <c r="C2360" s="12">
        <v>153</v>
      </c>
      <c r="D2360" s="12" t="s">
        <v>550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1450</v>
      </c>
      <c r="B2361" s="12">
        <v>152</v>
      </c>
      <c r="C2361" s="12">
        <v>189</v>
      </c>
      <c r="D2361" s="12" t="s">
        <v>558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1450</v>
      </c>
      <c r="B2362" s="12">
        <v>152</v>
      </c>
      <c r="C2362" s="12">
        <v>189</v>
      </c>
      <c r="D2362" s="12" t="s">
        <v>552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1450</v>
      </c>
      <c r="B2363" s="12">
        <v>152</v>
      </c>
      <c r="C2363" s="12">
        <v>189</v>
      </c>
      <c r="D2363" s="12" t="s">
        <v>554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1450</v>
      </c>
      <c r="B2364" s="12">
        <v>152</v>
      </c>
      <c r="C2364" s="12">
        <v>189</v>
      </c>
      <c r="D2364" s="12" t="s">
        <v>550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1450</v>
      </c>
      <c r="B2365" s="12">
        <v>46</v>
      </c>
      <c r="C2365" s="12">
        <v>222</v>
      </c>
      <c r="D2365" s="12" t="s">
        <v>558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1450</v>
      </c>
      <c r="B2366" s="12">
        <v>46</v>
      </c>
      <c r="C2366" s="12">
        <v>222</v>
      </c>
      <c r="D2366" s="12" t="s">
        <v>552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1450</v>
      </c>
      <c r="B2367" s="12">
        <v>46</v>
      </c>
      <c r="C2367" s="12">
        <v>222</v>
      </c>
      <c r="D2367" s="12" t="s">
        <v>554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1450</v>
      </c>
      <c r="B2368" s="12">
        <v>46</v>
      </c>
      <c r="C2368" s="12">
        <v>222</v>
      </c>
      <c r="D2368" s="12" t="s">
        <v>550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1450</v>
      </c>
      <c r="B2369" s="12">
        <v>210</v>
      </c>
      <c r="C2369" s="12">
        <v>46</v>
      </c>
      <c r="D2369" s="12" t="s">
        <v>558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1450</v>
      </c>
      <c r="B2370" s="12">
        <v>210</v>
      </c>
      <c r="C2370" s="12">
        <v>46</v>
      </c>
      <c r="D2370" s="12" t="s">
        <v>552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1450</v>
      </c>
      <c r="B2371" s="12">
        <v>210</v>
      </c>
      <c r="C2371" s="12">
        <v>46</v>
      </c>
      <c r="D2371" s="12" t="s">
        <v>554</v>
      </c>
      <c r="E2371" s="12">
        <v>20</v>
      </c>
      <c r="F2371" s="12">
        <v>5</v>
      </c>
      <c r="G2371" s="14">
        <v>30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1450</v>
      </c>
      <c r="B2372" s="12">
        <v>210</v>
      </c>
      <c r="C2372" s="12">
        <v>46</v>
      </c>
      <c r="D2372" s="12" t="s">
        <v>550</v>
      </c>
      <c r="E2372" s="12">
        <v>20</v>
      </c>
      <c r="F2372" s="12">
        <v>5</v>
      </c>
      <c r="G2372" s="14">
        <v>30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1452</v>
      </c>
    </row>
    <row r="2375" spans="1:14">
      <c r="A2375" s="11" t="s">
        <v>1453</v>
      </c>
      <c r="B2375" s="12">
        <v>145</v>
      </c>
      <c r="C2375" s="12">
        <v>140</v>
      </c>
      <c r="D2375" s="12" t="s">
        <v>558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1454</v>
      </c>
      <c r="B2376" s="12">
        <v>145</v>
      </c>
      <c r="C2376" s="12">
        <v>140</v>
      </c>
      <c r="D2376" s="12" t="s">
        <v>552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1454</v>
      </c>
      <c r="B2377" s="12">
        <v>145</v>
      </c>
      <c r="C2377" s="12">
        <v>140</v>
      </c>
      <c r="D2377" s="12" t="s">
        <v>554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1454</v>
      </c>
      <c r="B2378" s="12">
        <v>145</v>
      </c>
      <c r="C2378" s="12">
        <v>140</v>
      </c>
      <c r="D2378" s="12" t="s">
        <v>541</v>
      </c>
      <c r="E2378" s="12">
        <v>150</v>
      </c>
      <c r="F2378" s="12">
        <v>60</v>
      </c>
      <c r="G2378" s="12">
        <v>80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1454</v>
      </c>
      <c r="B2379" s="12">
        <v>145</v>
      </c>
      <c r="C2379" s="12">
        <v>140</v>
      </c>
      <c r="D2379" s="12" t="s">
        <v>550</v>
      </c>
      <c r="E2379" s="12">
        <v>150</v>
      </c>
      <c r="F2379" s="12">
        <v>60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1454</v>
      </c>
      <c r="B2380" s="18">
        <v>145</v>
      </c>
      <c r="C2380" s="18">
        <v>140</v>
      </c>
      <c r="D2380" s="18" t="s">
        <v>556</v>
      </c>
      <c r="E2380" s="18">
        <v>150</v>
      </c>
      <c r="F2380" s="18">
        <v>20</v>
      </c>
      <c r="G2380" s="18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1454</v>
      </c>
      <c r="B2381" s="18">
        <v>145</v>
      </c>
      <c r="C2381" s="18">
        <v>140</v>
      </c>
      <c r="D2381" s="18" t="s">
        <v>542</v>
      </c>
      <c r="E2381" s="18">
        <v>150</v>
      </c>
      <c r="F2381" s="18">
        <v>10</v>
      </c>
      <c r="G2381" s="18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1454</v>
      </c>
      <c r="B2382" s="12">
        <v>145</v>
      </c>
      <c r="C2382" s="12">
        <v>140</v>
      </c>
      <c r="D2382" s="12" t="s">
        <v>551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1454</v>
      </c>
      <c r="B2383" s="12">
        <v>145</v>
      </c>
      <c r="C2383" s="12">
        <v>140</v>
      </c>
      <c r="D2383" s="12" t="s">
        <v>553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1454</v>
      </c>
      <c r="B2384" s="12">
        <v>145</v>
      </c>
      <c r="C2384" s="12">
        <v>140</v>
      </c>
      <c r="D2384" s="12" t="s">
        <v>549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1454</v>
      </c>
      <c r="B2385" s="12">
        <v>145</v>
      </c>
      <c r="C2385" s="12">
        <v>140</v>
      </c>
      <c r="D2385" s="12" t="s">
        <v>557</v>
      </c>
      <c r="E2385" s="12">
        <v>150</v>
      </c>
      <c r="F2385" s="12">
        <v>5</v>
      </c>
      <c r="G2385" s="12">
        <v>80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1454</v>
      </c>
      <c r="B2386" s="12">
        <v>145</v>
      </c>
      <c r="C2386" s="12">
        <v>140</v>
      </c>
      <c r="D2386" s="12" t="s">
        <v>540</v>
      </c>
      <c r="E2386" s="12">
        <v>150</v>
      </c>
      <c r="F2386" s="12">
        <v>5</v>
      </c>
      <c r="G2386" s="12">
        <v>80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1454</v>
      </c>
      <c r="B2387" s="18">
        <v>145</v>
      </c>
      <c r="C2387" s="18">
        <v>140</v>
      </c>
      <c r="D2387" s="18" t="s">
        <v>555</v>
      </c>
      <c r="E2387" s="18">
        <v>150</v>
      </c>
      <c r="F2387" s="18">
        <v>5</v>
      </c>
      <c r="G2387" s="18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1454</v>
      </c>
      <c r="B2388" s="18">
        <v>145</v>
      </c>
      <c r="C2388" s="18">
        <v>140</v>
      </c>
      <c r="D2388" s="18" t="s">
        <v>1161</v>
      </c>
      <c r="E2388" s="18">
        <v>150</v>
      </c>
      <c r="F2388" s="18">
        <v>5</v>
      </c>
      <c r="G2388" s="18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1454</v>
      </c>
      <c r="B2389" s="18">
        <v>145</v>
      </c>
      <c r="C2389" s="18">
        <v>140</v>
      </c>
      <c r="D2389" s="18" t="s">
        <v>1455</v>
      </c>
      <c r="E2389" s="18">
        <v>150</v>
      </c>
      <c r="F2389" s="18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1454</v>
      </c>
      <c r="B2390" s="18">
        <v>145</v>
      </c>
      <c r="C2390" s="18">
        <v>140</v>
      </c>
      <c r="D2390" s="18" t="s">
        <v>559</v>
      </c>
      <c r="E2390" s="18">
        <v>150</v>
      </c>
      <c r="F2390" s="18">
        <v>5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1454</v>
      </c>
      <c r="B2391" s="18">
        <v>145</v>
      </c>
      <c r="C2391" s="18">
        <v>140</v>
      </c>
      <c r="D2391" s="18" t="s">
        <v>1456</v>
      </c>
      <c r="E2391" s="18">
        <v>150</v>
      </c>
      <c r="F2391" s="18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1454</v>
      </c>
      <c r="B2392" s="18">
        <v>145</v>
      </c>
      <c r="C2392" s="18">
        <v>140</v>
      </c>
      <c r="D2392" s="18" t="s">
        <v>539</v>
      </c>
      <c r="E2392" s="18">
        <v>150</v>
      </c>
      <c r="F2392" s="18">
        <v>20</v>
      </c>
      <c r="G2392" s="18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1454</v>
      </c>
      <c r="B2393" s="18">
        <v>145</v>
      </c>
      <c r="C2393" s="18">
        <v>140</v>
      </c>
      <c r="D2393" s="18" t="s">
        <v>538</v>
      </c>
      <c r="E2393" s="18">
        <v>150</v>
      </c>
      <c r="F2393" s="18">
        <v>5</v>
      </c>
      <c r="G2393" s="18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1454</v>
      </c>
      <c r="B2394" s="18">
        <v>145</v>
      </c>
      <c r="C2394" s="18">
        <v>140</v>
      </c>
      <c r="D2394" s="18" t="s">
        <v>1167</v>
      </c>
      <c r="E2394" s="18">
        <v>150</v>
      </c>
      <c r="F2394" s="18">
        <v>5</v>
      </c>
      <c r="G2394" s="18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1454</v>
      </c>
      <c r="B2395" s="12">
        <v>145</v>
      </c>
      <c r="C2395" s="12">
        <v>140</v>
      </c>
      <c r="D2395" s="12" t="s">
        <v>1433</v>
      </c>
      <c r="E2395" s="12">
        <v>150</v>
      </c>
      <c r="F2395" s="12">
        <v>5</v>
      </c>
      <c r="G2395" s="12">
        <v>80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1454</v>
      </c>
      <c r="B2396" s="18">
        <v>145</v>
      </c>
      <c r="C2396" s="18">
        <v>140</v>
      </c>
      <c r="D2396" s="18" t="s">
        <v>1441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1454</v>
      </c>
      <c r="B2397" s="18">
        <v>145</v>
      </c>
      <c r="C2397" s="18">
        <v>140</v>
      </c>
      <c r="D2397" s="18" t="s">
        <v>1442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1454</v>
      </c>
      <c r="B2398" s="18">
        <v>145</v>
      </c>
      <c r="C2398" s="18">
        <v>140</v>
      </c>
      <c r="D2398" s="18" t="s">
        <v>1451</v>
      </c>
      <c r="E2398" s="18">
        <v>150</v>
      </c>
      <c r="F2398" s="18">
        <v>5</v>
      </c>
      <c r="G2398" s="18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1454</v>
      </c>
      <c r="B2399" s="18">
        <v>145</v>
      </c>
      <c r="C2399" s="18">
        <v>140</v>
      </c>
      <c r="D2399" s="18" t="s">
        <v>1162</v>
      </c>
      <c r="E2399" s="18">
        <v>150</v>
      </c>
      <c r="F2399" s="18">
        <v>5</v>
      </c>
      <c r="G2399" s="18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1454</v>
      </c>
      <c r="B2401" s="12">
        <v>126</v>
      </c>
      <c r="C2401" s="12">
        <v>50</v>
      </c>
      <c r="D2401" s="12" t="s">
        <v>558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1454</v>
      </c>
      <c r="B2402" s="12">
        <v>126</v>
      </c>
      <c r="C2402" s="12">
        <v>50</v>
      </c>
      <c r="D2402" s="12" t="s">
        <v>552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1454</v>
      </c>
      <c r="B2403" s="12">
        <v>126</v>
      </c>
      <c r="C2403" s="12">
        <v>50</v>
      </c>
      <c r="D2403" s="12" t="s">
        <v>554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1454</v>
      </c>
      <c r="B2404" s="12">
        <v>126</v>
      </c>
      <c r="C2404" s="12">
        <v>50</v>
      </c>
      <c r="D2404" s="12" t="s">
        <v>541</v>
      </c>
      <c r="E2404" s="12">
        <v>20</v>
      </c>
      <c r="F2404" s="12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1454</v>
      </c>
      <c r="B2405" s="12">
        <v>126</v>
      </c>
      <c r="C2405" s="12">
        <v>50</v>
      </c>
      <c r="D2405" s="12" t="s">
        <v>550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1454</v>
      </c>
      <c r="B2406" s="18">
        <v>126</v>
      </c>
      <c r="C2406" s="18">
        <v>50</v>
      </c>
      <c r="D2406" s="18" t="s">
        <v>556</v>
      </c>
      <c r="E2406" s="18">
        <v>20</v>
      </c>
      <c r="F2406" s="18">
        <v>5</v>
      </c>
      <c r="G2406" s="16">
        <v>30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1454</v>
      </c>
      <c r="B2407" s="12">
        <v>235</v>
      </c>
      <c r="C2407" s="12">
        <v>155</v>
      </c>
      <c r="D2407" s="12" t="s">
        <v>558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1454</v>
      </c>
      <c r="B2408" s="12">
        <v>235</v>
      </c>
      <c r="C2408" s="12">
        <v>155</v>
      </c>
      <c r="D2408" s="12" t="s">
        <v>552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1454</v>
      </c>
      <c r="B2409" s="12">
        <v>235</v>
      </c>
      <c r="C2409" s="12">
        <v>155</v>
      </c>
      <c r="D2409" s="12" t="s">
        <v>554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1454</v>
      </c>
      <c r="B2410" s="12">
        <v>235</v>
      </c>
      <c r="C2410" s="12">
        <v>155</v>
      </c>
      <c r="D2410" s="12" t="s">
        <v>541</v>
      </c>
      <c r="E2410" s="12">
        <v>20</v>
      </c>
      <c r="F2410" s="12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1454</v>
      </c>
      <c r="B2411" s="12">
        <v>235</v>
      </c>
      <c r="C2411" s="12">
        <v>155</v>
      </c>
      <c r="D2411" s="12" t="s">
        <v>550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1454</v>
      </c>
      <c r="B2412" s="18">
        <v>235</v>
      </c>
      <c r="C2412" s="18">
        <v>155</v>
      </c>
      <c r="D2412" s="18" t="s">
        <v>556</v>
      </c>
      <c r="E2412" s="18">
        <v>20</v>
      </c>
      <c r="F2412" s="18">
        <v>5</v>
      </c>
      <c r="G2412" s="16">
        <v>30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1454</v>
      </c>
      <c r="B2413" s="12">
        <v>34</v>
      </c>
      <c r="C2413" s="12">
        <v>132</v>
      </c>
      <c r="D2413" s="12" t="s">
        <v>558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1454</v>
      </c>
      <c r="B2414" s="12">
        <v>34</v>
      </c>
      <c r="C2414" s="12">
        <v>132</v>
      </c>
      <c r="D2414" s="12" t="s">
        <v>552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1454</v>
      </c>
      <c r="B2415" s="12">
        <v>34</v>
      </c>
      <c r="C2415" s="12">
        <v>132</v>
      </c>
      <c r="D2415" s="12" t="s">
        <v>554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1454</v>
      </c>
      <c r="B2416" s="12">
        <v>34</v>
      </c>
      <c r="C2416" s="12">
        <v>132</v>
      </c>
      <c r="D2416" s="12" t="s">
        <v>541</v>
      </c>
      <c r="E2416" s="12">
        <v>20</v>
      </c>
      <c r="F2416" s="12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1454</v>
      </c>
      <c r="B2417" s="12">
        <v>34</v>
      </c>
      <c r="C2417" s="12">
        <v>132</v>
      </c>
      <c r="D2417" s="12" t="s">
        <v>550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1454</v>
      </c>
      <c r="B2418" s="18">
        <v>34</v>
      </c>
      <c r="C2418" s="18">
        <v>132</v>
      </c>
      <c r="D2418" s="18" t="s">
        <v>556</v>
      </c>
      <c r="E2418" s="18">
        <v>20</v>
      </c>
      <c r="F2418" s="18">
        <v>5</v>
      </c>
      <c r="G2418" s="16">
        <v>30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1454</v>
      </c>
      <c r="B2419" s="12">
        <v>240</v>
      </c>
      <c r="C2419" s="12">
        <v>172</v>
      </c>
      <c r="D2419" s="12" t="s">
        <v>558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1454</v>
      </c>
      <c r="B2420" s="12">
        <v>240</v>
      </c>
      <c r="C2420" s="12">
        <v>172</v>
      </c>
      <c r="D2420" s="12" t="s">
        <v>552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1454</v>
      </c>
      <c r="B2421" s="12">
        <v>240</v>
      </c>
      <c r="C2421" s="12">
        <v>172</v>
      </c>
      <c r="D2421" s="12" t="s">
        <v>554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1454</v>
      </c>
      <c r="B2422" s="12">
        <v>240</v>
      </c>
      <c r="C2422" s="12">
        <v>172</v>
      </c>
      <c r="D2422" s="12" t="s">
        <v>550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1454</v>
      </c>
      <c r="B2423" s="12">
        <v>176</v>
      </c>
      <c r="C2423" s="12">
        <v>246</v>
      </c>
      <c r="D2423" s="12" t="s">
        <v>558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1454</v>
      </c>
      <c r="B2424" s="12">
        <v>176</v>
      </c>
      <c r="C2424" s="12">
        <v>246</v>
      </c>
      <c r="D2424" s="12" t="s">
        <v>552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1454</v>
      </c>
      <c r="B2425" s="12">
        <v>176</v>
      </c>
      <c r="C2425" s="12">
        <v>246</v>
      </c>
      <c r="D2425" s="12" t="s">
        <v>554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1454</v>
      </c>
      <c r="B2426" s="12">
        <v>176</v>
      </c>
      <c r="C2426" s="12">
        <v>246</v>
      </c>
      <c r="D2426" s="12" t="s">
        <v>550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1454</v>
      </c>
      <c r="B2427" s="12">
        <v>199</v>
      </c>
      <c r="C2427" s="12">
        <v>103</v>
      </c>
      <c r="D2427" s="12" t="s">
        <v>558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1454</v>
      </c>
      <c r="B2428" s="12">
        <v>199</v>
      </c>
      <c r="C2428" s="12">
        <v>103</v>
      </c>
      <c r="D2428" s="12" t="s">
        <v>552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1454</v>
      </c>
      <c r="B2429" s="12">
        <v>199</v>
      </c>
      <c r="C2429" s="12">
        <v>103</v>
      </c>
      <c r="D2429" s="12" t="s">
        <v>554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1454</v>
      </c>
      <c r="B2430" s="12">
        <v>199</v>
      </c>
      <c r="C2430" s="12">
        <v>103</v>
      </c>
      <c r="D2430" s="12" t="s">
        <v>550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1454</v>
      </c>
      <c r="B2431" s="12">
        <v>250</v>
      </c>
      <c r="C2431" s="12">
        <v>70</v>
      </c>
      <c r="D2431" s="12" t="s">
        <v>558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1454</v>
      </c>
      <c r="B2432" s="12">
        <v>250</v>
      </c>
      <c r="C2432" s="12">
        <v>70</v>
      </c>
      <c r="D2432" s="12" t="s">
        <v>552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1454</v>
      </c>
      <c r="B2433" s="12">
        <v>250</v>
      </c>
      <c r="C2433" s="12">
        <v>70</v>
      </c>
      <c r="D2433" s="12" t="s">
        <v>554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1454</v>
      </c>
      <c r="B2434" s="12">
        <v>250</v>
      </c>
      <c r="C2434" s="12">
        <v>70</v>
      </c>
      <c r="D2434" s="12" t="s">
        <v>550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1454</v>
      </c>
      <c r="B2435" s="12">
        <v>39</v>
      </c>
      <c r="C2435" s="12">
        <v>56</v>
      </c>
      <c r="D2435" s="12" t="s">
        <v>558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1454</v>
      </c>
      <c r="B2436" s="12">
        <v>39</v>
      </c>
      <c r="C2436" s="12">
        <v>56</v>
      </c>
      <c r="D2436" s="12" t="s">
        <v>552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1454</v>
      </c>
      <c r="B2437" s="12">
        <v>39</v>
      </c>
      <c r="C2437" s="12">
        <v>56</v>
      </c>
      <c r="D2437" s="12" t="s">
        <v>554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1454</v>
      </c>
      <c r="B2438" s="12">
        <v>39</v>
      </c>
      <c r="C2438" s="12">
        <v>56</v>
      </c>
      <c r="D2438" s="12" t="s">
        <v>550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1454</v>
      </c>
      <c r="B2439" s="12">
        <v>250</v>
      </c>
      <c r="C2439" s="12">
        <v>250</v>
      </c>
      <c r="D2439" s="12" t="s">
        <v>558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1454</v>
      </c>
      <c r="B2440" s="12">
        <v>250</v>
      </c>
      <c r="C2440" s="12">
        <v>250</v>
      </c>
      <c r="D2440" s="12" t="s">
        <v>552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1454</v>
      </c>
      <c r="B2441" s="12">
        <v>250</v>
      </c>
      <c r="C2441" s="12">
        <v>250</v>
      </c>
      <c r="D2441" s="12" t="s">
        <v>554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1454</v>
      </c>
      <c r="B2442" s="12">
        <v>250</v>
      </c>
      <c r="C2442" s="12">
        <v>250</v>
      </c>
      <c r="D2442" s="12" t="s">
        <v>550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1454</v>
      </c>
      <c r="B2443" s="12">
        <v>42</v>
      </c>
      <c r="C2443" s="12">
        <v>224</v>
      </c>
      <c r="D2443" s="12" t="s">
        <v>558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1454</v>
      </c>
      <c r="B2444" s="12">
        <v>42</v>
      </c>
      <c r="C2444" s="12">
        <v>224</v>
      </c>
      <c r="D2444" s="12" t="s">
        <v>552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1454</v>
      </c>
      <c r="B2445" s="12">
        <v>42</v>
      </c>
      <c r="C2445" s="12">
        <v>224</v>
      </c>
      <c r="D2445" s="12" t="s">
        <v>554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1454</v>
      </c>
      <c r="B2446" s="12">
        <v>42</v>
      </c>
      <c r="C2446" s="12">
        <v>224</v>
      </c>
      <c r="D2446" s="12" t="s">
        <v>550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1454</v>
      </c>
      <c r="B2447" s="12">
        <v>99</v>
      </c>
      <c r="C2447" s="12">
        <v>146</v>
      </c>
      <c r="D2447" s="12" t="s">
        <v>558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1454</v>
      </c>
      <c r="B2448" s="12">
        <v>99</v>
      </c>
      <c r="C2448" s="12">
        <v>146</v>
      </c>
      <c r="D2448" s="12" t="s">
        <v>552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1454</v>
      </c>
      <c r="B2449" s="12">
        <v>99</v>
      </c>
      <c r="C2449" s="12">
        <v>146</v>
      </c>
      <c r="D2449" s="12" t="s">
        <v>554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1454</v>
      </c>
      <c r="B2450" s="12">
        <v>99</v>
      </c>
      <c r="C2450" s="12">
        <v>146</v>
      </c>
      <c r="D2450" s="12" t="s">
        <v>550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1454</v>
      </c>
      <c r="B2451" s="12">
        <v>157</v>
      </c>
      <c r="C2451" s="12">
        <v>188</v>
      </c>
      <c r="D2451" s="12" t="s">
        <v>558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1454</v>
      </c>
      <c r="B2452" s="12">
        <v>157</v>
      </c>
      <c r="C2452" s="12">
        <v>188</v>
      </c>
      <c r="D2452" s="12" t="s">
        <v>552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1454</v>
      </c>
      <c r="B2453" s="12">
        <v>157</v>
      </c>
      <c r="C2453" s="12">
        <v>188</v>
      </c>
      <c r="D2453" s="12" t="s">
        <v>554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1454</v>
      </c>
      <c r="B2454" s="12">
        <v>157</v>
      </c>
      <c r="C2454" s="12">
        <v>188</v>
      </c>
      <c r="D2454" s="12" t="s">
        <v>550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1454</v>
      </c>
      <c r="B2455" s="12">
        <v>25</v>
      </c>
      <c r="C2455" s="12">
        <v>90</v>
      </c>
      <c r="D2455" s="12" t="s">
        <v>558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1454</v>
      </c>
      <c r="B2456" s="12">
        <v>25</v>
      </c>
      <c r="C2456" s="12">
        <v>90</v>
      </c>
      <c r="D2456" s="12" t="s">
        <v>552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1454</v>
      </c>
      <c r="B2457" s="12">
        <v>25</v>
      </c>
      <c r="C2457" s="12">
        <v>90</v>
      </c>
      <c r="D2457" s="12" t="s">
        <v>554</v>
      </c>
      <c r="E2457" s="12">
        <v>20</v>
      </c>
      <c r="F2457" s="12">
        <v>5</v>
      </c>
      <c r="G2457" s="14">
        <v>30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1454</v>
      </c>
      <c r="B2458" s="12">
        <v>25</v>
      </c>
      <c r="C2458" s="12">
        <v>90</v>
      </c>
      <c r="D2458" s="12" t="s">
        <v>550</v>
      </c>
      <c r="E2458" s="12">
        <v>20</v>
      </c>
      <c r="F2458" s="12">
        <v>5</v>
      </c>
      <c r="G2458" s="14">
        <v>30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1457</v>
      </c>
    </row>
    <row r="2461" spans="1:14">
      <c r="A2461" s="11" t="s">
        <v>1458</v>
      </c>
      <c r="B2461" s="12">
        <v>150</v>
      </c>
      <c r="C2461" s="12">
        <v>140</v>
      </c>
      <c r="D2461" s="12" t="s">
        <v>558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1458</v>
      </c>
      <c r="B2462" s="12">
        <v>150</v>
      </c>
      <c r="C2462" s="12">
        <v>140</v>
      </c>
      <c r="D2462" s="12" t="s">
        <v>552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1459</v>
      </c>
      <c r="B2463" s="12">
        <v>150</v>
      </c>
      <c r="C2463" s="12">
        <v>140</v>
      </c>
      <c r="D2463" s="12" t="s">
        <v>554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1459</v>
      </c>
      <c r="B2464" s="12">
        <v>150</v>
      </c>
      <c r="C2464" s="12">
        <v>140</v>
      </c>
      <c r="D2464" s="12" t="s">
        <v>541</v>
      </c>
      <c r="E2464" s="12">
        <v>130</v>
      </c>
      <c r="F2464" s="12">
        <v>60</v>
      </c>
      <c r="G2464" s="12">
        <v>80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1459</v>
      </c>
      <c r="B2465" s="12">
        <v>150</v>
      </c>
      <c r="C2465" s="12">
        <v>140</v>
      </c>
      <c r="D2465" s="12" t="s">
        <v>550</v>
      </c>
      <c r="E2465" s="12">
        <v>130</v>
      </c>
      <c r="F2465" s="12">
        <v>60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1459</v>
      </c>
      <c r="B2466" s="18">
        <v>150</v>
      </c>
      <c r="C2466" s="18">
        <v>140</v>
      </c>
      <c r="D2466" s="18" t="s">
        <v>556</v>
      </c>
      <c r="E2466" s="18">
        <v>130</v>
      </c>
      <c r="F2466" s="18">
        <v>20</v>
      </c>
      <c r="G2466" s="18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1459</v>
      </c>
      <c r="B2467" s="18">
        <v>150</v>
      </c>
      <c r="C2467" s="18">
        <v>140</v>
      </c>
      <c r="D2467" s="18" t="s">
        <v>542</v>
      </c>
      <c r="E2467" s="18">
        <v>130</v>
      </c>
      <c r="F2467" s="18">
        <v>10</v>
      </c>
      <c r="G2467" s="18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1459</v>
      </c>
      <c r="B2468" s="12">
        <v>150</v>
      </c>
      <c r="C2468" s="12">
        <v>140</v>
      </c>
      <c r="D2468" s="12" t="s">
        <v>551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1459</v>
      </c>
      <c r="B2469" s="12">
        <v>150</v>
      </c>
      <c r="C2469" s="12">
        <v>140</v>
      </c>
      <c r="D2469" s="12" t="s">
        <v>553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1459</v>
      </c>
      <c r="B2470" s="12">
        <v>150</v>
      </c>
      <c r="C2470" s="12">
        <v>140</v>
      </c>
      <c r="D2470" s="12" t="s">
        <v>549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1459</v>
      </c>
      <c r="B2471" s="12">
        <v>150</v>
      </c>
      <c r="C2471" s="12">
        <v>140</v>
      </c>
      <c r="D2471" s="12" t="s">
        <v>557</v>
      </c>
      <c r="E2471" s="12">
        <v>130</v>
      </c>
      <c r="F2471" s="12">
        <v>5</v>
      </c>
      <c r="G2471" s="12">
        <v>80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1459</v>
      </c>
      <c r="B2472" s="12">
        <v>150</v>
      </c>
      <c r="C2472" s="12">
        <v>140</v>
      </c>
      <c r="D2472" s="12" t="s">
        <v>540</v>
      </c>
      <c r="E2472" s="12">
        <v>130</v>
      </c>
      <c r="F2472" s="12">
        <v>5</v>
      </c>
      <c r="G2472" s="12">
        <v>80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1459</v>
      </c>
      <c r="B2473" s="18">
        <v>150</v>
      </c>
      <c r="C2473" s="18">
        <v>140</v>
      </c>
      <c r="D2473" s="18" t="s">
        <v>555</v>
      </c>
      <c r="E2473" s="18">
        <v>130</v>
      </c>
      <c r="F2473" s="18">
        <v>5</v>
      </c>
      <c r="G2473" s="18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1459</v>
      </c>
      <c r="B2474" s="18">
        <v>150</v>
      </c>
      <c r="C2474" s="18">
        <v>140</v>
      </c>
      <c r="D2474" s="18" t="s">
        <v>1161</v>
      </c>
      <c r="E2474" s="18">
        <v>130</v>
      </c>
      <c r="F2474" s="18">
        <v>5</v>
      </c>
      <c r="G2474" s="18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1459</v>
      </c>
      <c r="B2475" s="18">
        <v>150</v>
      </c>
      <c r="C2475" s="18">
        <v>140</v>
      </c>
      <c r="D2475" s="18" t="s">
        <v>1455</v>
      </c>
      <c r="E2475" s="18">
        <v>130</v>
      </c>
      <c r="F2475" s="18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1459</v>
      </c>
      <c r="B2476" s="18">
        <v>150</v>
      </c>
      <c r="C2476" s="18">
        <v>140</v>
      </c>
      <c r="D2476" s="18" t="s">
        <v>559</v>
      </c>
      <c r="E2476" s="18">
        <v>130</v>
      </c>
      <c r="F2476" s="18">
        <v>5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1459</v>
      </c>
      <c r="B2477" s="18">
        <v>150</v>
      </c>
      <c r="C2477" s="18">
        <v>140</v>
      </c>
      <c r="D2477" s="18" t="s">
        <v>1456</v>
      </c>
      <c r="E2477" s="18">
        <v>130</v>
      </c>
      <c r="F2477" s="18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1459</v>
      </c>
      <c r="B2478" s="18">
        <v>150</v>
      </c>
      <c r="C2478" s="18">
        <v>140</v>
      </c>
      <c r="D2478" s="18" t="s">
        <v>539</v>
      </c>
      <c r="E2478" s="18">
        <v>130</v>
      </c>
      <c r="F2478" s="18">
        <v>20</v>
      </c>
      <c r="G2478" s="18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1459</v>
      </c>
      <c r="B2479" s="18">
        <v>150</v>
      </c>
      <c r="C2479" s="18">
        <v>140</v>
      </c>
      <c r="D2479" s="18" t="s">
        <v>538</v>
      </c>
      <c r="E2479" s="18">
        <v>130</v>
      </c>
      <c r="F2479" s="18">
        <v>5</v>
      </c>
      <c r="G2479" s="18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1459</v>
      </c>
      <c r="B2480" s="18">
        <v>150</v>
      </c>
      <c r="C2480" s="18">
        <v>140</v>
      </c>
      <c r="D2480" s="18" t="s">
        <v>1167</v>
      </c>
      <c r="E2480" s="18">
        <v>130</v>
      </c>
      <c r="F2480" s="18">
        <v>5</v>
      </c>
      <c r="G2480" s="18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1459</v>
      </c>
      <c r="B2481" s="12">
        <v>150</v>
      </c>
      <c r="C2481" s="12">
        <v>140</v>
      </c>
      <c r="D2481" s="12" t="s">
        <v>1433</v>
      </c>
      <c r="E2481" s="12">
        <v>130</v>
      </c>
      <c r="F2481" s="12">
        <v>5</v>
      </c>
      <c r="G2481" s="12">
        <v>80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1459</v>
      </c>
      <c r="B2482" s="18">
        <v>150</v>
      </c>
      <c r="C2482" s="18">
        <v>140</v>
      </c>
      <c r="D2482" s="18" t="s">
        <v>1441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1459</v>
      </c>
      <c r="B2483" s="18">
        <v>150</v>
      </c>
      <c r="C2483" s="18">
        <v>140</v>
      </c>
      <c r="D2483" s="18" t="s">
        <v>1442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1459</v>
      </c>
      <c r="B2484" s="18">
        <v>150</v>
      </c>
      <c r="C2484" s="18">
        <v>140</v>
      </c>
      <c r="D2484" s="18" t="s">
        <v>1451</v>
      </c>
      <c r="E2484" s="18">
        <v>130</v>
      </c>
      <c r="F2484" s="18">
        <v>5</v>
      </c>
      <c r="G2484" s="18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1459</v>
      </c>
      <c r="B2485" s="18">
        <v>150</v>
      </c>
      <c r="C2485" s="18">
        <v>140</v>
      </c>
      <c r="D2485" s="18" t="s">
        <v>1162</v>
      </c>
      <c r="E2485" s="18">
        <v>130</v>
      </c>
      <c r="F2485" s="18">
        <v>5</v>
      </c>
      <c r="G2485" s="18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1459</v>
      </c>
      <c r="B2487" s="12">
        <v>155</v>
      </c>
      <c r="C2487" s="12">
        <v>93</v>
      </c>
      <c r="D2487" s="12" t="s">
        <v>558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1459</v>
      </c>
      <c r="B2488" s="12">
        <v>155</v>
      </c>
      <c r="C2488" s="12">
        <v>93</v>
      </c>
      <c r="D2488" s="12" t="s">
        <v>552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1459</v>
      </c>
      <c r="B2489" s="12">
        <v>155</v>
      </c>
      <c r="C2489" s="12">
        <v>93</v>
      </c>
      <c r="D2489" s="12" t="s">
        <v>554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1459</v>
      </c>
      <c r="B2490" s="12">
        <v>155</v>
      </c>
      <c r="C2490" s="12">
        <v>93</v>
      </c>
      <c r="D2490" s="12" t="s">
        <v>541</v>
      </c>
      <c r="E2490" s="12">
        <v>20</v>
      </c>
      <c r="F2490" s="12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1459</v>
      </c>
      <c r="B2491" s="12">
        <v>155</v>
      </c>
      <c r="C2491" s="12">
        <v>93</v>
      </c>
      <c r="D2491" s="12" t="s">
        <v>550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1459</v>
      </c>
      <c r="B2492" s="18">
        <v>155</v>
      </c>
      <c r="C2492" s="18">
        <v>93</v>
      </c>
      <c r="D2492" s="18" t="s">
        <v>556</v>
      </c>
      <c r="E2492" s="18">
        <v>20</v>
      </c>
      <c r="F2492" s="18">
        <v>5</v>
      </c>
      <c r="G2492" s="16">
        <v>30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1459</v>
      </c>
      <c r="B2493" s="12">
        <v>220</v>
      </c>
      <c r="C2493" s="12">
        <v>215</v>
      </c>
      <c r="D2493" s="12" t="s">
        <v>558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1459</v>
      </c>
      <c r="B2494" s="12">
        <v>220</v>
      </c>
      <c r="C2494" s="12">
        <v>215</v>
      </c>
      <c r="D2494" s="12" t="s">
        <v>552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1459</v>
      </c>
      <c r="B2495" s="12">
        <v>220</v>
      </c>
      <c r="C2495" s="12">
        <v>215</v>
      </c>
      <c r="D2495" s="12" t="s">
        <v>554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1459</v>
      </c>
      <c r="B2496" s="12">
        <v>220</v>
      </c>
      <c r="C2496" s="12">
        <v>215</v>
      </c>
      <c r="D2496" s="12" t="s">
        <v>541</v>
      </c>
      <c r="E2496" s="12">
        <v>20</v>
      </c>
      <c r="F2496" s="12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1459</v>
      </c>
      <c r="B2497" s="12">
        <v>220</v>
      </c>
      <c r="C2497" s="12">
        <v>215</v>
      </c>
      <c r="D2497" s="12" t="s">
        <v>550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1459</v>
      </c>
      <c r="B2498" s="18">
        <v>220</v>
      </c>
      <c r="C2498" s="18">
        <v>215</v>
      </c>
      <c r="D2498" s="18" t="s">
        <v>556</v>
      </c>
      <c r="E2498" s="18">
        <v>20</v>
      </c>
      <c r="F2498" s="18">
        <v>5</v>
      </c>
      <c r="G2498" s="16">
        <v>30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1459</v>
      </c>
      <c r="B2499" s="12">
        <v>90</v>
      </c>
      <c r="C2499" s="12">
        <v>180</v>
      </c>
      <c r="D2499" s="12" t="s">
        <v>558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1459</v>
      </c>
      <c r="B2500" s="12">
        <v>90</v>
      </c>
      <c r="C2500" s="12">
        <v>180</v>
      </c>
      <c r="D2500" s="12" t="s">
        <v>552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1459</v>
      </c>
      <c r="B2501" s="12">
        <v>90</v>
      </c>
      <c r="C2501" s="12">
        <v>180</v>
      </c>
      <c r="D2501" s="12" t="s">
        <v>554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1459</v>
      </c>
      <c r="B2502" s="12">
        <v>90</v>
      </c>
      <c r="C2502" s="12">
        <v>180</v>
      </c>
      <c r="D2502" s="12" t="s">
        <v>541</v>
      </c>
      <c r="E2502" s="12">
        <v>20</v>
      </c>
      <c r="F2502" s="12">
        <v>5</v>
      </c>
      <c r="G2502" s="14">
        <v>30</v>
      </c>
      <c r="H2502" s="12">
        <v>0</v>
      </c>
      <c r="I2502" s="12">
        <v>246</v>
      </c>
      <c r="J2502" s="12">
        <v>0</v>
      </c>
    </row>
    <row r="2503" spans="1:14">
      <c r="A2503" s="11" t="s">
        <v>1459</v>
      </c>
      <c r="B2503" s="12">
        <v>90</v>
      </c>
      <c r="C2503" s="12">
        <v>180</v>
      </c>
      <c r="D2503" s="12" t="s">
        <v>550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1459</v>
      </c>
      <c r="B2504" s="18">
        <v>90</v>
      </c>
      <c r="C2504" s="18">
        <v>180</v>
      </c>
      <c r="D2504" s="18" t="s">
        <v>556</v>
      </c>
      <c r="E2504" s="18">
        <v>20</v>
      </c>
      <c r="F2504" s="18">
        <v>5</v>
      </c>
      <c r="G2504" s="16">
        <v>30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1459</v>
      </c>
      <c r="B2505" s="12">
        <v>137</v>
      </c>
      <c r="C2505" s="12">
        <v>149</v>
      </c>
      <c r="D2505" s="12" t="s">
        <v>558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1459</v>
      </c>
      <c r="B2506" s="12">
        <v>137</v>
      </c>
      <c r="C2506" s="12">
        <v>149</v>
      </c>
      <c r="D2506" s="12" t="s">
        <v>552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1459</v>
      </c>
      <c r="B2507" s="12">
        <v>137</v>
      </c>
      <c r="C2507" s="12">
        <v>149</v>
      </c>
      <c r="D2507" s="12" t="s">
        <v>554</v>
      </c>
      <c r="E2507" s="12">
        <v>20</v>
      </c>
      <c r="F2507" s="12">
        <v>5</v>
      </c>
      <c r="G2507" s="14">
        <v>30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1459</v>
      </c>
      <c r="B2508" s="12">
        <v>137</v>
      </c>
      <c r="C2508" s="12">
        <v>149</v>
      </c>
      <c r="D2508" s="12" t="s">
        <v>550</v>
      </c>
      <c r="E2508" s="12">
        <v>20</v>
      </c>
      <c r="F2508" s="12">
        <v>5</v>
      </c>
      <c r="G2508" s="14">
        <v>30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1459</v>
      </c>
      <c r="B2509" s="25">
        <v>110</v>
      </c>
      <c r="C2509" s="25">
        <v>250</v>
      </c>
      <c r="D2509" s="25" t="s">
        <v>558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1459</v>
      </c>
      <c r="B2510" s="25">
        <v>110</v>
      </c>
      <c r="C2510" s="25">
        <v>250</v>
      </c>
      <c r="D2510" s="25" t="s">
        <v>552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4" t="s">
        <v>1459</v>
      </c>
      <c r="B2511" s="25">
        <v>110</v>
      </c>
      <c r="C2511" s="25">
        <v>250</v>
      </c>
      <c r="D2511" s="25" t="s">
        <v>554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4" t="s">
        <v>1459</v>
      </c>
      <c r="B2512" s="25">
        <v>110</v>
      </c>
      <c r="C2512" s="25">
        <v>250</v>
      </c>
      <c r="D2512" s="25" t="s">
        <v>550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1459</v>
      </c>
      <c r="B2513" s="25">
        <v>170</v>
      </c>
      <c r="C2513" s="25">
        <v>232</v>
      </c>
      <c r="D2513" s="25" t="s">
        <v>558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1459</v>
      </c>
      <c r="B2514" s="25">
        <v>170</v>
      </c>
      <c r="C2514" s="25">
        <v>232</v>
      </c>
      <c r="D2514" s="25" t="s">
        <v>552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1459</v>
      </c>
      <c r="B2515" s="25">
        <v>170</v>
      </c>
      <c r="C2515" s="25">
        <v>232</v>
      </c>
      <c r="D2515" s="25" t="s">
        <v>554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1459</v>
      </c>
      <c r="B2516" s="25">
        <v>170</v>
      </c>
      <c r="C2516" s="25">
        <v>232</v>
      </c>
      <c r="D2516" s="25" t="s">
        <v>550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1459</v>
      </c>
      <c r="B2517" s="25">
        <v>250</v>
      </c>
      <c r="C2517" s="25">
        <v>179</v>
      </c>
      <c r="D2517" s="25" t="s">
        <v>558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1459</v>
      </c>
      <c r="B2518" s="25">
        <v>250</v>
      </c>
      <c r="C2518" s="25">
        <v>179</v>
      </c>
      <c r="D2518" s="25" t="s">
        <v>552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6" t="s">
        <v>1459</v>
      </c>
      <c r="B2519" s="25">
        <v>250</v>
      </c>
      <c r="C2519" s="25">
        <v>179</v>
      </c>
      <c r="D2519" s="25" t="s">
        <v>554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6" t="s">
        <v>1459</v>
      </c>
      <c r="B2520" s="25">
        <v>250</v>
      </c>
      <c r="C2520" s="25">
        <v>179</v>
      </c>
      <c r="D2520" s="25" t="s">
        <v>550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1459</v>
      </c>
      <c r="B2521" s="25">
        <v>75</v>
      </c>
      <c r="C2521" s="25">
        <v>220</v>
      </c>
      <c r="D2521" s="25" t="s">
        <v>558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1459</v>
      </c>
      <c r="B2522" s="25">
        <v>75</v>
      </c>
      <c r="C2522" s="25">
        <v>220</v>
      </c>
      <c r="D2522" s="25" t="s">
        <v>552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 s="25" customFormat="1">
      <c r="A2523" s="24" t="s">
        <v>1459</v>
      </c>
      <c r="B2523" s="25">
        <v>75</v>
      </c>
      <c r="C2523" s="25">
        <v>220</v>
      </c>
      <c r="D2523" s="25" t="s">
        <v>554</v>
      </c>
      <c r="E2523" s="25">
        <v>20</v>
      </c>
      <c r="F2523" s="12">
        <v>5</v>
      </c>
      <c r="G2523" s="14">
        <v>30</v>
      </c>
      <c r="H2523" s="25">
        <v>0</v>
      </c>
      <c r="I2523" s="25">
        <v>246</v>
      </c>
      <c r="J2523" s="25">
        <v>0</v>
      </c>
      <c r="K2523" s="25">
        <v>0</v>
      </c>
      <c r="L2523" s="12">
        <v>0</v>
      </c>
      <c r="M2523" s="12">
        <v>0</v>
      </c>
      <c r="N2523" s="12">
        <v>0</v>
      </c>
    </row>
    <row r="2524" spans="1:14" s="25" customFormat="1">
      <c r="A2524" s="24" t="s">
        <v>1459</v>
      </c>
      <c r="B2524" s="25">
        <v>75</v>
      </c>
      <c r="C2524" s="25">
        <v>220</v>
      </c>
      <c r="D2524" s="25" t="s">
        <v>550</v>
      </c>
      <c r="E2524" s="25">
        <v>20</v>
      </c>
      <c r="F2524" s="12">
        <v>5</v>
      </c>
      <c r="G2524" s="14">
        <v>30</v>
      </c>
      <c r="H2524" s="25">
        <v>0</v>
      </c>
      <c r="I2524" s="25">
        <v>246</v>
      </c>
      <c r="J2524" s="25">
        <v>0</v>
      </c>
      <c r="K2524" s="25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1459</v>
      </c>
      <c r="B2525" s="12">
        <v>94</v>
      </c>
      <c r="C2525" s="12">
        <v>85</v>
      </c>
      <c r="D2525" s="12" t="s">
        <v>558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1459</v>
      </c>
      <c r="B2526" s="12">
        <v>94</v>
      </c>
      <c r="C2526" s="12">
        <v>85</v>
      </c>
      <c r="D2526" s="12" t="s">
        <v>552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1459</v>
      </c>
      <c r="B2527" s="12">
        <v>94</v>
      </c>
      <c r="C2527" s="12">
        <v>85</v>
      </c>
      <c r="D2527" s="12" t="s">
        <v>554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1459</v>
      </c>
      <c r="B2528" s="12">
        <v>94</v>
      </c>
      <c r="C2528" s="12">
        <v>85</v>
      </c>
      <c r="D2528" s="12" t="s">
        <v>550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1459</v>
      </c>
      <c r="B2529" s="12">
        <v>140</v>
      </c>
      <c r="C2529" s="12">
        <v>150</v>
      </c>
      <c r="D2529" s="12" t="s">
        <v>558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1459</v>
      </c>
      <c r="B2530" s="12">
        <v>140</v>
      </c>
      <c r="C2530" s="12">
        <v>150</v>
      </c>
      <c r="D2530" s="12" t="s">
        <v>552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1459</v>
      </c>
      <c r="B2531" s="12">
        <v>140</v>
      </c>
      <c r="C2531" s="12">
        <v>150</v>
      </c>
      <c r="D2531" s="12" t="s">
        <v>554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1459</v>
      </c>
      <c r="B2532" s="12">
        <v>140</v>
      </c>
      <c r="C2532" s="12">
        <v>150</v>
      </c>
      <c r="D2532" s="12" t="s">
        <v>550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1459</v>
      </c>
      <c r="B2533" s="12">
        <v>36</v>
      </c>
      <c r="C2533" s="12">
        <v>148</v>
      </c>
      <c r="D2533" s="12" t="s">
        <v>558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1459</v>
      </c>
      <c r="B2534" s="12">
        <v>36</v>
      </c>
      <c r="C2534" s="12">
        <v>148</v>
      </c>
      <c r="D2534" s="12" t="s">
        <v>552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1459</v>
      </c>
      <c r="B2535" s="12">
        <v>36</v>
      </c>
      <c r="C2535" s="12">
        <v>148</v>
      </c>
      <c r="D2535" s="12" t="s">
        <v>554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1459</v>
      </c>
      <c r="B2536" s="12">
        <v>36</v>
      </c>
      <c r="C2536" s="12">
        <v>148</v>
      </c>
      <c r="D2536" s="12" t="s">
        <v>550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1459</v>
      </c>
      <c r="B2537" s="12">
        <v>196</v>
      </c>
      <c r="C2537" s="12">
        <v>33</v>
      </c>
      <c r="D2537" s="12" t="s">
        <v>558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1459</v>
      </c>
      <c r="B2538" s="12">
        <v>196</v>
      </c>
      <c r="C2538" s="12">
        <v>33</v>
      </c>
      <c r="D2538" s="12" t="s">
        <v>552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1459</v>
      </c>
      <c r="B2539" s="12">
        <v>196</v>
      </c>
      <c r="C2539" s="12">
        <v>33</v>
      </c>
      <c r="D2539" s="12" t="s">
        <v>554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1459</v>
      </c>
      <c r="B2540" s="12">
        <v>196</v>
      </c>
      <c r="C2540" s="12">
        <v>33</v>
      </c>
      <c r="D2540" s="12" t="s">
        <v>550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1459</v>
      </c>
      <c r="B2541" s="12">
        <v>250</v>
      </c>
      <c r="C2541" s="12">
        <v>44</v>
      </c>
      <c r="D2541" s="12" t="s">
        <v>558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1459</v>
      </c>
      <c r="B2542" s="12">
        <v>250</v>
      </c>
      <c r="C2542" s="12">
        <v>44</v>
      </c>
      <c r="D2542" s="12" t="s">
        <v>552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1459</v>
      </c>
      <c r="B2543" s="12">
        <v>250</v>
      </c>
      <c r="C2543" s="12">
        <v>44</v>
      </c>
      <c r="D2543" s="12" t="s">
        <v>554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1459</v>
      </c>
      <c r="B2544" s="12">
        <v>250</v>
      </c>
      <c r="C2544" s="12">
        <v>44</v>
      </c>
      <c r="D2544" s="12" t="s">
        <v>550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1459</v>
      </c>
      <c r="B2545" s="12">
        <v>234</v>
      </c>
      <c r="C2545" s="12">
        <v>126</v>
      </c>
      <c r="D2545" s="12" t="s">
        <v>558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1459</v>
      </c>
      <c r="B2546" s="12">
        <v>234</v>
      </c>
      <c r="C2546" s="12">
        <v>126</v>
      </c>
      <c r="D2546" s="12" t="s">
        <v>552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1459</v>
      </c>
      <c r="B2547" s="12">
        <v>234</v>
      </c>
      <c r="C2547" s="12">
        <v>126</v>
      </c>
      <c r="D2547" s="12" t="s">
        <v>554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1459</v>
      </c>
      <c r="B2548" s="12">
        <v>234</v>
      </c>
      <c r="C2548" s="12">
        <v>126</v>
      </c>
      <c r="D2548" s="12" t="s">
        <v>550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1459</v>
      </c>
      <c r="B2549" s="12">
        <v>250</v>
      </c>
      <c r="C2549" s="12">
        <v>236</v>
      </c>
      <c r="D2549" s="12" t="s">
        <v>558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1459</v>
      </c>
      <c r="B2550" s="12">
        <v>250</v>
      </c>
      <c r="C2550" s="12">
        <v>236</v>
      </c>
      <c r="D2550" s="12" t="s">
        <v>552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1459</v>
      </c>
      <c r="B2551" s="12">
        <v>250</v>
      </c>
      <c r="C2551" s="12">
        <v>236</v>
      </c>
      <c r="D2551" s="12" t="s">
        <v>554</v>
      </c>
      <c r="E2551" s="12">
        <v>20</v>
      </c>
      <c r="F2551" s="12">
        <v>5</v>
      </c>
      <c r="G2551" s="14">
        <v>30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1459</v>
      </c>
      <c r="B2552" s="12">
        <v>250</v>
      </c>
      <c r="C2552" s="12">
        <v>236</v>
      </c>
      <c r="D2552" s="12" t="s">
        <v>550</v>
      </c>
      <c r="E2552" s="12">
        <v>20</v>
      </c>
      <c r="F2552" s="12">
        <v>5</v>
      </c>
      <c r="G2552" s="14">
        <v>30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1460</v>
      </c>
    </row>
    <row r="2555" spans="1:14">
      <c r="A2555" s="11" t="s">
        <v>1461</v>
      </c>
      <c r="B2555" s="12">
        <v>156</v>
      </c>
      <c r="C2555" s="12">
        <v>159</v>
      </c>
      <c r="D2555" s="12" t="s">
        <v>558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1462</v>
      </c>
      <c r="B2556" s="12">
        <v>156</v>
      </c>
      <c r="C2556" s="12">
        <v>159</v>
      </c>
      <c r="D2556" s="12" t="s">
        <v>552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1462</v>
      </c>
      <c r="B2557" s="12">
        <v>156</v>
      </c>
      <c r="C2557" s="12">
        <v>159</v>
      </c>
      <c r="D2557" s="12" t="s">
        <v>554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1462</v>
      </c>
      <c r="B2558" s="12">
        <v>156</v>
      </c>
      <c r="C2558" s="12">
        <v>159</v>
      </c>
      <c r="D2558" s="12" t="s">
        <v>541</v>
      </c>
      <c r="E2558" s="12">
        <v>200</v>
      </c>
      <c r="F2558" s="12">
        <v>60</v>
      </c>
      <c r="G2558" s="12">
        <v>80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1462</v>
      </c>
      <c r="B2559" s="12">
        <v>156</v>
      </c>
      <c r="C2559" s="12">
        <v>159</v>
      </c>
      <c r="D2559" s="12" t="s">
        <v>550</v>
      </c>
      <c r="E2559" s="12">
        <v>200</v>
      </c>
      <c r="F2559" s="12">
        <v>60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1462</v>
      </c>
      <c r="B2560" s="18">
        <v>156</v>
      </c>
      <c r="C2560" s="18">
        <v>159</v>
      </c>
      <c r="D2560" s="18" t="s">
        <v>556</v>
      </c>
      <c r="E2560" s="18">
        <v>200</v>
      </c>
      <c r="F2560" s="18">
        <v>30</v>
      </c>
      <c r="G2560" s="18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1462</v>
      </c>
      <c r="B2561" s="18">
        <v>156</v>
      </c>
      <c r="C2561" s="18">
        <v>159</v>
      </c>
      <c r="D2561" s="18" t="s">
        <v>542</v>
      </c>
      <c r="E2561" s="18">
        <v>200</v>
      </c>
      <c r="F2561" s="18">
        <v>10</v>
      </c>
      <c r="G2561" s="18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1462</v>
      </c>
      <c r="B2562" s="12">
        <v>156</v>
      </c>
      <c r="C2562" s="12">
        <v>159</v>
      </c>
      <c r="D2562" s="12" t="s">
        <v>557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1462</v>
      </c>
      <c r="B2563" s="12">
        <v>156</v>
      </c>
      <c r="C2563" s="12">
        <v>159</v>
      </c>
      <c r="D2563" s="12" t="s">
        <v>551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1462</v>
      </c>
      <c r="B2564" s="12">
        <v>156</v>
      </c>
      <c r="C2564" s="12">
        <v>159</v>
      </c>
      <c r="D2564" s="12" t="s">
        <v>553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1462</v>
      </c>
      <c r="B2565" s="12">
        <v>156</v>
      </c>
      <c r="C2565" s="12">
        <v>159</v>
      </c>
      <c r="D2565" s="12" t="s">
        <v>540</v>
      </c>
      <c r="E2565" s="12">
        <v>200</v>
      </c>
      <c r="F2565" s="12">
        <v>5</v>
      </c>
      <c r="G2565" s="12">
        <v>80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1462</v>
      </c>
      <c r="B2566" s="12">
        <v>156</v>
      </c>
      <c r="C2566" s="12">
        <v>159</v>
      </c>
      <c r="D2566" s="12" t="s">
        <v>549</v>
      </c>
      <c r="E2566" s="12">
        <v>200</v>
      </c>
      <c r="F2566" s="12">
        <v>5</v>
      </c>
      <c r="G2566" s="12">
        <v>80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1462</v>
      </c>
      <c r="B2567" s="18">
        <v>156</v>
      </c>
      <c r="C2567" s="18">
        <v>159</v>
      </c>
      <c r="D2567" s="18" t="s">
        <v>555</v>
      </c>
      <c r="E2567" s="18">
        <v>200</v>
      </c>
      <c r="F2567" s="18">
        <v>10</v>
      </c>
      <c r="G2567" s="18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1462</v>
      </c>
      <c r="B2568" s="18">
        <v>156</v>
      </c>
      <c r="C2568" s="18">
        <v>159</v>
      </c>
      <c r="D2568" s="18" t="s">
        <v>1161</v>
      </c>
      <c r="E2568" s="18">
        <v>200</v>
      </c>
      <c r="F2568" s="18">
        <v>10</v>
      </c>
      <c r="G2568" s="18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1462</v>
      </c>
      <c r="B2569" s="18">
        <v>156</v>
      </c>
      <c r="C2569" s="18">
        <v>159</v>
      </c>
      <c r="D2569" s="18" t="s">
        <v>1455</v>
      </c>
      <c r="E2569" s="18">
        <v>200</v>
      </c>
      <c r="F2569" s="18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1462</v>
      </c>
      <c r="B2570" s="18">
        <v>156</v>
      </c>
      <c r="C2570" s="18">
        <v>159</v>
      </c>
      <c r="D2570" s="18" t="s">
        <v>559</v>
      </c>
      <c r="E2570" s="18">
        <v>200</v>
      </c>
      <c r="F2570" s="18">
        <v>5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1462</v>
      </c>
      <c r="B2571" s="18">
        <v>156</v>
      </c>
      <c r="C2571" s="18">
        <v>159</v>
      </c>
      <c r="D2571" s="18" t="s">
        <v>1456</v>
      </c>
      <c r="E2571" s="18">
        <v>200</v>
      </c>
      <c r="F2571" s="18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1462</v>
      </c>
      <c r="B2572" s="18">
        <v>156</v>
      </c>
      <c r="C2572" s="18">
        <v>159</v>
      </c>
      <c r="D2572" s="18" t="s">
        <v>539</v>
      </c>
      <c r="E2572" s="18">
        <v>200</v>
      </c>
      <c r="F2572" s="18">
        <v>20</v>
      </c>
      <c r="G2572" s="18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1462</v>
      </c>
      <c r="B2573" s="18">
        <v>156</v>
      </c>
      <c r="C2573" s="18">
        <v>159</v>
      </c>
      <c r="D2573" s="18" t="s">
        <v>538</v>
      </c>
      <c r="E2573" s="18">
        <v>200</v>
      </c>
      <c r="F2573" s="18">
        <v>5</v>
      </c>
      <c r="G2573" s="18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1462</v>
      </c>
      <c r="B2574" s="18">
        <v>156</v>
      </c>
      <c r="C2574" s="18">
        <v>159</v>
      </c>
      <c r="D2574" s="18" t="s">
        <v>1167</v>
      </c>
      <c r="E2574" s="18">
        <v>200</v>
      </c>
      <c r="F2574" s="18">
        <v>5</v>
      </c>
      <c r="G2574" s="18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1462</v>
      </c>
      <c r="B2575" s="12">
        <v>156</v>
      </c>
      <c r="C2575" s="12">
        <v>159</v>
      </c>
      <c r="D2575" s="12" t="s">
        <v>1433</v>
      </c>
      <c r="E2575" s="12">
        <v>200</v>
      </c>
      <c r="F2575" s="12">
        <v>5</v>
      </c>
      <c r="G2575" s="12">
        <v>80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1462</v>
      </c>
      <c r="B2576" s="18">
        <v>156</v>
      </c>
      <c r="C2576" s="18">
        <v>159</v>
      </c>
      <c r="D2576" s="18" t="s">
        <v>1441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1462</v>
      </c>
      <c r="B2577" s="18">
        <v>156</v>
      </c>
      <c r="C2577" s="18">
        <v>159</v>
      </c>
      <c r="D2577" s="18" t="s">
        <v>1442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1462</v>
      </c>
      <c r="B2578" s="18">
        <v>156</v>
      </c>
      <c r="C2578" s="18">
        <v>159</v>
      </c>
      <c r="D2578" s="18" t="s">
        <v>1162</v>
      </c>
      <c r="E2578" s="18">
        <v>200</v>
      </c>
      <c r="F2578" s="18">
        <v>5</v>
      </c>
      <c r="G2578" s="18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1462</v>
      </c>
      <c r="B2579" s="18">
        <v>156</v>
      </c>
      <c r="C2579" s="18">
        <v>159</v>
      </c>
      <c r="D2579" s="18" t="s">
        <v>1451</v>
      </c>
      <c r="E2579" s="18">
        <v>200</v>
      </c>
      <c r="F2579" s="18">
        <v>5</v>
      </c>
      <c r="G2579" s="18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1462</v>
      </c>
      <c r="B2581" s="12">
        <v>74</v>
      </c>
      <c r="C2581" s="12">
        <v>172</v>
      </c>
      <c r="D2581" s="12" t="s">
        <v>558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1462</v>
      </c>
      <c r="B2582" s="12">
        <v>74</v>
      </c>
      <c r="C2582" s="12">
        <v>172</v>
      </c>
      <c r="D2582" s="12" t="s">
        <v>552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1461</v>
      </c>
      <c r="B2583" s="12">
        <v>74</v>
      </c>
      <c r="C2583" s="12">
        <v>172</v>
      </c>
      <c r="D2583" s="12" t="s">
        <v>554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1462</v>
      </c>
      <c r="B2584" s="12">
        <v>74</v>
      </c>
      <c r="C2584" s="12">
        <v>172</v>
      </c>
      <c r="D2584" s="12" t="s">
        <v>550</v>
      </c>
      <c r="E2584" s="12">
        <v>30</v>
      </c>
      <c r="F2584" s="12">
        <v>10</v>
      </c>
      <c r="G2584" s="14">
        <v>30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1462</v>
      </c>
      <c r="B2585" s="12">
        <v>74</v>
      </c>
      <c r="C2585" s="12">
        <v>172</v>
      </c>
      <c r="D2585" s="12" t="s">
        <v>541</v>
      </c>
      <c r="E2585" s="12">
        <v>30</v>
      </c>
      <c r="F2585" s="12">
        <v>10</v>
      </c>
      <c r="G2585" s="14">
        <v>30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1462</v>
      </c>
      <c r="B2586" s="18">
        <v>74</v>
      </c>
      <c r="C2586" s="18">
        <v>172</v>
      </c>
      <c r="D2586" s="18" t="s">
        <v>556</v>
      </c>
      <c r="E2586" s="18">
        <v>30</v>
      </c>
      <c r="F2586" s="18">
        <v>10</v>
      </c>
      <c r="G2586" s="16">
        <v>30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1462</v>
      </c>
      <c r="B2587" s="18">
        <v>74</v>
      </c>
      <c r="C2587" s="18">
        <v>172</v>
      </c>
      <c r="D2587" s="18" t="s">
        <v>1455</v>
      </c>
      <c r="E2587" s="18">
        <v>30</v>
      </c>
      <c r="F2587" s="18">
        <v>5</v>
      </c>
      <c r="G2587" s="16">
        <v>30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1462</v>
      </c>
      <c r="B2588" s="18">
        <v>74</v>
      </c>
      <c r="C2588" s="18">
        <v>172</v>
      </c>
      <c r="D2588" s="18" t="s">
        <v>539</v>
      </c>
      <c r="E2588" s="18">
        <v>30</v>
      </c>
      <c r="F2588" s="18">
        <v>5</v>
      </c>
      <c r="G2588" s="16">
        <v>30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1462</v>
      </c>
      <c r="B2589" s="12">
        <v>250</v>
      </c>
      <c r="C2589" s="12">
        <v>158</v>
      </c>
      <c r="D2589" s="12" t="s">
        <v>558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1462</v>
      </c>
      <c r="B2590" s="12">
        <v>250</v>
      </c>
      <c r="C2590" s="12">
        <v>158</v>
      </c>
      <c r="D2590" s="12" t="s">
        <v>552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1462</v>
      </c>
      <c r="B2591" s="12">
        <v>250</v>
      </c>
      <c r="C2591" s="12">
        <v>158</v>
      </c>
      <c r="D2591" s="12" t="s">
        <v>554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1462</v>
      </c>
      <c r="B2592" s="12">
        <v>250</v>
      </c>
      <c r="C2592" s="12">
        <v>158</v>
      </c>
      <c r="D2592" s="12" t="s">
        <v>541</v>
      </c>
      <c r="E2592" s="12">
        <v>30</v>
      </c>
      <c r="F2592" s="12">
        <v>10</v>
      </c>
      <c r="G2592" s="14">
        <v>30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1462</v>
      </c>
      <c r="B2593" s="12">
        <v>250</v>
      </c>
      <c r="C2593" s="12">
        <v>158</v>
      </c>
      <c r="D2593" s="12" t="s">
        <v>550</v>
      </c>
      <c r="E2593" s="12">
        <v>30</v>
      </c>
      <c r="F2593" s="12">
        <v>10</v>
      </c>
      <c r="G2593" s="14">
        <v>30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1462</v>
      </c>
      <c r="B2594" s="18">
        <v>250</v>
      </c>
      <c r="C2594" s="18">
        <v>158</v>
      </c>
      <c r="D2594" s="18" t="s">
        <v>556</v>
      </c>
      <c r="E2594" s="18">
        <v>30</v>
      </c>
      <c r="F2594" s="18">
        <v>10</v>
      </c>
      <c r="G2594" s="16">
        <v>30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1462</v>
      </c>
      <c r="B2595" s="18">
        <v>250</v>
      </c>
      <c r="C2595" s="18">
        <v>158</v>
      </c>
      <c r="D2595" s="18" t="s">
        <v>1455</v>
      </c>
      <c r="E2595" s="18">
        <v>30</v>
      </c>
      <c r="F2595" s="18">
        <v>5</v>
      </c>
      <c r="G2595" s="16">
        <v>30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1462</v>
      </c>
      <c r="B2596" s="18">
        <v>250</v>
      </c>
      <c r="C2596" s="18">
        <v>158</v>
      </c>
      <c r="D2596" s="18" t="s">
        <v>539</v>
      </c>
      <c r="E2596" s="18">
        <v>30</v>
      </c>
      <c r="F2596" s="18">
        <v>5</v>
      </c>
      <c r="G2596" s="16">
        <v>30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1462</v>
      </c>
      <c r="B2597" s="12">
        <v>198</v>
      </c>
      <c r="C2597" s="12">
        <v>140</v>
      </c>
      <c r="D2597" s="12" t="s">
        <v>558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1462</v>
      </c>
      <c r="B2598" s="12">
        <v>198</v>
      </c>
      <c r="C2598" s="12">
        <v>140</v>
      </c>
      <c r="D2598" s="12" t="s">
        <v>552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1462</v>
      </c>
      <c r="B2599" s="12">
        <v>198</v>
      </c>
      <c r="C2599" s="12">
        <v>140</v>
      </c>
      <c r="D2599" s="12" t="s">
        <v>554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1462</v>
      </c>
      <c r="B2600" s="12">
        <v>198</v>
      </c>
      <c r="C2600" s="12">
        <v>140</v>
      </c>
      <c r="D2600" s="12" t="s">
        <v>550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1462</v>
      </c>
      <c r="B2601" s="12">
        <v>158</v>
      </c>
      <c r="C2601" s="12">
        <v>127</v>
      </c>
      <c r="D2601" s="12" t="s">
        <v>558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1462</v>
      </c>
      <c r="B2602" s="12">
        <v>158</v>
      </c>
      <c r="C2602" s="12">
        <v>127</v>
      </c>
      <c r="D2602" s="12" t="s">
        <v>552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1462</v>
      </c>
      <c r="B2603" s="12">
        <v>158</v>
      </c>
      <c r="C2603" s="12">
        <v>127</v>
      </c>
      <c r="D2603" s="12" t="s">
        <v>554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1462</v>
      </c>
      <c r="B2604" s="12">
        <v>158</v>
      </c>
      <c r="C2604" s="12">
        <v>127</v>
      </c>
      <c r="D2604" s="12" t="s">
        <v>550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1462</v>
      </c>
      <c r="B2605" s="12">
        <v>250</v>
      </c>
      <c r="C2605" s="12">
        <v>110</v>
      </c>
      <c r="D2605" s="12" t="s">
        <v>558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1462</v>
      </c>
      <c r="B2606" s="12">
        <v>250</v>
      </c>
      <c r="C2606" s="12">
        <v>110</v>
      </c>
      <c r="D2606" s="12" t="s">
        <v>552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1462</v>
      </c>
      <c r="B2607" s="12">
        <v>250</v>
      </c>
      <c r="C2607" s="12">
        <v>110</v>
      </c>
      <c r="D2607" s="12" t="s">
        <v>554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1462</v>
      </c>
      <c r="B2608" s="12">
        <v>250</v>
      </c>
      <c r="C2608" s="12">
        <v>110</v>
      </c>
      <c r="D2608" s="12" t="s">
        <v>550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1462</v>
      </c>
      <c r="B2609" s="12">
        <v>220</v>
      </c>
      <c r="C2609" s="12">
        <v>58</v>
      </c>
      <c r="D2609" s="12" t="s">
        <v>558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1462</v>
      </c>
      <c r="B2610" s="12">
        <v>220</v>
      </c>
      <c r="C2610" s="12">
        <v>58</v>
      </c>
      <c r="D2610" s="12" t="s">
        <v>552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1462</v>
      </c>
      <c r="B2611" s="12">
        <v>220</v>
      </c>
      <c r="C2611" s="12">
        <v>58</v>
      </c>
      <c r="D2611" s="12" t="s">
        <v>554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1462</v>
      </c>
      <c r="B2612" s="12">
        <v>220</v>
      </c>
      <c r="C2612" s="12">
        <v>58</v>
      </c>
      <c r="D2612" s="12" t="s">
        <v>550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1462</v>
      </c>
      <c r="B2613" s="12">
        <v>160</v>
      </c>
      <c r="C2613" s="12">
        <v>190</v>
      </c>
      <c r="D2613" s="12" t="s">
        <v>558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1462</v>
      </c>
      <c r="B2614" s="12">
        <v>160</v>
      </c>
      <c r="C2614" s="12">
        <v>190</v>
      </c>
      <c r="D2614" s="12" t="s">
        <v>552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1462</v>
      </c>
      <c r="B2615" s="12">
        <v>160</v>
      </c>
      <c r="C2615" s="12">
        <v>190</v>
      </c>
      <c r="D2615" s="12" t="s">
        <v>554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1462</v>
      </c>
      <c r="B2616" s="12">
        <v>160</v>
      </c>
      <c r="C2616" s="12">
        <v>190</v>
      </c>
      <c r="D2616" s="12" t="s">
        <v>550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1462</v>
      </c>
      <c r="B2617" s="12">
        <v>70</v>
      </c>
      <c r="C2617" s="12">
        <v>115</v>
      </c>
      <c r="D2617" s="12" t="s">
        <v>558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1462</v>
      </c>
      <c r="B2618" s="12">
        <v>70</v>
      </c>
      <c r="C2618" s="12">
        <v>115</v>
      </c>
      <c r="D2618" s="12" t="s">
        <v>552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1462</v>
      </c>
      <c r="B2619" s="12">
        <v>70</v>
      </c>
      <c r="C2619" s="12">
        <v>115</v>
      </c>
      <c r="D2619" s="12" t="s">
        <v>554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1462</v>
      </c>
      <c r="B2620" s="12">
        <v>70</v>
      </c>
      <c r="C2620" s="12">
        <v>115</v>
      </c>
      <c r="D2620" s="12" t="s">
        <v>550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1462</v>
      </c>
      <c r="B2621" s="12">
        <v>98</v>
      </c>
      <c r="C2621" s="12">
        <v>198</v>
      </c>
      <c r="D2621" s="12" t="s">
        <v>558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1462</v>
      </c>
      <c r="B2622" s="12">
        <v>98</v>
      </c>
      <c r="C2622" s="12">
        <v>198</v>
      </c>
      <c r="D2622" s="12" t="s">
        <v>552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1462</v>
      </c>
      <c r="B2623" s="12">
        <v>98</v>
      </c>
      <c r="C2623" s="12">
        <v>198</v>
      </c>
      <c r="D2623" s="12" t="s">
        <v>554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1462</v>
      </c>
      <c r="B2624" s="12">
        <v>98</v>
      </c>
      <c r="C2624" s="12">
        <v>198</v>
      </c>
      <c r="D2624" s="12" t="s">
        <v>550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1462</v>
      </c>
      <c r="B2625" s="12">
        <v>20</v>
      </c>
      <c r="C2625" s="12">
        <v>250</v>
      </c>
      <c r="D2625" s="12" t="s">
        <v>558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1462</v>
      </c>
      <c r="B2626" s="12">
        <v>20</v>
      </c>
      <c r="C2626" s="12">
        <v>250</v>
      </c>
      <c r="D2626" s="12" t="s">
        <v>552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1462</v>
      </c>
      <c r="B2627" s="12">
        <v>20</v>
      </c>
      <c r="C2627" s="12">
        <v>250</v>
      </c>
      <c r="D2627" s="12" t="s">
        <v>554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1462</v>
      </c>
      <c r="B2628" s="12">
        <v>20</v>
      </c>
      <c r="C2628" s="12">
        <v>250</v>
      </c>
      <c r="D2628" s="12" t="s">
        <v>550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1462</v>
      </c>
      <c r="B2629" s="12">
        <v>90</v>
      </c>
      <c r="C2629" s="12">
        <v>70</v>
      </c>
      <c r="D2629" s="12" t="s">
        <v>558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1462</v>
      </c>
      <c r="B2630" s="12">
        <v>90</v>
      </c>
      <c r="C2630" s="12">
        <v>70</v>
      </c>
      <c r="D2630" s="12" t="s">
        <v>552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1462</v>
      </c>
      <c r="B2631" s="12">
        <v>90</v>
      </c>
      <c r="C2631" s="12">
        <v>70</v>
      </c>
      <c r="D2631" s="12" t="s">
        <v>554</v>
      </c>
      <c r="E2631" s="12">
        <v>20</v>
      </c>
      <c r="F2631" s="12">
        <v>5</v>
      </c>
      <c r="G2631" s="14">
        <v>30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1462</v>
      </c>
      <c r="B2632" s="12">
        <v>90</v>
      </c>
      <c r="C2632" s="12">
        <v>70</v>
      </c>
      <c r="D2632" s="12" t="s">
        <v>550</v>
      </c>
      <c r="E2632" s="12">
        <v>20</v>
      </c>
      <c r="F2632" s="12">
        <v>5</v>
      </c>
      <c r="G2632" s="14">
        <v>30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1463</v>
      </c>
    </row>
    <row r="2635" spans="1:14">
      <c r="A2635" s="11" t="s">
        <v>1464</v>
      </c>
      <c r="B2635" s="12">
        <v>104</v>
      </c>
      <c r="C2635" s="12">
        <v>90</v>
      </c>
      <c r="D2635" s="12" t="s">
        <v>558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1465</v>
      </c>
      <c r="B2636" s="12">
        <v>104</v>
      </c>
      <c r="C2636" s="12">
        <v>90</v>
      </c>
      <c r="D2636" s="12" t="s">
        <v>552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1465</v>
      </c>
      <c r="B2637" s="12">
        <v>104</v>
      </c>
      <c r="C2637" s="12">
        <v>90</v>
      </c>
      <c r="D2637" s="12" t="s">
        <v>554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1465</v>
      </c>
      <c r="B2638" s="12">
        <v>104</v>
      </c>
      <c r="C2638" s="12">
        <v>90</v>
      </c>
      <c r="D2638" s="12" t="s">
        <v>541</v>
      </c>
      <c r="E2638" s="12">
        <v>90</v>
      </c>
      <c r="F2638" s="12">
        <v>10</v>
      </c>
      <c r="G2638" s="12">
        <v>80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1465</v>
      </c>
      <c r="B2639" s="12">
        <v>104</v>
      </c>
      <c r="C2639" s="12">
        <v>90</v>
      </c>
      <c r="D2639" s="12" t="s">
        <v>550</v>
      </c>
      <c r="E2639" s="12">
        <v>90</v>
      </c>
      <c r="F2639" s="12">
        <v>10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1465</v>
      </c>
      <c r="B2640" s="18">
        <v>104</v>
      </c>
      <c r="C2640" s="18">
        <v>90</v>
      </c>
      <c r="D2640" s="18" t="s">
        <v>556</v>
      </c>
      <c r="E2640" s="18">
        <v>90</v>
      </c>
      <c r="F2640" s="18">
        <v>10</v>
      </c>
      <c r="G2640" s="18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1465</v>
      </c>
      <c r="B2641" s="18">
        <v>104</v>
      </c>
      <c r="C2641" s="18">
        <v>90</v>
      </c>
      <c r="D2641" s="18" t="s">
        <v>542</v>
      </c>
      <c r="E2641" s="18">
        <v>90</v>
      </c>
      <c r="F2641" s="18">
        <v>10</v>
      </c>
      <c r="G2641" s="18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1465</v>
      </c>
      <c r="B2642" s="12">
        <v>104</v>
      </c>
      <c r="C2642" s="12">
        <v>90</v>
      </c>
      <c r="D2642" s="12" t="s">
        <v>557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1465</v>
      </c>
      <c r="B2643" s="12">
        <v>104</v>
      </c>
      <c r="C2643" s="12">
        <v>90</v>
      </c>
      <c r="D2643" s="12" t="s">
        <v>551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1465</v>
      </c>
      <c r="B2644" s="12">
        <v>104</v>
      </c>
      <c r="C2644" s="12">
        <v>90</v>
      </c>
      <c r="D2644" s="12" t="s">
        <v>553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1465</v>
      </c>
      <c r="B2645" s="12">
        <v>104</v>
      </c>
      <c r="C2645" s="12">
        <v>90</v>
      </c>
      <c r="D2645" s="12" t="s">
        <v>540</v>
      </c>
      <c r="E2645" s="12">
        <v>90</v>
      </c>
      <c r="F2645" s="12">
        <v>5</v>
      </c>
      <c r="G2645" s="12">
        <v>80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1465</v>
      </c>
      <c r="B2646" s="12">
        <v>104</v>
      </c>
      <c r="C2646" s="12">
        <v>90</v>
      </c>
      <c r="D2646" s="12" t="s">
        <v>549</v>
      </c>
      <c r="E2646" s="12">
        <v>90</v>
      </c>
      <c r="F2646" s="12">
        <v>5</v>
      </c>
      <c r="G2646" s="12">
        <v>80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1465</v>
      </c>
      <c r="B2647" s="18">
        <v>104</v>
      </c>
      <c r="C2647" s="18">
        <v>90</v>
      </c>
      <c r="D2647" s="18" t="s">
        <v>555</v>
      </c>
      <c r="E2647" s="18">
        <v>90</v>
      </c>
      <c r="F2647" s="18">
        <v>5</v>
      </c>
      <c r="G2647" s="18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1465</v>
      </c>
      <c r="B2648" s="18">
        <v>104</v>
      </c>
      <c r="C2648" s="18">
        <v>90</v>
      </c>
      <c r="D2648" s="18" t="s">
        <v>1161</v>
      </c>
      <c r="E2648" s="18">
        <v>90</v>
      </c>
      <c r="F2648" s="18">
        <v>5</v>
      </c>
      <c r="G2648" s="18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1465</v>
      </c>
      <c r="B2649" s="18">
        <v>104</v>
      </c>
      <c r="C2649" s="18">
        <v>90</v>
      </c>
      <c r="D2649" s="18" t="s">
        <v>1455</v>
      </c>
      <c r="E2649" s="18">
        <v>90</v>
      </c>
      <c r="F2649" s="18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1465</v>
      </c>
      <c r="B2650" s="18">
        <v>104</v>
      </c>
      <c r="C2650" s="18">
        <v>90</v>
      </c>
      <c r="D2650" s="18" t="s">
        <v>559</v>
      </c>
      <c r="E2650" s="18">
        <v>90</v>
      </c>
      <c r="F2650" s="18">
        <v>5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1465</v>
      </c>
      <c r="B2651" s="18">
        <v>104</v>
      </c>
      <c r="C2651" s="18">
        <v>90</v>
      </c>
      <c r="D2651" s="18" t="s">
        <v>1456</v>
      </c>
      <c r="E2651" s="18">
        <v>90</v>
      </c>
      <c r="F2651" s="18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1465</v>
      </c>
      <c r="B2652" s="18">
        <v>104</v>
      </c>
      <c r="C2652" s="18">
        <v>90</v>
      </c>
      <c r="D2652" s="18" t="s">
        <v>539</v>
      </c>
      <c r="E2652" s="18">
        <v>90</v>
      </c>
      <c r="F2652" s="18">
        <v>30</v>
      </c>
      <c r="G2652" s="18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1465</v>
      </c>
      <c r="B2653" s="18">
        <v>104</v>
      </c>
      <c r="C2653" s="18">
        <v>90</v>
      </c>
      <c r="D2653" s="18" t="s">
        <v>538</v>
      </c>
      <c r="E2653" s="18">
        <v>90</v>
      </c>
      <c r="F2653" s="18">
        <v>5</v>
      </c>
      <c r="G2653" s="18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1465</v>
      </c>
      <c r="B2654" s="18">
        <v>104</v>
      </c>
      <c r="C2654" s="18">
        <v>90</v>
      </c>
      <c r="D2654" s="18" t="s">
        <v>1167</v>
      </c>
      <c r="E2654" s="18">
        <v>90</v>
      </c>
      <c r="F2654" s="18">
        <v>5</v>
      </c>
      <c r="G2654" s="18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1465</v>
      </c>
      <c r="B2655" s="12">
        <v>104</v>
      </c>
      <c r="C2655" s="12">
        <v>90</v>
      </c>
      <c r="D2655" s="12" t="s">
        <v>1433</v>
      </c>
      <c r="E2655" s="12">
        <v>90</v>
      </c>
      <c r="F2655" s="12">
        <v>5</v>
      </c>
      <c r="G2655" s="12">
        <v>80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1465</v>
      </c>
      <c r="B2656" s="18">
        <v>104</v>
      </c>
      <c r="C2656" s="18">
        <v>90</v>
      </c>
      <c r="D2656" s="18" t="s">
        <v>1441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1465</v>
      </c>
      <c r="B2657" s="18">
        <v>104</v>
      </c>
      <c r="C2657" s="18">
        <v>90</v>
      </c>
      <c r="D2657" s="18" t="s">
        <v>1442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1465</v>
      </c>
      <c r="B2658" s="18">
        <v>104</v>
      </c>
      <c r="C2658" s="18">
        <v>90</v>
      </c>
      <c r="D2658" s="18" t="s">
        <v>1451</v>
      </c>
      <c r="E2658" s="18">
        <v>90</v>
      </c>
      <c r="F2658" s="18">
        <v>5</v>
      </c>
      <c r="G2658" s="18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1465</v>
      </c>
      <c r="B2659" s="18">
        <v>104</v>
      </c>
      <c r="C2659" s="18">
        <v>90</v>
      </c>
      <c r="D2659" s="18" t="s">
        <v>1162</v>
      </c>
      <c r="E2659" s="18">
        <v>90</v>
      </c>
      <c r="F2659" s="18">
        <v>5</v>
      </c>
      <c r="G2659" s="18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1465</v>
      </c>
      <c r="B2661" s="12">
        <v>50</v>
      </c>
      <c r="C2661" s="12">
        <v>170</v>
      </c>
      <c r="D2661" s="12" t="s">
        <v>558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1465</v>
      </c>
      <c r="B2662" s="12">
        <v>50</v>
      </c>
      <c r="C2662" s="12">
        <v>170</v>
      </c>
      <c r="D2662" s="12" t="s">
        <v>552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1465</v>
      </c>
      <c r="B2663" s="12">
        <v>50</v>
      </c>
      <c r="C2663" s="12">
        <v>170</v>
      </c>
      <c r="D2663" s="12" t="s">
        <v>554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1465</v>
      </c>
      <c r="B2664" s="12">
        <v>50</v>
      </c>
      <c r="C2664" s="12">
        <v>170</v>
      </c>
      <c r="D2664" s="12" t="s">
        <v>541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1465</v>
      </c>
      <c r="B2665" s="12">
        <v>50</v>
      </c>
      <c r="C2665" s="12">
        <v>170</v>
      </c>
      <c r="D2665" s="12" t="s">
        <v>550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1465</v>
      </c>
      <c r="B2666" s="12">
        <v>47</v>
      </c>
      <c r="C2666" s="12">
        <v>137</v>
      </c>
      <c r="D2666" s="12" t="s">
        <v>558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1465</v>
      </c>
      <c r="B2667" s="12">
        <v>47</v>
      </c>
      <c r="C2667" s="12">
        <v>137</v>
      </c>
      <c r="D2667" s="12" t="s">
        <v>552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1465</v>
      </c>
      <c r="B2668" s="12">
        <v>47</v>
      </c>
      <c r="C2668" s="12">
        <v>137</v>
      </c>
      <c r="D2668" s="12" t="s">
        <v>554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1465</v>
      </c>
      <c r="B2669" s="12">
        <v>47</v>
      </c>
      <c r="C2669" s="12">
        <v>137</v>
      </c>
      <c r="D2669" s="12" t="s">
        <v>541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1465</v>
      </c>
      <c r="B2670" s="12">
        <v>47</v>
      </c>
      <c r="C2670" s="12">
        <v>137</v>
      </c>
      <c r="D2670" s="12" t="s">
        <v>550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1465</v>
      </c>
      <c r="B2671" s="12">
        <v>49</v>
      </c>
      <c r="C2671" s="12">
        <v>68</v>
      </c>
      <c r="D2671" s="12" t="s">
        <v>558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1465</v>
      </c>
      <c r="B2672" s="12">
        <v>49</v>
      </c>
      <c r="C2672" s="12">
        <v>68</v>
      </c>
      <c r="D2672" s="12" t="s">
        <v>552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1465</v>
      </c>
      <c r="B2673" s="12">
        <v>49</v>
      </c>
      <c r="C2673" s="12">
        <v>68</v>
      </c>
      <c r="D2673" s="12" t="s">
        <v>554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1465</v>
      </c>
      <c r="B2674" s="12">
        <v>49</v>
      </c>
      <c r="C2674" s="12">
        <v>68</v>
      </c>
      <c r="D2674" s="12" t="s">
        <v>541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1465</v>
      </c>
      <c r="B2675" s="12">
        <v>49</v>
      </c>
      <c r="C2675" s="12">
        <v>68</v>
      </c>
      <c r="D2675" s="12" t="s">
        <v>550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1465</v>
      </c>
      <c r="B2676" s="12">
        <v>31</v>
      </c>
      <c r="C2676" s="12">
        <v>31</v>
      </c>
      <c r="D2676" s="12" t="s">
        <v>558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1465</v>
      </c>
      <c r="B2677" s="12">
        <v>31</v>
      </c>
      <c r="C2677" s="12">
        <v>31</v>
      </c>
      <c r="D2677" s="12" t="s">
        <v>552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1465</v>
      </c>
      <c r="B2678" s="12">
        <v>31</v>
      </c>
      <c r="C2678" s="12">
        <v>31</v>
      </c>
      <c r="D2678" s="12" t="s">
        <v>554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1465</v>
      </c>
      <c r="B2679" s="12">
        <v>31</v>
      </c>
      <c r="C2679" s="12">
        <v>31</v>
      </c>
      <c r="D2679" s="12" t="s">
        <v>541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1465</v>
      </c>
      <c r="B2680" s="12">
        <v>31</v>
      </c>
      <c r="C2680" s="12">
        <v>31</v>
      </c>
      <c r="D2680" s="12" t="s">
        <v>550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1465</v>
      </c>
      <c r="B2681" s="12">
        <v>60</v>
      </c>
      <c r="C2681" s="12">
        <v>22</v>
      </c>
      <c r="D2681" s="12" t="s">
        <v>558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1465</v>
      </c>
      <c r="B2682" s="12">
        <v>60</v>
      </c>
      <c r="C2682" s="12">
        <v>22</v>
      </c>
      <c r="D2682" s="12" t="s">
        <v>552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1465</v>
      </c>
      <c r="B2683" s="12">
        <v>60</v>
      </c>
      <c r="C2683" s="12">
        <v>22</v>
      </c>
      <c r="D2683" s="12" t="s">
        <v>554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1465</v>
      </c>
      <c r="B2684" s="12">
        <v>60</v>
      </c>
      <c r="C2684" s="12">
        <v>22</v>
      </c>
      <c r="D2684" s="12" t="s">
        <v>541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1465</v>
      </c>
      <c r="B2685" s="12">
        <v>60</v>
      </c>
      <c r="C2685" s="12">
        <v>22</v>
      </c>
      <c r="D2685" s="12" t="s">
        <v>550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1465</v>
      </c>
      <c r="B2686" s="12">
        <v>97</v>
      </c>
      <c r="C2686" s="12">
        <v>77</v>
      </c>
      <c r="D2686" s="12" t="s">
        <v>558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1465</v>
      </c>
      <c r="B2687" s="12">
        <v>97</v>
      </c>
      <c r="C2687" s="12">
        <v>77</v>
      </c>
      <c r="D2687" s="12" t="s">
        <v>552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1465</v>
      </c>
      <c r="B2688" s="12">
        <v>97</v>
      </c>
      <c r="C2688" s="12">
        <v>77</v>
      </c>
      <c r="D2688" s="12" t="s">
        <v>554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1465</v>
      </c>
      <c r="B2689" s="12">
        <v>97</v>
      </c>
      <c r="C2689" s="12">
        <v>77</v>
      </c>
      <c r="D2689" s="12" t="s">
        <v>541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1465</v>
      </c>
      <c r="B2690" s="12">
        <v>97</v>
      </c>
      <c r="C2690" s="12">
        <v>77</v>
      </c>
      <c r="D2690" s="12" t="s">
        <v>550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1465</v>
      </c>
      <c r="B2691" s="12">
        <v>95</v>
      </c>
      <c r="C2691" s="12">
        <v>40</v>
      </c>
      <c r="D2691" s="12" t="s">
        <v>558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1465</v>
      </c>
      <c r="B2692" s="12">
        <v>95</v>
      </c>
      <c r="C2692" s="12">
        <v>40</v>
      </c>
      <c r="D2692" s="12" t="s">
        <v>552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1465</v>
      </c>
      <c r="B2693" s="12">
        <v>95</v>
      </c>
      <c r="C2693" s="12">
        <v>40</v>
      </c>
      <c r="D2693" s="12" t="s">
        <v>554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1465</v>
      </c>
      <c r="B2694" s="12">
        <v>95</v>
      </c>
      <c r="C2694" s="12">
        <v>40</v>
      </c>
      <c r="D2694" s="12" t="s">
        <v>541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1465</v>
      </c>
      <c r="B2695" s="12">
        <v>95</v>
      </c>
      <c r="C2695" s="12">
        <v>40</v>
      </c>
      <c r="D2695" s="12" t="s">
        <v>550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1465</v>
      </c>
      <c r="B2696" s="12">
        <v>112</v>
      </c>
      <c r="C2696" s="12">
        <v>160</v>
      </c>
      <c r="D2696" s="12" t="s">
        <v>558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1465</v>
      </c>
      <c r="B2697" s="12">
        <v>112</v>
      </c>
      <c r="C2697" s="12">
        <v>160</v>
      </c>
      <c r="D2697" s="12" t="s">
        <v>552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1465</v>
      </c>
      <c r="B2698" s="12">
        <v>112</v>
      </c>
      <c r="C2698" s="12">
        <v>160</v>
      </c>
      <c r="D2698" s="12" t="s">
        <v>554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1465</v>
      </c>
      <c r="B2699" s="12">
        <v>112</v>
      </c>
      <c r="C2699" s="12">
        <v>160</v>
      </c>
      <c r="D2699" s="12" t="s">
        <v>541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1465</v>
      </c>
      <c r="B2700" s="12">
        <v>112</v>
      </c>
      <c r="C2700" s="12">
        <v>160</v>
      </c>
      <c r="D2700" s="12" t="s">
        <v>550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1465</v>
      </c>
      <c r="B2701" s="12">
        <v>130</v>
      </c>
      <c r="C2701" s="12">
        <v>120</v>
      </c>
      <c r="D2701" s="12" t="s">
        <v>558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1465</v>
      </c>
      <c r="B2702" s="12">
        <v>130</v>
      </c>
      <c r="C2702" s="12">
        <v>120</v>
      </c>
      <c r="D2702" s="12" t="s">
        <v>552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1465</v>
      </c>
      <c r="B2703" s="12">
        <v>130</v>
      </c>
      <c r="C2703" s="12">
        <v>120</v>
      </c>
      <c r="D2703" s="12" t="s">
        <v>554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1465</v>
      </c>
      <c r="B2704" s="12">
        <v>130</v>
      </c>
      <c r="C2704" s="12">
        <v>120</v>
      </c>
      <c r="D2704" s="12" t="s">
        <v>541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1465</v>
      </c>
      <c r="B2705" s="12">
        <v>130</v>
      </c>
      <c r="C2705" s="12">
        <v>120</v>
      </c>
      <c r="D2705" s="12" t="s">
        <v>550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1465</v>
      </c>
      <c r="B2706" s="12">
        <v>150</v>
      </c>
      <c r="C2706" s="12">
        <v>47</v>
      </c>
      <c r="D2706" s="12" t="s">
        <v>558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1465</v>
      </c>
      <c r="B2707" s="12">
        <v>150</v>
      </c>
      <c r="C2707" s="12">
        <v>47</v>
      </c>
      <c r="D2707" s="12" t="s">
        <v>552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1465</v>
      </c>
      <c r="B2708" s="12">
        <v>150</v>
      </c>
      <c r="C2708" s="12">
        <v>47</v>
      </c>
      <c r="D2708" s="12" t="s">
        <v>554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1465</v>
      </c>
      <c r="B2709" s="12">
        <v>150</v>
      </c>
      <c r="C2709" s="12">
        <v>47</v>
      </c>
      <c r="D2709" s="12" t="s">
        <v>541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1465</v>
      </c>
      <c r="B2710" s="12">
        <v>150</v>
      </c>
      <c r="C2710" s="12">
        <v>47</v>
      </c>
      <c r="D2710" s="12" t="s">
        <v>550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1465</v>
      </c>
      <c r="B2711" s="12">
        <v>174</v>
      </c>
      <c r="C2711" s="12">
        <v>71</v>
      </c>
      <c r="D2711" s="12" t="s">
        <v>558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1465</v>
      </c>
      <c r="B2712" s="12">
        <v>174</v>
      </c>
      <c r="C2712" s="12">
        <v>71</v>
      </c>
      <c r="D2712" s="12" t="s">
        <v>552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1465</v>
      </c>
      <c r="B2713" s="12">
        <v>174</v>
      </c>
      <c r="C2713" s="12">
        <v>71</v>
      </c>
      <c r="D2713" s="12" t="s">
        <v>554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1465</v>
      </c>
      <c r="B2714" s="12">
        <v>174</v>
      </c>
      <c r="C2714" s="12">
        <v>71</v>
      </c>
      <c r="D2714" s="12" t="s">
        <v>541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1465</v>
      </c>
      <c r="B2715" s="12">
        <v>174</v>
      </c>
      <c r="C2715" s="12">
        <v>71</v>
      </c>
      <c r="D2715" s="12" t="s">
        <v>550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1465</v>
      </c>
      <c r="B2716" s="12">
        <v>174</v>
      </c>
      <c r="C2716" s="12">
        <v>127</v>
      </c>
      <c r="D2716" s="12" t="s">
        <v>558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1465</v>
      </c>
      <c r="B2717" s="12">
        <v>174</v>
      </c>
      <c r="C2717" s="12">
        <v>127</v>
      </c>
      <c r="D2717" s="12" t="s">
        <v>552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1465</v>
      </c>
      <c r="B2718" s="12">
        <v>174</v>
      </c>
      <c r="C2718" s="12">
        <v>127</v>
      </c>
      <c r="D2718" s="12" t="s">
        <v>554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1465</v>
      </c>
      <c r="B2719" s="12">
        <v>174</v>
      </c>
      <c r="C2719" s="12">
        <v>127</v>
      </c>
      <c r="D2719" s="12" t="s">
        <v>541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1465</v>
      </c>
      <c r="B2720" s="12">
        <v>174</v>
      </c>
      <c r="C2720" s="12">
        <v>127</v>
      </c>
      <c r="D2720" s="12" t="s">
        <v>550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1465</v>
      </c>
      <c r="B2721" s="12">
        <v>171</v>
      </c>
      <c r="C2721" s="12">
        <v>175</v>
      </c>
      <c r="D2721" s="12" t="s">
        <v>558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1465</v>
      </c>
      <c r="B2722" s="12">
        <v>171</v>
      </c>
      <c r="C2722" s="12">
        <v>175</v>
      </c>
      <c r="D2722" s="12" t="s">
        <v>552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1465</v>
      </c>
      <c r="B2723" s="12">
        <v>171</v>
      </c>
      <c r="C2723" s="12">
        <v>175</v>
      </c>
      <c r="D2723" s="12" t="s">
        <v>554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1465</v>
      </c>
      <c r="B2724" s="12">
        <v>171</v>
      </c>
      <c r="C2724" s="12">
        <v>175</v>
      </c>
      <c r="D2724" s="12" t="s">
        <v>541</v>
      </c>
      <c r="E2724" s="12">
        <v>20</v>
      </c>
      <c r="F2724" s="12">
        <v>4</v>
      </c>
      <c r="G2724" s="14">
        <v>30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1465</v>
      </c>
      <c r="B2725" s="12">
        <v>171</v>
      </c>
      <c r="C2725" s="12">
        <v>175</v>
      </c>
      <c r="D2725" s="12" t="s">
        <v>550</v>
      </c>
      <c r="E2725" s="12">
        <v>20</v>
      </c>
      <c r="F2725" s="12">
        <v>4</v>
      </c>
      <c r="G2725" s="14">
        <v>30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1466</v>
      </c>
    </row>
    <row r="2728" spans="1:14">
      <c r="A2728" s="11" t="s">
        <v>1467</v>
      </c>
      <c r="B2728" s="12">
        <v>108</v>
      </c>
      <c r="C2728" s="12">
        <v>96</v>
      </c>
      <c r="D2728" s="12" t="s">
        <v>558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1468</v>
      </c>
      <c r="B2729" s="12">
        <v>108</v>
      </c>
      <c r="C2729" s="12">
        <v>96</v>
      </c>
      <c r="D2729" s="12" t="s">
        <v>552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1468</v>
      </c>
      <c r="B2730" s="12">
        <v>108</v>
      </c>
      <c r="C2730" s="12">
        <v>96</v>
      </c>
      <c r="D2730" s="12" t="s">
        <v>554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1467</v>
      </c>
      <c r="B2731" s="12">
        <v>108</v>
      </c>
      <c r="C2731" s="12">
        <v>96</v>
      </c>
      <c r="D2731" s="12" t="s">
        <v>541</v>
      </c>
      <c r="E2731" s="12">
        <v>90</v>
      </c>
      <c r="F2731" s="12">
        <v>40</v>
      </c>
      <c r="G2731" s="12">
        <v>80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1468</v>
      </c>
      <c r="B2732" s="12">
        <v>108</v>
      </c>
      <c r="C2732" s="12">
        <v>96</v>
      </c>
      <c r="D2732" s="12" t="s">
        <v>550</v>
      </c>
      <c r="E2732" s="12">
        <v>90</v>
      </c>
      <c r="F2732" s="12">
        <v>40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1468</v>
      </c>
      <c r="B2733" s="18">
        <v>108</v>
      </c>
      <c r="C2733" s="18">
        <v>96</v>
      </c>
      <c r="D2733" s="18" t="s">
        <v>556</v>
      </c>
      <c r="E2733" s="18">
        <v>90</v>
      </c>
      <c r="F2733" s="18">
        <v>10</v>
      </c>
      <c r="G2733" s="18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1468</v>
      </c>
      <c r="B2734" s="18">
        <v>108</v>
      </c>
      <c r="C2734" s="18">
        <v>96</v>
      </c>
      <c r="D2734" s="18" t="s">
        <v>542</v>
      </c>
      <c r="E2734" s="18">
        <v>90</v>
      </c>
      <c r="F2734" s="18">
        <v>10</v>
      </c>
      <c r="G2734" s="18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1468</v>
      </c>
      <c r="B2735" s="12">
        <v>108</v>
      </c>
      <c r="C2735" s="12">
        <v>96</v>
      </c>
      <c r="D2735" s="12" t="s">
        <v>557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1468</v>
      </c>
      <c r="B2736" s="12">
        <v>108</v>
      </c>
      <c r="C2736" s="12">
        <v>96</v>
      </c>
      <c r="D2736" s="12" t="s">
        <v>551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1468</v>
      </c>
      <c r="B2737" s="12">
        <v>108</v>
      </c>
      <c r="C2737" s="12">
        <v>96</v>
      </c>
      <c r="D2737" s="12" t="s">
        <v>553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1468</v>
      </c>
      <c r="B2738" s="12">
        <v>108</v>
      </c>
      <c r="C2738" s="12">
        <v>96</v>
      </c>
      <c r="D2738" s="12" t="s">
        <v>540</v>
      </c>
      <c r="E2738" s="12">
        <v>90</v>
      </c>
      <c r="F2738" s="12">
        <v>5</v>
      </c>
      <c r="G2738" s="12">
        <v>80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1468</v>
      </c>
      <c r="B2739" s="12">
        <v>108</v>
      </c>
      <c r="C2739" s="12">
        <v>96</v>
      </c>
      <c r="D2739" s="12" t="s">
        <v>549</v>
      </c>
      <c r="E2739" s="12">
        <v>90</v>
      </c>
      <c r="F2739" s="12">
        <v>5</v>
      </c>
      <c r="G2739" s="12">
        <v>80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1468</v>
      </c>
      <c r="B2740" s="18">
        <v>108</v>
      </c>
      <c r="C2740" s="18">
        <v>96</v>
      </c>
      <c r="D2740" s="18" t="s">
        <v>555</v>
      </c>
      <c r="E2740" s="18">
        <v>90</v>
      </c>
      <c r="F2740" s="18">
        <v>5</v>
      </c>
      <c r="G2740" s="18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1468</v>
      </c>
      <c r="B2741" s="18">
        <v>108</v>
      </c>
      <c r="C2741" s="18">
        <v>96</v>
      </c>
      <c r="D2741" s="18" t="s">
        <v>1161</v>
      </c>
      <c r="E2741" s="18">
        <v>90</v>
      </c>
      <c r="F2741" s="18">
        <v>5</v>
      </c>
      <c r="G2741" s="18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1468</v>
      </c>
      <c r="B2742" s="18">
        <v>108</v>
      </c>
      <c r="C2742" s="18">
        <v>96</v>
      </c>
      <c r="D2742" s="18" t="s">
        <v>1455</v>
      </c>
      <c r="E2742" s="18">
        <v>90</v>
      </c>
      <c r="F2742" s="18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1468</v>
      </c>
      <c r="B2743" s="18">
        <v>108</v>
      </c>
      <c r="C2743" s="18">
        <v>96</v>
      </c>
      <c r="D2743" s="18" t="s">
        <v>559</v>
      </c>
      <c r="E2743" s="18">
        <v>90</v>
      </c>
      <c r="F2743" s="18">
        <v>5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1468</v>
      </c>
      <c r="B2744" s="18">
        <v>108</v>
      </c>
      <c r="C2744" s="18">
        <v>96</v>
      </c>
      <c r="D2744" s="18" t="s">
        <v>1456</v>
      </c>
      <c r="E2744" s="18">
        <v>90</v>
      </c>
      <c r="F2744" s="18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1468</v>
      </c>
      <c r="B2745" s="18">
        <v>108</v>
      </c>
      <c r="C2745" s="18">
        <v>96</v>
      </c>
      <c r="D2745" s="18" t="s">
        <v>539</v>
      </c>
      <c r="E2745" s="18">
        <v>90</v>
      </c>
      <c r="F2745" s="18">
        <v>30</v>
      </c>
      <c r="G2745" s="18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1468</v>
      </c>
      <c r="B2746" s="18">
        <v>108</v>
      </c>
      <c r="C2746" s="18">
        <v>96</v>
      </c>
      <c r="D2746" s="18" t="s">
        <v>538</v>
      </c>
      <c r="E2746" s="18">
        <v>90</v>
      </c>
      <c r="F2746" s="18">
        <v>5</v>
      </c>
      <c r="G2746" s="18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1468</v>
      </c>
      <c r="B2747" s="18">
        <v>108</v>
      </c>
      <c r="C2747" s="18">
        <v>96</v>
      </c>
      <c r="D2747" s="18" t="s">
        <v>1167</v>
      </c>
      <c r="E2747" s="18">
        <v>90</v>
      </c>
      <c r="F2747" s="18">
        <v>5</v>
      </c>
      <c r="G2747" s="18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1468</v>
      </c>
      <c r="B2748" s="12">
        <v>108</v>
      </c>
      <c r="C2748" s="12">
        <v>96</v>
      </c>
      <c r="D2748" s="12" t="s">
        <v>1433</v>
      </c>
      <c r="E2748" s="12">
        <v>90</v>
      </c>
      <c r="F2748" s="12">
        <v>5</v>
      </c>
      <c r="G2748" s="12">
        <v>80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1468</v>
      </c>
      <c r="B2749" s="18">
        <v>108</v>
      </c>
      <c r="C2749" s="18">
        <v>96</v>
      </c>
      <c r="D2749" s="18" t="s">
        <v>1441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1468</v>
      </c>
      <c r="B2750" s="18">
        <v>108</v>
      </c>
      <c r="C2750" s="18">
        <v>96</v>
      </c>
      <c r="D2750" s="18" t="s">
        <v>1442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1468</v>
      </c>
      <c r="B2751" s="18">
        <v>108</v>
      </c>
      <c r="C2751" s="18">
        <v>96</v>
      </c>
      <c r="D2751" s="18" t="s">
        <v>1451</v>
      </c>
      <c r="E2751" s="18">
        <v>90</v>
      </c>
      <c r="F2751" s="18">
        <v>5</v>
      </c>
      <c r="G2751" s="18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1468</v>
      </c>
      <c r="B2752" s="18">
        <v>108</v>
      </c>
      <c r="C2752" s="18">
        <v>96</v>
      </c>
      <c r="D2752" s="18" t="s">
        <v>1162</v>
      </c>
      <c r="E2752" s="18">
        <v>90</v>
      </c>
      <c r="F2752" s="18">
        <v>5</v>
      </c>
      <c r="G2752" s="18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1468</v>
      </c>
      <c r="B2754" s="12">
        <v>78</v>
      </c>
      <c r="C2754" s="12">
        <v>164</v>
      </c>
      <c r="D2754" s="12" t="s">
        <v>558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1468</v>
      </c>
      <c r="B2755" s="12">
        <v>78</v>
      </c>
      <c r="C2755" s="12">
        <v>164</v>
      </c>
      <c r="D2755" s="12" t="s">
        <v>552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1468</v>
      </c>
      <c r="B2756" s="12">
        <v>78</v>
      </c>
      <c r="C2756" s="12">
        <v>164</v>
      </c>
      <c r="D2756" s="12" t="s">
        <v>554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1467</v>
      </c>
      <c r="B2757" s="12">
        <v>78</v>
      </c>
      <c r="C2757" s="12">
        <v>164</v>
      </c>
      <c r="D2757" s="12" t="s">
        <v>541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1468</v>
      </c>
      <c r="B2758" s="12">
        <v>78</v>
      </c>
      <c r="C2758" s="12">
        <v>164</v>
      </c>
      <c r="D2758" s="12" t="s">
        <v>550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1468</v>
      </c>
      <c r="B2759" s="12">
        <v>45</v>
      </c>
      <c r="C2759" s="12">
        <v>107</v>
      </c>
      <c r="D2759" s="12" t="s">
        <v>558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1468</v>
      </c>
      <c r="B2760" s="12">
        <v>45</v>
      </c>
      <c r="C2760" s="12">
        <v>107</v>
      </c>
      <c r="D2760" s="12" t="s">
        <v>552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1468</v>
      </c>
      <c r="B2761" s="12">
        <v>45</v>
      </c>
      <c r="C2761" s="12">
        <v>107</v>
      </c>
      <c r="D2761" s="12" t="s">
        <v>554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1467</v>
      </c>
      <c r="B2762" s="12">
        <v>45</v>
      </c>
      <c r="C2762" s="12">
        <v>107</v>
      </c>
      <c r="D2762" s="12" t="s">
        <v>541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1468</v>
      </c>
      <c r="B2763" s="12">
        <v>45</v>
      </c>
      <c r="C2763" s="12">
        <v>107</v>
      </c>
      <c r="D2763" s="12" t="s">
        <v>550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1468</v>
      </c>
      <c r="B2764" s="12">
        <v>133</v>
      </c>
      <c r="C2764" s="12">
        <v>125</v>
      </c>
      <c r="D2764" s="12" t="s">
        <v>558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1468</v>
      </c>
      <c r="B2765" s="12">
        <v>133</v>
      </c>
      <c r="C2765" s="12">
        <v>125</v>
      </c>
      <c r="D2765" s="12" t="s">
        <v>552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1468</v>
      </c>
      <c r="B2766" s="12">
        <v>133</v>
      </c>
      <c r="C2766" s="12">
        <v>125</v>
      </c>
      <c r="D2766" s="12" t="s">
        <v>554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1467</v>
      </c>
      <c r="B2767" s="12">
        <v>133</v>
      </c>
      <c r="C2767" s="12">
        <v>125</v>
      </c>
      <c r="D2767" s="12" t="s">
        <v>541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1468</v>
      </c>
      <c r="B2768" s="12">
        <v>133</v>
      </c>
      <c r="C2768" s="12">
        <v>125</v>
      </c>
      <c r="D2768" s="12" t="s">
        <v>550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1468</v>
      </c>
      <c r="B2769" s="12">
        <v>170</v>
      </c>
      <c r="C2769" s="12">
        <v>170</v>
      </c>
      <c r="D2769" s="12" t="s">
        <v>558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1468</v>
      </c>
      <c r="B2770" s="12">
        <v>170</v>
      </c>
      <c r="C2770" s="12">
        <v>170</v>
      </c>
      <c r="D2770" s="12" t="s">
        <v>552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1468</v>
      </c>
      <c r="B2771" s="12">
        <v>170</v>
      </c>
      <c r="C2771" s="12">
        <v>170</v>
      </c>
      <c r="D2771" s="12" t="s">
        <v>554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1467</v>
      </c>
      <c r="B2772" s="12">
        <v>170</v>
      </c>
      <c r="C2772" s="12">
        <v>170</v>
      </c>
      <c r="D2772" s="12" t="s">
        <v>541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1468</v>
      </c>
      <c r="B2773" s="12">
        <v>170</v>
      </c>
      <c r="C2773" s="12">
        <v>170</v>
      </c>
      <c r="D2773" s="12" t="s">
        <v>550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1468</v>
      </c>
      <c r="B2774" s="12">
        <v>142</v>
      </c>
      <c r="C2774" s="12">
        <v>72</v>
      </c>
      <c r="D2774" s="12" t="s">
        <v>558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1468</v>
      </c>
      <c r="B2775" s="12">
        <v>142</v>
      </c>
      <c r="C2775" s="12">
        <v>72</v>
      </c>
      <c r="D2775" s="12" t="s">
        <v>552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1468</v>
      </c>
      <c r="B2776" s="12">
        <v>142</v>
      </c>
      <c r="C2776" s="12">
        <v>72</v>
      </c>
      <c r="D2776" s="12" t="s">
        <v>554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1467</v>
      </c>
      <c r="B2777" s="12">
        <v>142</v>
      </c>
      <c r="C2777" s="12">
        <v>72</v>
      </c>
      <c r="D2777" s="12" t="s">
        <v>541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1468</v>
      </c>
      <c r="B2778" s="12">
        <v>142</v>
      </c>
      <c r="C2778" s="12">
        <v>72</v>
      </c>
      <c r="D2778" s="12" t="s">
        <v>550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1468</v>
      </c>
      <c r="B2779" s="12">
        <v>64</v>
      </c>
      <c r="C2779" s="12">
        <v>36</v>
      </c>
      <c r="D2779" s="12" t="s">
        <v>558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1468</v>
      </c>
      <c r="B2780" s="12">
        <v>64</v>
      </c>
      <c r="C2780" s="12">
        <v>36</v>
      </c>
      <c r="D2780" s="12" t="s">
        <v>552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1468</v>
      </c>
      <c r="B2781" s="12">
        <v>64</v>
      </c>
      <c r="C2781" s="12">
        <v>36</v>
      </c>
      <c r="D2781" s="12" t="s">
        <v>554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1467</v>
      </c>
      <c r="B2782" s="12">
        <v>64</v>
      </c>
      <c r="C2782" s="12">
        <v>36</v>
      </c>
      <c r="D2782" s="12" t="s">
        <v>541</v>
      </c>
      <c r="E2782" s="12">
        <v>20</v>
      </c>
      <c r="F2782" s="12">
        <v>4</v>
      </c>
      <c r="G2782" s="14">
        <v>30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1468</v>
      </c>
      <c r="B2783" s="12">
        <v>64</v>
      </c>
      <c r="C2783" s="12">
        <v>36</v>
      </c>
      <c r="D2783" s="12" t="s">
        <v>550</v>
      </c>
      <c r="E2783" s="12">
        <v>20</v>
      </c>
      <c r="F2783" s="12">
        <v>4</v>
      </c>
      <c r="G2783" s="14">
        <v>30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1469</v>
      </c>
    </row>
    <row r="2786" spans="1:14" s="18" customFormat="1">
      <c r="A2786" s="17" t="s">
        <v>1470</v>
      </c>
      <c r="B2786" s="18">
        <v>16</v>
      </c>
      <c r="C2786" s="18">
        <v>19</v>
      </c>
      <c r="D2786" s="18" t="s">
        <v>1455</v>
      </c>
      <c r="E2786" s="18">
        <v>12</v>
      </c>
      <c r="F2786" s="18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1470</v>
      </c>
      <c r="B2787" s="18">
        <v>15</v>
      </c>
      <c r="C2787" s="18">
        <v>18</v>
      </c>
      <c r="D2787" s="18" t="s">
        <v>559</v>
      </c>
      <c r="E2787" s="18">
        <v>12</v>
      </c>
      <c r="F2787" s="18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1470</v>
      </c>
      <c r="B2788" s="18">
        <v>15</v>
      </c>
      <c r="C2788" s="18">
        <v>18</v>
      </c>
      <c r="D2788" s="18" t="s">
        <v>1456</v>
      </c>
      <c r="E2788" s="18">
        <v>12</v>
      </c>
      <c r="F2788" s="18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1470</v>
      </c>
      <c r="B2789" s="18">
        <v>16</v>
      </c>
      <c r="C2789" s="18">
        <v>19</v>
      </c>
      <c r="D2789" s="18" t="s">
        <v>539</v>
      </c>
      <c r="E2789" s="18">
        <v>12</v>
      </c>
      <c r="F2789" s="18">
        <v>6</v>
      </c>
      <c r="G2789" s="18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1470</v>
      </c>
      <c r="B2790" s="18">
        <v>15</v>
      </c>
      <c r="C2790" s="18">
        <v>18</v>
      </c>
      <c r="D2790" s="18" t="s">
        <v>538</v>
      </c>
      <c r="E2790" s="18">
        <v>12</v>
      </c>
      <c r="F2790" s="18">
        <v>3</v>
      </c>
      <c r="G2790" s="18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1470</v>
      </c>
      <c r="B2791" s="18">
        <v>15</v>
      </c>
      <c r="C2791" s="18">
        <v>18</v>
      </c>
      <c r="D2791" s="18" t="s">
        <v>1167</v>
      </c>
      <c r="E2791" s="18">
        <v>12</v>
      </c>
      <c r="F2791" s="18">
        <v>2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1471</v>
      </c>
      <c r="B2792" s="18">
        <v>15</v>
      </c>
      <c r="C2792" s="18">
        <v>18</v>
      </c>
      <c r="D2792" s="18" t="s">
        <v>1168</v>
      </c>
      <c r="E2792" s="18">
        <v>8</v>
      </c>
      <c r="F2792" s="18">
        <v>1</v>
      </c>
      <c r="G2792" s="18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1470</v>
      </c>
      <c r="B2793" s="18">
        <v>15</v>
      </c>
      <c r="C2793" s="18">
        <v>18</v>
      </c>
      <c r="D2793" s="18" t="s">
        <v>1472</v>
      </c>
      <c r="E2793" s="18">
        <v>8</v>
      </c>
      <c r="F2793" s="18">
        <v>1</v>
      </c>
      <c r="G2793" s="18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1470</v>
      </c>
      <c r="B2794" s="12">
        <v>15</v>
      </c>
      <c r="C2794" s="12">
        <v>18</v>
      </c>
      <c r="D2794" s="12" t="s">
        <v>1473</v>
      </c>
      <c r="E2794" s="12">
        <v>12</v>
      </c>
      <c r="F2794" s="12">
        <v>3</v>
      </c>
      <c r="G2794" s="12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1470</v>
      </c>
      <c r="B2795" s="12">
        <v>13</v>
      </c>
      <c r="C2795" s="12">
        <v>18</v>
      </c>
      <c r="D2795" s="12" t="s">
        <v>557</v>
      </c>
      <c r="E2795" s="12">
        <v>12</v>
      </c>
      <c r="F2795" s="12">
        <v>3</v>
      </c>
      <c r="G2795" s="12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1470</v>
      </c>
      <c r="B2796" s="12">
        <v>13</v>
      </c>
      <c r="C2796" s="12">
        <v>18</v>
      </c>
      <c r="D2796" s="12" t="s">
        <v>557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1470</v>
      </c>
      <c r="B2797" s="12">
        <v>13</v>
      </c>
      <c r="C2797" s="12">
        <v>18</v>
      </c>
      <c r="D2797" s="12" t="s">
        <v>554</v>
      </c>
      <c r="E2797" s="12">
        <v>12</v>
      </c>
      <c r="F2797" s="12">
        <v>3</v>
      </c>
      <c r="G2797" s="12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1470</v>
      </c>
      <c r="B2798" s="12">
        <v>13</v>
      </c>
      <c r="C2798" s="12">
        <v>18</v>
      </c>
      <c r="D2798" s="12" t="s">
        <v>541</v>
      </c>
      <c r="E2798" s="12">
        <v>12</v>
      </c>
      <c r="F2798" s="12">
        <v>3</v>
      </c>
      <c r="G2798" s="12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1470</v>
      </c>
      <c r="B2799" s="18">
        <v>15</v>
      </c>
      <c r="C2799" s="18">
        <v>21</v>
      </c>
      <c r="D2799" s="18" t="s">
        <v>556</v>
      </c>
      <c r="E2799" s="18">
        <v>12</v>
      </c>
      <c r="F2799" s="18">
        <v>3</v>
      </c>
      <c r="G2799" s="18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1470</v>
      </c>
      <c r="B2800" s="12">
        <v>15</v>
      </c>
      <c r="C2800" s="12">
        <v>18</v>
      </c>
      <c r="D2800" s="12" t="s">
        <v>1473</v>
      </c>
      <c r="E2800" s="12">
        <v>12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1470</v>
      </c>
      <c r="B2801" s="12">
        <v>15</v>
      </c>
      <c r="C2801" s="12">
        <v>18</v>
      </c>
      <c r="D2801" s="12" t="s">
        <v>1474</v>
      </c>
      <c r="E2801" s="12">
        <v>14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1471</v>
      </c>
      <c r="B2802" s="12">
        <v>15</v>
      </c>
      <c r="C2802" s="12">
        <v>18</v>
      </c>
      <c r="D2802" s="12" t="s">
        <v>1475</v>
      </c>
      <c r="E2802" s="12">
        <v>14</v>
      </c>
      <c r="F2802" s="12">
        <v>3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1470</v>
      </c>
      <c r="B2803" s="12">
        <v>15</v>
      </c>
      <c r="C2803" s="12">
        <v>18</v>
      </c>
      <c r="D2803" s="12" t="s">
        <v>1476</v>
      </c>
      <c r="E2803" s="12">
        <v>12</v>
      </c>
      <c r="F2803" s="12">
        <v>3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1470</v>
      </c>
      <c r="B2804" s="12">
        <v>15</v>
      </c>
      <c r="C2804" s="12">
        <v>18</v>
      </c>
      <c r="D2804" s="12" t="s">
        <v>557</v>
      </c>
      <c r="E2804" s="12">
        <v>12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1470</v>
      </c>
      <c r="B2805" s="12">
        <v>15</v>
      </c>
      <c r="C2805" s="12">
        <v>18</v>
      </c>
      <c r="D2805" s="12" t="s">
        <v>549</v>
      </c>
      <c r="E2805" s="12">
        <v>14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1471</v>
      </c>
      <c r="B2806" s="12">
        <v>15</v>
      </c>
      <c r="C2806" s="12">
        <v>18</v>
      </c>
      <c r="D2806" s="12" t="s">
        <v>553</v>
      </c>
      <c r="E2806" s="12">
        <v>14</v>
      </c>
      <c r="F2806" s="12">
        <v>1</v>
      </c>
      <c r="G2806" s="12">
        <v>30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1470</v>
      </c>
      <c r="B2807" s="12">
        <v>15</v>
      </c>
      <c r="C2807" s="12">
        <v>18</v>
      </c>
      <c r="D2807" s="12" t="s">
        <v>540</v>
      </c>
      <c r="E2807" s="12">
        <v>12</v>
      </c>
      <c r="F2807" s="12">
        <v>1</v>
      </c>
      <c r="G2807" s="12">
        <v>30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1470</v>
      </c>
      <c r="B2808" s="18">
        <v>15</v>
      </c>
      <c r="C2808" s="18">
        <v>18</v>
      </c>
      <c r="D2808" s="18" t="s">
        <v>555</v>
      </c>
      <c r="E2808" s="18">
        <v>12</v>
      </c>
      <c r="F2808" s="18">
        <v>3</v>
      </c>
      <c r="G2808" s="18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1470</v>
      </c>
      <c r="B2809" s="18">
        <v>15</v>
      </c>
      <c r="C2809" s="18">
        <v>18</v>
      </c>
      <c r="D2809" s="18" t="s">
        <v>1451</v>
      </c>
      <c r="E2809" s="18">
        <v>12</v>
      </c>
      <c r="F2809" s="18">
        <v>3</v>
      </c>
      <c r="G2809" s="18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1470</v>
      </c>
      <c r="B2810" s="12">
        <v>15</v>
      </c>
      <c r="C2810" s="12">
        <v>18</v>
      </c>
      <c r="D2810" s="12" t="s">
        <v>1441</v>
      </c>
      <c r="E2810" s="12">
        <v>12</v>
      </c>
      <c r="F2810" s="12">
        <v>3</v>
      </c>
      <c r="G2810" s="12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1470</v>
      </c>
      <c r="B2811" s="12">
        <v>15</v>
      </c>
      <c r="C2811" s="12">
        <v>18</v>
      </c>
      <c r="D2811" s="12" t="s">
        <v>1442</v>
      </c>
      <c r="E2811" s="12">
        <v>12</v>
      </c>
      <c r="F2811" s="12">
        <v>3</v>
      </c>
      <c r="G2811" s="12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1477</v>
      </c>
    </row>
    <row r="2814" spans="1:14" s="18" customFormat="1">
      <c r="A2814" s="17" t="s">
        <v>1478</v>
      </c>
      <c r="B2814" s="18">
        <v>16</v>
      </c>
      <c r="C2814" s="18">
        <v>18</v>
      </c>
      <c r="D2814" s="18" t="s">
        <v>1455</v>
      </c>
      <c r="E2814" s="18">
        <v>14</v>
      </c>
      <c r="F2814" s="18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1478</v>
      </c>
      <c r="B2815" s="18">
        <v>17</v>
      </c>
      <c r="C2815" s="18">
        <v>19</v>
      </c>
      <c r="D2815" s="18" t="s">
        <v>559</v>
      </c>
      <c r="E2815" s="18">
        <v>14</v>
      </c>
      <c r="F2815" s="18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1478</v>
      </c>
      <c r="B2816" s="18">
        <v>17</v>
      </c>
      <c r="C2816" s="18">
        <v>19</v>
      </c>
      <c r="D2816" s="18" t="s">
        <v>1456</v>
      </c>
      <c r="E2816" s="18">
        <v>14</v>
      </c>
      <c r="F2816" s="18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1478</v>
      </c>
      <c r="B2817" s="18">
        <v>16</v>
      </c>
      <c r="C2817" s="18">
        <v>18</v>
      </c>
      <c r="D2817" s="18" t="s">
        <v>539</v>
      </c>
      <c r="E2817" s="18">
        <v>14</v>
      </c>
      <c r="F2817" s="18">
        <v>6</v>
      </c>
      <c r="G2817" s="18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1478</v>
      </c>
      <c r="B2818" s="18">
        <v>17</v>
      </c>
      <c r="C2818" s="18">
        <v>19</v>
      </c>
      <c r="D2818" s="18" t="s">
        <v>538</v>
      </c>
      <c r="E2818" s="18">
        <v>14</v>
      </c>
      <c r="F2818" s="18">
        <v>3</v>
      </c>
      <c r="G2818" s="18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1478</v>
      </c>
      <c r="B2819" s="18">
        <v>17</v>
      </c>
      <c r="C2819" s="18">
        <v>19</v>
      </c>
      <c r="D2819" s="18" t="s">
        <v>1167</v>
      </c>
      <c r="E2819" s="18">
        <v>14</v>
      </c>
      <c r="F2819" s="18">
        <v>2</v>
      </c>
      <c r="G2819" s="18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1479</v>
      </c>
      <c r="B2820" s="18">
        <v>23</v>
      </c>
      <c r="C2820" s="18">
        <v>18</v>
      </c>
      <c r="D2820" s="18" t="s">
        <v>548</v>
      </c>
      <c r="E2820" s="18">
        <v>0</v>
      </c>
      <c r="F2820" s="18">
        <v>1</v>
      </c>
      <c r="G2820" s="18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1478</v>
      </c>
      <c r="B2821" s="12">
        <v>21</v>
      </c>
      <c r="C2821" s="12">
        <v>13</v>
      </c>
      <c r="D2821" s="12" t="s">
        <v>1473</v>
      </c>
      <c r="E2821" s="12">
        <v>14</v>
      </c>
      <c r="F2821" s="12">
        <v>3</v>
      </c>
      <c r="G2821" s="12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1479</v>
      </c>
      <c r="B2822" s="12">
        <v>17</v>
      </c>
      <c r="C2822" s="12">
        <v>19</v>
      </c>
      <c r="D2822" s="12" t="s">
        <v>557</v>
      </c>
      <c r="E2822" s="12">
        <v>14</v>
      </c>
      <c r="F2822" s="12">
        <v>3</v>
      </c>
      <c r="G2822" s="12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1478</v>
      </c>
      <c r="B2823" s="12">
        <v>17</v>
      </c>
      <c r="C2823" s="12">
        <v>19</v>
      </c>
      <c r="D2823" s="12" t="s">
        <v>557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1478</v>
      </c>
      <c r="B2824" s="12">
        <v>15</v>
      </c>
      <c r="C2824" s="12">
        <v>19</v>
      </c>
      <c r="D2824" s="12" t="s">
        <v>554</v>
      </c>
      <c r="E2824" s="12">
        <v>14</v>
      </c>
      <c r="F2824" s="12">
        <v>3</v>
      </c>
      <c r="G2824" s="12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1478</v>
      </c>
      <c r="B2825" s="12">
        <v>15</v>
      </c>
      <c r="C2825" s="12">
        <v>19</v>
      </c>
      <c r="D2825" s="12" t="s">
        <v>541</v>
      </c>
      <c r="E2825" s="12">
        <v>14</v>
      </c>
      <c r="F2825" s="12">
        <v>3</v>
      </c>
      <c r="G2825" s="12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1478</v>
      </c>
      <c r="B2826" s="18">
        <v>17</v>
      </c>
      <c r="C2826" s="18">
        <v>17</v>
      </c>
      <c r="D2826" s="18" t="s">
        <v>556</v>
      </c>
      <c r="E2826" s="18">
        <v>14</v>
      </c>
      <c r="F2826" s="18">
        <v>3</v>
      </c>
      <c r="G2826" s="18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1478</v>
      </c>
      <c r="B2827" s="12">
        <v>17</v>
      </c>
      <c r="C2827" s="12">
        <v>19</v>
      </c>
      <c r="D2827" s="12" t="s">
        <v>1473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1478</v>
      </c>
      <c r="B2828" s="12">
        <v>17</v>
      </c>
      <c r="C2828" s="12">
        <v>19</v>
      </c>
      <c r="D2828" s="12" t="s">
        <v>1474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1478</v>
      </c>
      <c r="B2829" s="12">
        <v>17</v>
      </c>
      <c r="C2829" s="12">
        <v>19</v>
      </c>
      <c r="D2829" s="12" t="s">
        <v>1475</v>
      </c>
      <c r="E2829" s="12">
        <v>14</v>
      </c>
      <c r="F2829" s="12">
        <v>3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1478</v>
      </c>
      <c r="B2830" s="12">
        <v>17</v>
      </c>
      <c r="C2830" s="12">
        <v>19</v>
      </c>
      <c r="D2830" s="12" t="s">
        <v>1476</v>
      </c>
      <c r="E2830" s="12">
        <v>14</v>
      </c>
      <c r="F2830" s="12">
        <v>3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1478</v>
      </c>
      <c r="B2831" s="12">
        <v>17</v>
      </c>
      <c r="C2831" s="12">
        <v>19</v>
      </c>
      <c r="D2831" s="12" t="s">
        <v>557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1478</v>
      </c>
      <c r="B2832" s="12">
        <v>17</v>
      </c>
      <c r="C2832" s="12">
        <v>19</v>
      </c>
      <c r="D2832" s="12" t="s">
        <v>549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1478</v>
      </c>
      <c r="B2833" s="12">
        <v>17</v>
      </c>
      <c r="C2833" s="12">
        <v>19</v>
      </c>
      <c r="D2833" s="12" t="s">
        <v>553</v>
      </c>
      <c r="E2833" s="12">
        <v>14</v>
      </c>
      <c r="F2833" s="12">
        <v>1</v>
      </c>
      <c r="G2833" s="12">
        <v>30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1478</v>
      </c>
      <c r="B2834" s="12">
        <v>17</v>
      </c>
      <c r="C2834" s="12">
        <v>19</v>
      </c>
      <c r="D2834" s="12" t="s">
        <v>540</v>
      </c>
      <c r="E2834" s="12">
        <v>14</v>
      </c>
      <c r="F2834" s="12">
        <v>1</v>
      </c>
      <c r="G2834" s="12">
        <v>30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1478</v>
      </c>
      <c r="B2835" s="18">
        <v>17</v>
      </c>
      <c r="C2835" s="18">
        <v>19</v>
      </c>
      <c r="D2835" s="18" t="s">
        <v>555</v>
      </c>
      <c r="E2835" s="18">
        <v>14</v>
      </c>
      <c r="F2835" s="18">
        <v>3</v>
      </c>
      <c r="G2835" s="18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1478</v>
      </c>
      <c r="B2836" s="18">
        <v>17</v>
      </c>
      <c r="C2836" s="18">
        <v>19</v>
      </c>
      <c r="D2836" s="18" t="s">
        <v>1451</v>
      </c>
      <c r="E2836" s="18">
        <v>14</v>
      </c>
      <c r="F2836" s="18">
        <v>3</v>
      </c>
      <c r="G2836" s="18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1478</v>
      </c>
      <c r="B2837" s="12">
        <v>17</v>
      </c>
      <c r="C2837" s="12">
        <v>19</v>
      </c>
      <c r="D2837" s="12" t="s">
        <v>1441</v>
      </c>
      <c r="E2837" s="12">
        <v>14</v>
      </c>
      <c r="F2837" s="12">
        <v>3</v>
      </c>
      <c r="G2837" s="12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1478</v>
      </c>
      <c r="B2838" s="12">
        <v>17</v>
      </c>
      <c r="C2838" s="12">
        <v>19</v>
      </c>
      <c r="D2838" s="12" t="s">
        <v>1442</v>
      </c>
      <c r="E2838" s="12">
        <v>14</v>
      </c>
      <c r="F2838" s="12">
        <v>3</v>
      </c>
      <c r="G2838" s="12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1480</v>
      </c>
    </row>
    <row r="2841" spans="1:14">
      <c r="A2841" s="11" t="s">
        <v>1481</v>
      </c>
      <c r="B2841" s="12">
        <v>15</v>
      </c>
      <c r="C2841" s="12">
        <v>25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1481</v>
      </c>
      <c r="B2842" s="12">
        <v>15</v>
      </c>
      <c r="C2842" s="12">
        <v>25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1481</v>
      </c>
      <c r="B2843" s="12">
        <v>25</v>
      </c>
      <c r="C2843" s="12">
        <v>15</v>
      </c>
      <c r="D2843" s="12" t="s">
        <v>541</v>
      </c>
      <c r="E2843" s="12">
        <v>10</v>
      </c>
      <c r="F2843" s="12">
        <v>3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1481</v>
      </c>
      <c r="B2844" s="12">
        <v>25</v>
      </c>
      <c r="C2844" s="12">
        <v>15</v>
      </c>
      <c r="D2844" s="12" t="s">
        <v>552</v>
      </c>
      <c r="E2844" s="12">
        <v>10</v>
      </c>
      <c r="F2844" s="12">
        <v>3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1481</v>
      </c>
      <c r="B2845" s="12">
        <v>15</v>
      </c>
      <c r="C2845" s="12">
        <v>25</v>
      </c>
      <c r="D2845" s="12" t="s">
        <v>551</v>
      </c>
      <c r="E2845" s="12">
        <v>10</v>
      </c>
      <c r="F2845" s="12">
        <v>2</v>
      </c>
      <c r="G2845" s="12">
        <v>30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1481</v>
      </c>
      <c r="B2846" s="12">
        <v>25</v>
      </c>
      <c r="C2846" s="12">
        <v>15</v>
      </c>
      <c r="D2846" s="12" t="s">
        <v>540</v>
      </c>
      <c r="E2846" s="12">
        <v>10</v>
      </c>
      <c r="F2846" s="12">
        <v>2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1480</v>
      </c>
    </row>
    <row r="2849" spans="1:14">
      <c r="A2849" s="11" t="s">
        <v>1482</v>
      </c>
      <c r="B2849" s="12">
        <v>15</v>
      </c>
      <c r="C2849" s="12">
        <v>25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1482</v>
      </c>
      <c r="B2850" s="12">
        <v>15</v>
      </c>
      <c r="C2850" s="12">
        <v>25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1482</v>
      </c>
      <c r="B2851" s="12">
        <v>25</v>
      </c>
      <c r="C2851" s="12">
        <v>15</v>
      </c>
      <c r="D2851" s="12" t="s">
        <v>541</v>
      </c>
      <c r="E2851" s="12">
        <v>10</v>
      </c>
      <c r="F2851" s="12">
        <v>4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1482</v>
      </c>
      <c r="B2852" s="12">
        <v>25</v>
      </c>
      <c r="C2852" s="12">
        <v>15</v>
      </c>
      <c r="D2852" s="12" t="s">
        <v>552</v>
      </c>
      <c r="E2852" s="12">
        <v>10</v>
      </c>
      <c r="F2852" s="12">
        <v>4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1482</v>
      </c>
      <c r="B2853" s="12">
        <v>15</v>
      </c>
      <c r="C2853" s="12">
        <v>25</v>
      </c>
      <c r="D2853" s="12" t="s">
        <v>551</v>
      </c>
      <c r="E2853" s="12">
        <v>10</v>
      </c>
      <c r="F2853" s="12">
        <v>2</v>
      </c>
      <c r="G2853" s="12">
        <v>30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1482</v>
      </c>
      <c r="B2854" s="12">
        <v>25</v>
      </c>
      <c r="C2854" s="12">
        <v>15</v>
      </c>
      <c r="D2854" s="12" t="s">
        <v>540</v>
      </c>
      <c r="E2854" s="12">
        <v>10</v>
      </c>
      <c r="F2854" s="12">
        <v>2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1480</v>
      </c>
    </row>
    <row r="2857" spans="1:14">
      <c r="A2857" s="11" t="s">
        <v>1483</v>
      </c>
      <c r="B2857" s="12">
        <v>15</v>
      </c>
      <c r="C2857" s="12">
        <v>25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1483</v>
      </c>
      <c r="B2858" s="12">
        <v>15</v>
      </c>
      <c r="C2858" s="12">
        <v>25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1483</v>
      </c>
      <c r="B2859" s="12">
        <v>25</v>
      </c>
      <c r="C2859" s="12">
        <v>15</v>
      </c>
      <c r="D2859" s="12" t="s">
        <v>541</v>
      </c>
      <c r="E2859" s="12">
        <v>10</v>
      </c>
      <c r="F2859" s="12">
        <v>5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1483</v>
      </c>
      <c r="B2860" s="12">
        <v>25</v>
      </c>
      <c r="C2860" s="12">
        <v>15</v>
      </c>
      <c r="D2860" s="12" t="s">
        <v>552</v>
      </c>
      <c r="E2860" s="12">
        <v>10</v>
      </c>
      <c r="F2860" s="12">
        <v>5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1483</v>
      </c>
      <c r="B2861" s="12">
        <v>15</v>
      </c>
      <c r="C2861" s="12">
        <v>25</v>
      </c>
      <c r="D2861" s="12" t="s">
        <v>551</v>
      </c>
      <c r="E2861" s="12">
        <v>10</v>
      </c>
      <c r="F2861" s="12">
        <v>2</v>
      </c>
      <c r="G2861" s="12">
        <v>30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1483</v>
      </c>
      <c r="B2862" s="12">
        <v>25</v>
      </c>
      <c r="C2862" s="12">
        <v>15</v>
      </c>
      <c r="D2862" s="12" t="s">
        <v>540</v>
      </c>
      <c r="E2862" s="12">
        <v>10</v>
      </c>
      <c r="F2862" s="12">
        <v>2</v>
      </c>
      <c r="G2862" s="12">
        <v>30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1252</v>
      </c>
    </row>
    <row r="2865" spans="1:14">
      <c r="A2865" s="11" t="s">
        <v>1285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1484</v>
      </c>
      <c r="E2866" s="14">
        <v>280</v>
      </c>
      <c r="F2866" s="14">
        <v>80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605</v>
      </c>
      <c r="E2867" s="14">
        <v>280</v>
      </c>
      <c r="F2867" s="14">
        <v>80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635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633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651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1318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1485</v>
      </c>
      <c r="E2872" s="14">
        <v>280</v>
      </c>
      <c r="F2872" s="14">
        <v>20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1486</v>
      </c>
      <c r="E2873" s="14">
        <v>280</v>
      </c>
      <c r="F2873" s="14">
        <v>20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1314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2">
        <v>2</v>
      </c>
      <c r="B2875" s="14">
        <v>300</v>
      </c>
      <c r="C2875" s="14">
        <v>300</v>
      </c>
      <c r="D2875" s="14" t="s">
        <v>1315</v>
      </c>
      <c r="E2875" s="14">
        <v>280</v>
      </c>
      <c r="F2875" s="14">
        <v>5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2">
        <v>2</v>
      </c>
      <c r="B2876" s="14">
        <v>300</v>
      </c>
      <c r="C2876" s="14">
        <v>300</v>
      </c>
      <c r="D2876" s="14" t="s">
        <v>1076</v>
      </c>
      <c r="E2876" s="14">
        <v>280</v>
      </c>
      <c r="F2876" s="14">
        <v>5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1484</v>
      </c>
      <c r="E2878" s="14">
        <v>180</v>
      </c>
      <c r="F2878" s="14">
        <v>80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605</v>
      </c>
      <c r="E2879" s="14">
        <v>180</v>
      </c>
      <c r="F2879" s="14">
        <v>80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635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633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>
        <v>2</v>
      </c>
      <c r="B2882" s="14">
        <v>200</v>
      </c>
      <c r="C2882" s="14">
        <v>200</v>
      </c>
      <c r="D2882" s="14" t="s">
        <v>651</v>
      </c>
      <c r="E2882" s="14">
        <v>180</v>
      </c>
      <c r="F2882" s="14">
        <v>20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2">
        <v>2</v>
      </c>
      <c r="B2883" s="14">
        <v>200</v>
      </c>
      <c r="C2883" s="14">
        <v>200</v>
      </c>
      <c r="D2883" s="14" t="s">
        <v>1318</v>
      </c>
      <c r="E2883" s="14">
        <v>180</v>
      </c>
      <c r="F2883" s="14">
        <v>20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/>
      <c r="H2884" s="12"/>
      <c r="I2884" s="12"/>
      <c r="J2884" s="12"/>
      <c r="K2884" s="12"/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1484</v>
      </c>
      <c r="E2885" s="14">
        <v>180</v>
      </c>
      <c r="F2885" s="14">
        <v>80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605</v>
      </c>
      <c r="E2886" s="14">
        <v>180</v>
      </c>
      <c r="F2886" s="14">
        <v>80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635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633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>
        <v>2</v>
      </c>
      <c r="B2889" s="14">
        <v>400</v>
      </c>
      <c r="C2889" s="14">
        <v>200</v>
      </c>
      <c r="D2889" s="14" t="s">
        <v>651</v>
      </c>
      <c r="E2889" s="14">
        <v>180</v>
      </c>
      <c r="F2889" s="14">
        <v>20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2">
        <v>2</v>
      </c>
      <c r="B2890" s="14">
        <v>400</v>
      </c>
      <c r="C2890" s="14">
        <v>200</v>
      </c>
      <c r="D2890" s="14" t="s">
        <v>1318</v>
      </c>
      <c r="E2890" s="14">
        <v>180</v>
      </c>
      <c r="F2890" s="14">
        <v>20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/>
      <c r="H2891" s="12"/>
      <c r="I2891" s="12"/>
      <c r="J2891" s="12"/>
      <c r="K2891" s="12"/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1484</v>
      </c>
      <c r="E2892" s="14">
        <v>180</v>
      </c>
      <c r="F2892" s="14">
        <v>80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605</v>
      </c>
      <c r="E2893" s="14">
        <v>180</v>
      </c>
      <c r="F2893" s="14">
        <v>80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635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633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>
        <v>2</v>
      </c>
      <c r="B2896" s="14">
        <v>200</v>
      </c>
      <c r="C2896" s="14">
        <v>400</v>
      </c>
      <c r="D2896" s="14" t="s">
        <v>651</v>
      </c>
      <c r="E2896" s="14">
        <v>180</v>
      </c>
      <c r="F2896" s="14">
        <v>20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2">
        <v>2</v>
      </c>
      <c r="B2897" s="14">
        <v>200</v>
      </c>
      <c r="C2897" s="14">
        <v>400</v>
      </c>
      <c r="D2897" s="14" t="s">
        <v>1318</v>
      </c>
      <c r="E2897" s="14">
        <v>180</v>
      </c>
      <c r="F2897" s="14">
        <v>20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/>
      <c r="H2898" s="12"/>
      <c r="I2898" s="12"/>
      <c r="J2898" s="12"/>
      <c r="K2898" s="12"/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1484</v>
      </c>
      <c r="E2899" s="14">
        <v>80</v>
      </c>
      <c r="F2899" s="14">
        <v>40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605</v>
      </c>
      <c r="E2900" s="14">
        <v>80</v>
      </c>
      <c r="F2900" s="14">
        <v>40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635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633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>
        <v>2</v>
      </c>
      <c r="B2903" s="14">
        <v>400</v>
      </c>
      <c r="C2903" s="14">
        <v>400</v>
      </c>
      <c r="D2903" s="14" t="s">
        <v>651</v>
      </c>
      <c r="E2903" s="14">
        <v>80</v>
      </c>
      <c r="F2903" s="14">
        <v>10</v>
      </c>
      <c r="G2903" s="14">
        <v>30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2">
        <v>2</v>
      </c>
      <c r="B2904" s="14">
        <v>400</v>
      </c>
      <c r="C2904" s="14">
        <v>400</v>
      </c>
      <c r="D2904" s="14" t="s">
        <v>1318</v>
      </c>
      <c r="E2904" s="14">
        <v>80</v>
      </c>
      <c r="F2904" s="14">
        <v>10</v>
      </c>
      <c r="G2904" s="14">
        <v>30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2"/>
      <c r="H2905" s="12"/>
      <c r="I2905" s="12"/>
      <c r="J2905" s="12"/>
      <c r="K2905" s="12"/>
    </row>
    <row r="2906" spans="1:14">
      <c r="A2906" s="11" t="s">
        <v>1252</v>
      </c>
    </row>
    <row r="2907" spans="1:14">
      <c r="A2907" s="11" t="s">
        <v>1487</v>
      </c>
    </row>
    <row r="2908" spans="1:14">
      <c r="A2908" s="11" t="s">
        <v>1488</v>
      </c>
    </row>
    <row r="2909" spans="1:14">
      <c r="A2909" s="11" t="s">
        <v>1489</v>
      </c>
      <c r="B2909" s="12">
        <v>120</v>
      </c>
      <c r="C2909" s="12">
        <v>250</v>
      </c>
      <c r="D2909" s="12" t="s">
        <v>614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1490</v>
      </c>
      <c r="B2910" s="12">
        <v>120</v>
      </c>
      <c r="C2910" s="12">
        <v>250</v>
      </c>
      <c r="D2910" s="12" t="s">
        <v>1355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1490</v>
      </c>
      <c r="B2911" s="12">
        <v>120</v>
      </c>
      <c r="C2911" s="12">
        <v>250</v>
      </c>
      <c r="D2911" s="12" t="s">
        <v>612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1490</v>
      </c>
      <c r="B2912" s="12">
        <v>270</v>
      </c>
      <c r="C2912" s="12">
        <v>120</v>
      </c>
      <c r="D2912" s="12" t="s">
        <v>614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1490</v>
      </c>
      <c r="B2913" s="12">
        <v>270</v>
      </c>
      <c r="C2913" s="12">
        <v>120</v>
      </c>
      <c r="D2913" s="12" t="s">
        <v>1355</v>
      </c>
      <c r="E2913" s="12">
        <v>100</v>
      </c>
      <c r="F2913" s="12">
        <v>40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1490</v>
      </c>
      <c r="B2914" s="12">
        <v>270</v>
      </c>
      <c r="C2914" s="12">
        <v>120</v>
      </c>
      <c r="D2914" s="12" t="s">
        <v>612</v>
      </c>
      <c r="E2914" s="12">
        <v>100</v>
      </c>
      <c r="F2914" s="12">
        <v>40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1490</v>
      </c>
      <c r="B2915" s="12">
        <v>200</v>
      </c>
      <c r="C2915" s="12">
        <v>200</v>
      </c>
      <c r="D2915" s="12" t="s">
        <v>614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1490</v>
      </c>
      <c r="B2916" s="12">
        <v>200</v>
      </c>
      <c r="C2916" s="12">
        <v>200</v>
      </c>
      <c r="D2916" s="12" t="s">
        <v>1355</v>
      </c>
      <c r="E2916" s="12">
        <v>200</v>
      </c>
      <c r="F2916" s="12">
        <v>80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1490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80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1490</v>
      </c>
      <c r="B2918" s="12">
        <v>200</v>
      </c>
      <c r="C2918" s="12">
        <v>200</v>
      </c>
      <c r="D2918" s="12" t="s">
        <v>1371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1490</v>
      </c>
      <c r="B2919" s="12">
        <v>200</v>
      </c>
      <c r="C2919" s="12">
        <v>200</v>
      </c>
      <c r="D2919" s="12" t="s">
        <v>613</v>
      </c>
      <c r="E2919" s="12">
        <v>200</v>
      </c>
      <c r="F2919" s="12">
        <v>10</v>
      </c>
      <c r="G2919" s="12">
        <v>80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1490</v>
      </c>
      <c r="B2920" s="12">
        <v>200</v>
      </c>
      <c r="C2920" s="12">
        <v>200</v>
      </c>
      <c r="D2920" s="12" t="s">
        <v>611</v>
      </c>
      <c r="E2920" s="12">
        <v>200</v>
      </c>
      <c r="F2920" s="12">
        <v>10</v>
      </c>
      <c r="G2920" s="12">
        <v>80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1490</v>
      </c>
      <c r="B2921" s="18">
        <v>92</v>
      </c>
      <c r="C2921" s="18">
        <v>37</v>
      </c>
      <c r="D2921" s="18" t="s">
        <v>1375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1490</v>
      </c>
      <c r="B2922" s="18">
        <v>160</v>
      </c>
      <c r="C2922" s="18">
        <v>200</v>
      </c>
      <c r="D2922" s="18" t="s">
        <v>1375</v>
      </c>
      <c r="E2922" s="18">
        <v>5</v>
      </c>
      <c r="F2922" s="18">
        <v>1</v>
      </c>
      <c r="G2922" s="18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1490</v>
      </c>
      <c r="B2923" s="18">
        <v>336</v>
      </c>
      <c r="C2923" s="18">
        <v>246</v>
      </c>
      <c r="D2923" s="18" t="s">
        <v>1099</v>
      </c>
      <c r="E2923" s="18">
        <v>5</v>
      </c>
      <c r="F2923" s="18">
        <v>1</v>
      </c>
      <c r="G2923" s="18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1490</v>
      </c>
      <c r="B2924" s="18">
        <v>200</v>
      </c>
      <c r="C2924" s="18">
        <v>200</v>
      </c>
      <c r="D2924" s="18" t="s">
        <v>1104</v>
      </c>
      <c r="E2924" s="18">
        <v>200</v>
      </c>
      <c r="F2924" s="18">
        <v>2</v>
      </c>
      <c r="G2924" s="18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1489</v>
      </c>
      <c r="B2925" s="12">
        <v>89</v>
      </c>
      <c r="C2925" s="12">
        <v>320</v>
      </c>
      <c r="D2925" s="12" t="s">
        <v>614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1490</v>
      </c>
      <c r="B2926" s="12">
        <v>89</v>
      </c>
      <c r="C2926" s="12">
        <v>320</v>
      </c>
      <c r="D2926" s="12" t="s">
        <v>1355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1490</v>
      </c>
      <c r="B2927" s="12">
        <v>89</v>
      </c>
      <c r="C2927" s="12">
        <v>320</v>
      </c>
      <c r="D2927" s="12" t="s">
        <v>612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1489</v>
      </c>
      <c r="B2928" s="12">
        <v>56</v>
      </c>
      <c r="C2928" s="12">
        <v>259</v>
      </c>
      <c r="D2928" s="12" t="s">
        <v>614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1490</v>
      </c>
      <c r="B2929" s="12">
        <v>56</v>
      </c>
      <c r="C2929" s="12">
        <v>259</v>
      </c>
      <c r="D2929" s="12" t="s">
        <v>1355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1490</v>
      </c>
      <c r="B2930" s="12">
        <v>56</v>
      </c>
      <c r="C2930" s="12">
        <v>259</v>
      </c>
      <c r="D2930" s="12" t="s">
        <v>612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1489</v>
      </c>
      <c r="B2931" s="12">
        <v>69</v>
      </c>
      <c r="C2931" s="12">
        <v>116</v>
      </c>
      <c r="D2931" s="12" t="s">
        <v>614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1490</v>
      </c>
      <c r="B2932" s="12">
        <v>69</v>
      </c>
      <c r="C2932" s="12">
        <v>116</v>
      </c>
      <c r="D2932" s="12" t="s">
        <v>1355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1490</v>
      </c>
      <c r="B2933" s="12">
        <v>69</v>
      </c>
      <c r="C2933" s="12">
        <v>116</v>
      </c>
      <c r="D2933" s="12" t="s">
        <v>612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1489</v>
      </c>
      <c r="B2934" s="12">
        <v>99</v>
      </c>
      <c r="C2934" s="12">
        <v>228</v>
      </c>
      <c r="D2934" s="12" t="s">
        <v>614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1490</v>
      </c>
      <c r="B2935" s="12">
        <v>99</v>
      </c>
      <c r="C2935" s="12">
        <v>228</v>
      </c>
      <c r="D2935" s="12" t="s">
        <v>1355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1490</v>
      </c>
      <c r="B2936" s="12">
        <v>99</v>
      </c>
      <c r="C2936" s="12">
        <v>228</v>
      </c>
      <c r="D2936" s="12" t="s">
        <v>612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1489</v>
      </c>
      <c r="B2937" s="12">
        <v>183</v>
      </c>
      <c r="C2937" s="12">
        <v>141</v>
      </c>
      <c r="D2937" s="12" t="s">
        <v>614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1490</v>
      </c>
      <c r="B2938" s="12">
        <v>183</v>
      </c>
      <c r="C2938" s="12">
        <v>141</v>
      </c>
      <c r="D2938" s="12" t="s">
        <v>1355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1490</v>
      </c>
      <c r="B2939" s="12">
        <v>183</v>
      </c>
      <c r="C2939" s="12">
        <v>141</v>
      </c>
      <c r="D2939" s="12" t="s">
        <v>612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1489</v>
      </c>
      <c r="B2940" s="12">
        <v>143</v>
      </c>
      <c r="C2940" s="12">
        <v>342</v>
      </c>
      <c r="D2940" s="12" t="s">
        <v>614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1490</v>
      </c>
      <c r="B2941" s="12">
        <v>143</v>
      </c>
      <c r="C2941" s="12">
        <v>342</v>
      </c>
      <c r="D2941" s="12" t="s">
        <v>1355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1490</v>
      </c>
      <c r="B2942" s="12">
        <v>143</v>
      </c>
      <c r="C2942" s="12">
        <v>342</v>
      </c>
      <c r="D2942" s="12" t="s">
        <v>612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1489</v>
      </c>
      <c r="B2943" s="12">
        <v>274</v>
      </c>
      <c r="C2943" s="12">
        <v>224</v>
      </c>
      <c r="D2943" s="12" t="s">
        <v>614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1490</v>
      </c>
      <c r="B2944" s="12">
        <v>274</v>
      </c>
      <c r="C2944" s="12">
        <v>224</v>
      </c>
      <c r="D2944" s="12" t="s">
        <v>1355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1490</v>
      </c>
      <c r="B2945" s="12">
        <v>274</v>
      </c>
      <c r="C2945" s="12">
        <v>224</v>
      </c>
      <c r="D2945" s="12" t="s">
        <v>612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1489</v>
      </c>
      <c r="B2946" s="12">
        <v>336</v>
      </c>
      <c r="C2946" s="12">
        <v>246</v>
      </c>
      <c r="D2946" s="12" t="s">
        <v>614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1490</v>
      </c>
      <c r="B2947" s="12">
        <v>336</v>
      </c>
      <c r="C2947" s="12">
        <v>246</v>
      </c>
      <c r="D2947" s="12" t="s">
        <v>1355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1490</v>
      </c>
      <c r="B2948" s="12">
        <v>336</v>
      </c>
      <c r="C2948" s="12">
        <v>246</v>
      </c>
      <c r="D2948" s="12" t="s">
        <v>612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1489</v>
      </c>
      <c r="B2949" s="12">
        <v>326</v>
      </c>
      <c r="C2949" s="12">
        <v>180</v>
      </c>
      <c r="D2949" s="12" t="s">
        <v>614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1490</v>
      </c>
      <c r="B2950" s="12">
        <v>326</v>
      </c>
      <c r="C2950" s="12">
        <v>180</v>
      </c>
      <c r="D2950" s="12" t="s">
        <v>1355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1490</v>
      </c>
      <c r="B2951" s="12">
        <v>326</v>
      </c>
      <c r="C2951" s="12">
        <v>180</v>
      </c>
      <c r="D2951" s="12" t="s">
        <v>612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1489</v>
      </c>
      <c r="B2952" s="12">
        <v>354</v>
      </c>
      <c r="C2952" s="12">
        <v>27</v>
      </c>
      <c r="D2952" s="12" t="s">
        <v>614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1490</v>
      </c>
      <c r="B2953" s="12">
        <v>354</v>
      </c>
      <c r="C2953" s="12">
        <v>27</v>
      </c>
      <c r="D2953" s="12" t="s">
        <v>1355</v>
      </c>
      <c r="E2953" s="12">
        <v>20</v>
      </c>
      <c r="F2953" s="12">
        <v>5</v>
      </c>
      <c r="G2953" s="12">
        <v>30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1490</v>
      </c>
      <c r="B2954" s="12">
        <v>354</v>
      </c>
      <c r="C2954" s="12">
        <v>27</v>
      </c>
      <c r="D2954" s="12" t="s">
        <v>612</v>
      </c>
      <c r="E2954" s="12">
        <v>20</v>
      </c>
      <c r="F2954" s="12">
        <v>5</v>
      </c>
      <c r="G2954" s="12">
        <v>30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1304</v>
      </c>
    </row>
    <row r="2957" spans="1:14">
      <c r="A2957" s="11" t="s">
        <v>1491</v>
      </c>
      <c r="B2957" s="12">
        <v>200</v>
      </c>
      <c r="C2957" s="12">
        <v>200</v>
      </c>
      <c r="D2957" s="12" t="s">
        <v>616</v>
      </c>
      <c r="E2957" s="12">
        <v>80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1305</v>
      </c>
      <c r="B2958" s="12">
        <v>200</v>
      </c>
      <c r="C2958" s="12">
        <v>200</v>
      </c>
      <c r="D2958" s="12" t="s">
        <v>614</v>
      </c>
      <c r="E2958" s="12">
        <v>80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1305</v>
      </c>
      <c r="B2959" s="12">
        <v>200</v>
      </c>
      <c r="C2959" s="12">
        <v>200</v>
      </c>
      <c r="D2959" s="12" t="s">
        <v>612</v>
      </c>
      <c r="E2959" s="12">
        <v>160</v>
      </c>
      <c r="F2959" s="12">
        <v>40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1305</v>
      </c>
      <c r="B2960" s="12">
        <v>200</v>
      </c>
      <c r="C2960" s="12">
        <v>200</v>
      </c>
      <c r="D2960" s="12" t="s">
        <v>610</v>
      </c>
      <c r="E2960" s="12">
        <v>160</v>
      </c>
      <c r="F2960" s="12">
        <v>40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1305</v>
      </c>
      <c r="B2961" s="12">
        <v>200</v>
      </c>
      <c r="C2961" s="12">
        <v>200</v>
      </c>
      <c r="D2961" s="12" t="s">
        <v>616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1305</v>
      </c>
      <c r="B2962" s="12">
        <v>200</v>
      </c>
      <c r="C2962" s="12">
        <v>200</v>
      </c>
      <c r="D2962" s="12" t="s">
        <v>614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1305</v>
      </c>
      <c r="B2963" s="12">
        <v>200</v>
      </c>
      <c r="C2963" s="12">
        <v>200</v>
      </c>
      <c r="D2963" s="12" t="s">
        <v>612</v>
      </c>
      <c r="E2963" s="12">
        <v>200</v>
      </c>
      <c r="F2963" s="12">
        <v>80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1305</v>
      </c>
      <c r="B2964" s="12">
        <v>200</v>
      </c>
      <c r="C2964" s="12">
        <v>200</v>
      </c>
      <c r="D2964" s="12" t="s">
        <v>610</v>
      </c>
      <c r="E2964" s="12">
        <v>200</v>
      </c>
      <c r="F2964" s="12">
        <v>80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1305</v>
      </c>
      <c r="B2965" s="12">
        <v>200</v>
      </c>
      <c r="C2965" s="12">
        <v>200</v>
      </c>
      <c r="D2965" s="12" t="s">
        <v>615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1305</v>
      </c>
      <c r="B2966" s="12">
        <v>200</v>
      </c>
      <c r="C2966" s="12">
        <v>200</v>
      </c>
      <c r="D2966" s="12" t="s">
        <v>1371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1305</v>
      </c>
      <c r="B2967" s="12">
        <v>200</v>
      </c>
      <c r="C2967" s="12">
        <v>200</v>
      </c>
      <c r="D2967" s="12" t="s">
        <v>611</v>
      </c>
      <c r="E2967" s="12">
        <v>200</v>
      </c>
      <c r="F2967" s="12">
        <v>10</v>
      </c>
      <c r="G2967" s="12">
        <v>80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1305</v>
      </c>
      <c r="B2968" s="12">
        <v>200</v>
      </c>
      <c r="C2968" s="12">
        <v>200</v>
      </c>
      <c r="D2968" s="12" t="s">
        <v>609</v>
      </c>
      <c r="E2968" s="12">
        <v>200</v>
      </c>
      <c r="F2968" s="12">
        <v>10</v>
      </c>
      <c r="G2968" s="12">
        <v>80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1305</v>
      </c>
      <c r="B2969" s="18">
        <v>180</v>
      </c>
      <c r="C2969" s="18">
        <v>184</v>
      </c>
      <c r="D2969" s="18" t="s">
        <v>1375</v>
      </c>
      <c r="E2969" s="18">
        <v>5</v>
      </c>
      <c r="F2969" s="18">
        <v>1</v>
      </c>
      <c r="G2969" s="18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1305</v>
      </c>
      <c r="B2970" s="18">
        <v>220</v>
      </c>
      <c r="C2970" s="18">
        <v>360</v>
      </c>
      <c r="D2970" s="18" t="s">
        <v>1375</v>
      </c>
      <c r="E2970" s="18">
        <v>5</v>
      </c>
      <c r="F2970" s="18">
        <v>1</v>
      </c>
      <c r="G2970" s="18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1305</v>
      </c>
      <c r="B2971" s="18">
        <v>370</v>
      </c>
      <c r="C2971" s="18">
        <v>20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1305</v>
      </c>
      <c r="B2972" s="18">
        <v>60</v>
      </c>
      <c r="C2972" s="18">
        <v>300</v>
      </c>
      <c r="D2972" s="18" t="s">
        <v>1099</v>
      </c>
      <c r="E2972" s="18">
        <v>5</v>
      </c>
      <c r="F2972" s="18">
        <v>1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1305</v>
      </c>
      <c r="B2973" s="18">
        <v>350</v>
      </c>
      <c r="C2973" s="18">
        <v>170</v>
      </c>
      <c r="D2973" s="18" t="s">
        <v>1099</v>
      </c>
      <c r="E2973" s="18">
        <v>5</v>
      </c>
      <c r="F2973" s="18">
        <v>1</v>
      </c>
      <c r="G2973" s="18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1305</v>
      </c>
      <c r="B2974" s="18">
        <v>200</v>
      </c>
      <c r="C2974" s="18">
        <v>200</v>
      </c>
      <c r="D2974" s="18" t="s">
        <v>1104</v>
      </c>
      <c r="E2974" s="18">
        <v>200</v>
      </c>
      <c r="F2974" s="18">
        <v>2</v>
      </c>
      <c r="G2974" s="18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1491</v>
      </c>
      <c r="B2975" s="12">
        <v>38</v>
      </c>
      <c r="C2975" s="12">
        <v>49</v>
      </c>
      <c r="D2975" s="12" t="s">
        <v>616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1305</v>
      </c>
      <c r="B2976" s="12">
        <v>38</v>
      </c>
      <c r="C2976" s="12">
        <v>49</v>
      </c>
      <c r="D2976" s="12" t="s">
        <v>614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1305</v>
      </c>
      <c r="B2977" s="12">
        <v>38</v>
      </c>
      <c r="C2977" s="12">
        <v>49</v>
      </c>
      <c r="D2977" s="12" t="s">
        <v>612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1305</v>
      </c>
      <c r="B2978" s="12">
        <v>38</v>
      </c>
      <c r="C2978" s="12">
        <v>49</v>
      </c>
      <c r="D2978" s="12" t="s">
        <v>610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1491</v>
      </c>
      <c r="B2979" s="12">
        <v>68</v>
      </c>
      <c r="C2979" s="12">
        <v>218</v>
      </c>
      <c r="D2979" s="12" t="s">
        <v>616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1305</v>
      </c>
      <c r="B2980" s="12">
        <v>68</v>
      </c>
      <c r="C2980" s="12">
        <v>218</v>
      </c>
      <c r="D2980" s="12" t="s">
        <v>614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1305</v>
      </c>
      <c r="B2981" s="12">
        <v>68</v>
      </c>
      <c r="C2981" s="12">
        <v>218</v>
      </c>
      <c r="D2981" s="12" t="s">
        <v>612</v>
      </c>
      <c r="E2981" s="12">
        <v>20</v>
      </c>
      <c r="F2981" s="12">
        <v>5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1305</v>
      </c>
      <c r="B2982" s="12">
        <v>68</v>
      </c>
      <c r="C2982" s="12">
        <v>218</v>
      </c>
      <c r="D2982" s="12" t="s">
        <v>610</v>
      </c>
      <c r="E2982" s="12">
        <v>20</v>
      </c>
      <c r="F2982" s="12">
        <v>5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1491</v>
      </c>
      <c r="B2983" s="12">
        <v>77</v>
      </c>
      <c r="C2983" s="12">
        <v>301</v>
      </c>
      <c r="D2983" s="12" t="s">
        <v>616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1305</v>
      </c>
      <c r="B2984" s="12">
        <v>77</v>
      </c>
      <c r="C2984" s="12">
        <v>301</v>
      </c>
      <c r="D2984" s="12" t="s">
        <v>614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1305</v>
      </c>
      <c r="B2985" s="12">
        <v>77</v>
      </c>
      <c r="C2985" s="12">
        <v>301</v>
      </c>
      <c r="D2985" s="12" t="s">
        <v>612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1305</v>
      </c>
      <c r="B2986" s="12">
        <v>77</v>
      </c>
      <c r="C2986" s="12">
        <v>301</v>
      </c>
      <c r="D2986" s="12" t="s">
        <v>610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1491</v>
      </c>
      <c r="B2987" s="12">
        <v>110</v>
      </c>
      <c r="C2987" s="12">
        <v>145</v>
      </c>
      <c r="D2987" s="12" t="s">
        <v>616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1305</v>
      </c>
      <c r="B2988" s="12">
        <v>110</v>
      </c>
      <c r="C2988" s="12">
        <v>145</v>
      </c>
      <c r="D2988" s="12" t="s">
        <v>614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1305</v>
      </c>
      <c r="B2989" s="12">
        <v>110</v>
      </c>
      <c r="C2989" s="12">
        <v>145</v>
      </c>
      <c r="D2989" s="12" t="s">
        <v>612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1305</v>
      </c>
      <c r="B2990" s="12">
        <v>110</v>
      </c>
      <c r="C2990" s="12">
        <v>145</v>
      </c>
      <c r="D2990" s="12" t="s">
        <v>610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1491</v>
      </c>
      <c r="B2991" s="12">
        <v>182</v>
      </c>
      <c r="C2991" s="12">
        <v>187</v>
      </c>
      <c r="D2991" s="12" t="s">
        <v>616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1305</v>
      </c>
      <c r="B2992" s="12">
        <v>182</v>
      </c>
      <c r="C2992" s="12">
        <v>187</v>
      </c>
      <c r="D2992" s="12" t="s">
        <v>614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1305</v>
      </c>
      <c r="B2993" s="12">
        <v>182</v>
      </c>
      <c r="C2993" s="12">
        <v>187</v>
      </c>
      <c r="D2993" s="12" t="s">
        <v>612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1305</v>
      </c>
      <c r="B2994" s="12">
        <v>182</v>
      </c>
      <c r="C2994" s="12">
        <v>187</v>
      </c>
      <c r="D2994" s="12" t="s">
        <v>610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1491</v>
      </c>
      <c r="B2995" s="12">
        <v>232</v>
      </c>
      <c r="C2995" s="12">
        <v>355</v>
      </c>
      <c r="D2995" s="12" t="s">
        <v>616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1305</v>
      </c>
      <c r="B2996" s="12">
        <v>232</v>
      </c>
      <c r="C2996" s="12">
        <v>355</v>
      </c>
      <c r="D2996" s="12" t="s">
        <v>614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1305</v>
      </c>
      <c r="B2997" s="12">
        <v>232</v>
      </c>
      <c r="C2997" s="12">
        <v>355</v>
      </c>
      <c r="D2997" s="12" t="s">
        <v>612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1305</v>
      </c>
      <c r="B2998" s="12">
        <v>232</v>
      </c>
      <c r="C2998" s="12">
        <v>355</v>
      </c>
      <c r="D2998" s="12" t="s">
        <v>610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1491</v>
      </c>
      <c r="B2999" s="12">
        <v>226</v>
      </c>
      <c r="C2999" s="12">
        <v>79</v>
      </c>
      <c r="D2999" s="12" t="s">
        <v>616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1305</v>
      </c>
      <c r="B3000" s="12">
        <v>226</v>
      </c>
      <c r="C3000" s="12">
        <v>79</v>
      </c>
      <c r="D3000" s="12" t="s">
        <v>614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1305</v>
      </c>
      <c r="B3001" s="12">
        <v>226</v>
      </c>
      <c r="C3001" s="12">
        <v>79</v>
      </c>
      <c r="D3001" s="12" t="s">
        <v>612</v>
      </c>
      <c r="E3001" s="12">
        <v>30</v>
      </c>
      <c r="F3001" s="12">
        <v>10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1305</v>
      </c>
      <c r="B3002" s="12">
        <v>226</v>
      </c>
      <c r="C3002" s="12">
        <v>79</v>
      </c>
      <c r="D3002" s="12" t="s">
        <v>610</v>
      </c>
      <c r="E3002" s="12">
        <v>30</v>
      </c>
      <c r="F3002" s="12">
        <v>10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1491</v>
      </c>
      <c r="B3003" s="12">
        <v>366</v>
      </c>
      <c r="C3003" s="12">
        <v>340</v>
      </c>
      <c r="D3003" s="12" t="s">
        <v>616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1305</v>
      </c>
      <c r="B3004" s="12">
        <v>366</v>
      </c>
      <c r="C3004" s="12">
        <v>340</v>
      </c>
      <c r="D3004" s="12" t="s">
        <v>614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1305</v>
      </c>
      <c r="B3005" s="12">
        <v>366</v>
      </c>
      <c r="C3005" s="12">
        <v>340</v>
      </c>
      <c r="D3005" s="12" t="s">
        <v>612</v>
      </c>
      <c r="E3005" s="12">
        <v>20</v>
      </c>
      <c r="F3005" s="12">
        <v>5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1305</v>
      </c>
      <c r="B3006" s="12">
        <v>366</v>
      </c>
      <c r="C3006" s="12">
        <v>340</v>
      </c>
      <c r="D3006" s="12" t="s">
        <v>610</v>
      </c>
      <c r="E3006" s="12">
        <v>20</v>
      </c>
      <c r="F3006" s="12">
        <v>5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1491</v>
      </c>
      <c r="B3007" s="12">
        <v>356</v>
      </c>
      <c r="C3007" s="12">
        <v>174</v>
      </c>
      <c r="D3007" s="12" t="s">
        <v>616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1305</v>
      </c>
      <c r="B3008" s="12">
        <v>356</v>
      </c>
      <c r="C3008" s="12">
        <v>174</v>
      </c>
      <c r="D3008" s="12" t="s">
        <v>614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1305</v>
      </c>
      <c r="B3009" s="12">
        <v>356</v>
      </c>
      <c r="C3009" s="12">
        <v>174</v>
      </c>
      <c r="D3009" s="12" t="s">
        <v>612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1305</v>
      </c>
      <c r="B3010" s="12">
        <v>356</v>
      </c>
      <c r="C3010" s="12">
        <v>174</v>
      </c>
      <c r="D3010" s="12" t="s">
        <v>610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1491</v>
      </c>
      <c r="B3011" s="12">
        <v>320</v>
      </c>
      <c r="C3011" s="12">
        <v>76</v>
      </c>
      <c r="D3011" s="12" t="s">
        <v>616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1305</v>
      </c>
      <c r="B3012" s="12">
        <v>320</v>
      </c>
      <c r="C3012" s="12">
        <v>76</v>
      </c>
      <c r="D3012" s="12" t="s">
        <v>614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1305</v>
      </c>
      <c r="B3013" s="12">
        <v>320</v>
      </c>
      <c r="C3013" s="12">
        <v>76</v>
      </c>
      <c r="D3013" s="12" t="s">
        <v>612</v>
      </c>
      <c r="E3013" s="12">
        <v>30</v>
      </c>
      <c r="F3013" s="12">
        <v>10</v>
      </c>
      <c r="G3013" s="14">
        <v>30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1305</v>
      </c>
      <c r="B3014" s="12">
        <v>320</v>
      </c>
      <c r="C3014" s="12">
        <v>76</v>
      </c>
      <c r="D3014" s="12" t="s">
        <v>610</v>
      </c>
      <c r="E3014" s="12">
        <v>30</v>
      </c>
      <c r="F3014" s="12">
        <v>10</v>
      </c>
      <c r="G3014" s="14">
        <v>30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1252</v>
      </c>
    </row>
    <row r="3017" spans="1:14">
      <c r="A3017" s="11" t="s">
        <v>1492</v>
      </c>
    </row>
    <row r="3018" spans="1:14">
      <c r="A3018" s="11" t="s">
        <v>1298</v>
      </c>
    </row>
    <row r="3019" spans="1:14">
      <c r="A3019" s="11" t="s">
        <v>1493</v>
      </c>
      <c r="B3019" s="12">
        <v>75</v>
      </c>
      <c r="C3019" s="12">
        <v>75</v>
      </c>
      <c r="D3019" s="12" t="s">
        <v>616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1303</v>
      </c>
      <c r="B3020" s="12">
        <v>75</v>
      </c>
      <c r="C3020" s="12">
        <v>75</v>
      </c>
      <c r="D3020" s="12" t="s">
        <v>614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1303</v>
      </c>
      <c r="B3021" s="12">
        <v>75</v>
      </c>
      <c r="C3021" s="12">
        <v>75</v>
      </c>
      <c r="D3021" s="12" t="s">
        <v>1355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1303</v>
      </c>
      <c r="B3022" s="12">
        <v>75</v>
      </c>
      <c r="C3022" s="12">
        <v>75</v>
      </c>
      <c r="D3022" s="12" t="s">
        <v>612</v>
      </c>
      <c r="E3022" s="12">
        <v>75</v>
      </c>
      <c r="F3022" s="12">
        <v>10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1303</v>
      </c>
      <c r="B3023" s="12">
        <v>75</v>
      </c>
      <c r="C3023" s="12">
        <v>75</v>
      </c>
      <c r="D3023" s="12" t="s">
        <v>610</v>
      </c>
      <c r="E3023" s="12">
        <v>75</v>
      </c>
      <c r="F3023" s="12">
        <v>10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1303</v>
      </c>
      <c r="B3024" s="12">
        <v>75</v>
      </c>
      <c r="C3024" s="12">
        <v>75</v>
      </c>
      <c r="D3024" s="12" t="s">
        <v>615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1303</v>
      </c>
      <c r="B3025" s="12">
        <v>75</v>
      </c>
      <c r="C3025" s="12">
        <v>75</v>
      </c>
      <c r="D3025" s="12" t="s">
        <v>1371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1303</v>
      </c>
      <c r="B3026" s="12">
        <v>75</v>
      </c>
      <c r="C3026" s="12">
        <v>75</v>
      </c>
      <c r="D3026" s="12" t="s">
        <v>613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1303</v>
      </c>
      <c r="B3027" s="12">
        <v>75</v>
      </c>
      <c r="C3027" s="12">
        <v>75</v>
      </c>
      <c r="D3027" s="12" t="s">
        <v>1365</v>
      </c>
      <c r="E3027" s="12">
        <v>75</v>
      </c>
      <c r="F3027" s="12">
        <v>2</v>
      </c>
      <c r="G3027" s="12">
        <v>80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1303</v>
      </c>
      <c r="B3028" s="12">
        <v>75</v>
      </c>
      <c r="C3028" s="12">
        <v>75</v>
      </c>
      <c r="D3028" s="12" t="s">
        <v>609</v>
      </c>
      <c r="E3028" s="12">
        <v>75</v>
      </c>
      <c r="F3028" s="12">
        <v>2</v>
      </c>
      <c r="G3028" s="12">
        <v>80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1493</v>
      </c>
      <c r="B3030" s="12">
        <v>75</v>
      </c>
      <c r="C3030" s="12">
        <v>75</v>
      </c>
      <c r="D3030" s="12" t="s">
        <v>616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1303</v>
      </c>
      <c r="B3031" s="12">
        <v>75</v>
      </c>
      <c r="C3031" s="12">
        <v>75</v>
      </c>
      <c r="D3031" s="12" t="s">
        <v>614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1303</v>
      </c>
      <c r="B3032" s="12">
        <v>75</v>
      </c>
      <c r="C3032" s="12">
        <v>75</v>
      </c>
      <c r="D3032" s="12" t="s">
        <v>1355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1303</v>
      </c>
      <c r="B3033" s="12">
        <v>75</v>
      </c>
      <c r="C3033" s="12">
        <v>75</v>
      </c>
      <c r="D3033" s="12" t="s">
        <v>612</v>
      </c>
      <c r="E3033" s="12">
        <v>75</v>
      </c>
      <c r="F3033" s="12">
        <v>10</v>
      </c>
      <c r="G3033" s="12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1303</v>
      </c>
      <c r="B3034" s="12">
        <v>75</v>
      </c>
      <c r="C3034" s="12">
        <v>75</v>
      </c>
      <c r="D3034" s="12" t="s">
        <v>610</v>
      </c>
      <c r="E3034" s="12">
        <v>75</v>
      </c>
      <c r="F3034" s="12">
        <v>10</v>
      </c>
      <c r="G3034" s="12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1493</v>
      </c>
      <c r="B3035" s="12">
        <v>35</v>
      </c>
      <c r="C3035" s="12">
        <v>25</v>
      </c>
      <c r="D3035" s="12" t="s">
        <v>616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1303</v>
      </c>
      <c r="B3036" s="12">
        <v>35</v>
      </c>
      <c r="C3036" s="12">
        <v>25</v>
      </c>
      <c r="D3036" s="12" t="s">
        <v>614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1303</v>
      </c>
      <c r="B3037" s="12">
        <v>35</v>
      </c>
      <c r="C3037" s="12">
        <v>25</v>
      </c>
      <c r="D3037" s="12" t="s">
        <v>1355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1303</v>
      </c>
      <c r="B3038" s="12">
        <v>35</v>
      </c>
      <c r="C3038" s="12">
        <v>25</v>
      </c>
      <c r="D3038" s="12" t="s">
        <v>612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1303</v>
      </c>
      <c r="B3039" s="12">
        <v>35</v>
      </c>
      <c r="C3039" s="12">
        <v>25</v>
      </c>
      <c r="D3039" s="12" t="s">
        <v>610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1493</v>
      </c>
      <c r="B3040" s="12">
        <v>122</v>
      </c>
      <c r="C3040" s="12">
        <v>58</v>
      </c>
      <c r="D3040" s="12" t="s">
        <v>616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1303</v>
      </c>
      <c r="B3041" s="12">
        <v>122</v>
      </c>
      <c r="C3041" s="12">
        <v>58</v>
      </c>
      <c r="D3041" s="12" t="s">
        <v>614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1303</v>
      </c>
      <c r="B3042" s="12">
        <v>122</v>
      </c>
      <c r="C3042" s="12">
        <v>58</v>
      </c>
      <c r="D3042" s="12" t="s">
        <v>1355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1303</v>
      </c>
      <c r="B3043" s="12">
        <v>122</v>
      </c>
      <c r="C3043" s="12">
        <v>58</v>
      </c>
      <c r="D3043" s="12" t="s">
        <v>612</v>
      </c>
      <c r="E3043" s="12">
        <v>10</v>
      </c>
      <c r="F3043" s="12">
        <v>5</v>
      </c>
      <c r="G3043" s="14">
        <v>30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1303</v>
      </c>
      <c r="B3044" s="12">
        <v>122</v>
      </c>
      <c r="C3044" s="12">
        <v>58</v>
      </c>
      <c r="D3044" s="12" t="s">
        <v>610</v>
      </c>
      <c r="E3044" s="12">
        <v>10</v>
      </c>
      <c r="F3044" s="12">
        <v>5</v>
      </c>
      <c r="G3044" s="14">
        <v>30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1298</v>
      </c>
    </row>
    <row r="3047" spans="1:14">
      <c r="A3047" s="11" t="s">
        <v>1494</v>
      </c>
      <c r="B3047" s="12">
        <v>75</v>
      </c>
      <c r="C3047" s="12">
        <v>75</v>
      </c>
      <c r="D3047" s="12" t="s">
        <v>616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1495</v>
      </c>
      <c r="B3048" s="12">
        <v>75</v>
      </c>
      <c r="C3048" s="12">
        <v>75</v>
      </c>
      <c r="D3048" s="12" t="s">
        <v>614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1495</v>
      </c>
      <c r="B3049" s="12">
        <v>75</v>
      </c>
      <c r="C3049" s="12">
        <v>75</v>
      </c>
      <c r="D3049" s="12" t="s">
        <v>1355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1495</v>
      </c>
      <c r="B3050" s="12">
        <v>75</v>
      </c>
      <c r="C3050" s="12">
        <v>75</v>
      </c>
      <c r="D3050" s="12" t="s">
        <v>612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1495</v>
      </c>
      <c r="B3051" s="12">
        <v>75</v>
      </c>
      <c r="C3051" s="12">
        <v>75</v>
      </c>
      <c r="D3051" s="12" t="s">
        <v>610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1495</v>
      </c>
      <c r="B3052" s="12">
        <v>75</v>
      </c>
      <c r="C3052" s="12">
        <v>75</v>
      </c>
      <c r="D3052" s="12" t="s">
        <v>592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1495</v>
      </c>
      <c r="B3053" s="12">
        <v>75</v>
      </c>
      <c r="C3053" s="12">
        <v>75</v>
      </c>
      <c r="D3053" s="12" t="s">
        <v>590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1495</v>
      </c>
      <c r="B3054" s="12">
        <v>75</v>
      </c>
      <c r="C3054" s="12">
        <v>75</v>
      </c>
      <c r="D3054" s="12" t="s">
        <v>586</v>
      </c>
      <c r="E3054" s="12">
        <v>75</v>
      </c>
      <c r="F3054" s="12">
        <v>10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1495</v>
      </c>
      <c r="B3055" s="12">
        <v>75</v>
      </c>
      <c r="C3055" s="12">
        <v>75</v>
      </c>
      <c r="D3055" s="12" t="s">
        <v>588</v>
      </c>
      <c r="E3055" s="12">
        <v>75</v>
      </c>
      <c r="F3055" s="12">
        <v>10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1495</v>
      </c>
      <c r="B3056" s="12">
        <v>75</v>
      </c>
      <c r="C3056" s="12">
        <v>75</v>
      </c>
      <c r="D3056" s="12" t="s">
        <v>615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1495</v>
      </c>
      <c r="B3057" s="12">
        <v>75</v>
      </c>
      <c r="C3057" s="12">
        <v>75</v>
      </c>
      <c r="D3057" s="12" t="s">
        <v>1371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1495</v>
      </c>
      <c r="B3058" s="12">
        <v>75</v>
      </c>
      <c r="C3058" s="12">
        <v>75</v>
      </c>
      <c r="D3058" s="12" t="s">
        <v>591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1495</v>
      </c>
      <c r="B3059" s="12">
        <v>75</v>
      </c>
      <c r="C3059" s="12">
        <v>75</v>
      </c>
      <c r="D3059" s="12" t="s">
        <v>585</v>
      </c>
      <c r="E3059" s="12">
        <v>75</v>
      </c>
      <c r="F3059" s="12">
        <v>2</v>
      </c>
      <c r="G3059" s="12">
        <v>80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1495</v>
      </c>
      <c r="B3060" s="12">
        <v>75</v>
      </c>
      <c r="C3060" s="12">
        <v>75</v>
      </c>
      <c r="D3060" s="12" t="s">
        <v>587</v>
      </c>
      <c r="E3060" s="12">
        <v>75</v>
      </c>
      <c r="F3060" s="12">
        <v>2</v>
      </c>
      <c r="G3060" s="12">
        <v>80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1494</v>
      </c>
      <c r="B3062" s="12">
        <v>75</v>
      </c>
      <c r="C3062" s="12">
        <v>75</v>
      </c>
      <c r="D3062" s="12" t="s">
        <v>616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1495</v>
      </c>
      <c r="B3063" s="12">
        <v>75</v>
      </c>
      <c r="C3063" s="12">
        <v>75</v>
      </c>
      <c r="D3063" s="12" t="s">
        <v>614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1495</v>
      </c>
      <c r="B3064" s="12">
        <v>75</v>
      </c>
      <c r="C3064" s="12">
        <v>75</v>
      </c>
      <c r="D3064" s="12" t="s">
        <v>1355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1495</v>
      </c>
      <c r="B3065" s="12">
        <v>75</v>
      </c>
      <c r="C3065" s="12">
        <v>75</v>
      </c>
      <c r="D3065" s="12" t="s">
        <v>612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1495</v>
      </c>
      <c r="B3066" s="12">
        <v>75</v>
      </c>
      <c r="C3066" s="12">
        <v>75</v>
      </c>
      <c r="D3066" s="12" t="s">
        <v>610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1495</v>
      </c>
      <c r="B3067" s="12">
        <v>75</v>
      </c>
      <c r="C3067" s="12">
        <v>75</v>
      </c>
      <c r="D3067" s="12" t="s">
        <v>592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1495</v>
      </c>
      <c r="B3068" s="12">
        <v>75</v>
      </c>
      <c r="C3068" s="12">
        <v>75</v>
      </c>
      <c r="D3068" s="12" t="s">
        <v>590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1495</v>
      </c>
      <c r="B3069" s="12">
        <v>75</v>
      </c>
      <c r="C3069" s="12">
        <v>75</v>
      </c>
      <c r="D3069" s="12" t="s">
        <v>586</v>
      </c>
      <c r="E3069" s="12">
        <v>75</v>
      </c>
      <c r="F3069" s="12">
        <v>10</v>
      </c>
      <c r="G3069" s="12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1495</v>
      </c>
      <c r="B3070" s="12">
        <v>75</v>
      </c>
      <c r="C3070" s="12">
        <v>75</v>
      </c>
      <c r="D3070" s="12" t="s">
        <v>588</v>
      </c>
      <c r="E3070" s="12">
        <v>75</v>
      </c>
      <c r="F3070" s="12">
        <v>10</v>
      </c>
      <c r="G3070" s="12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1494</v>
      </c>
      <c r="B3071" s="12">
        <v>117</v>
      </c>
      <c r="C3071" s="12">
        <v>111</v>
      </c>
      <c r="D3071" s="12" t="s">
        <v>616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1495</v>
      </c>
      <c r="B3072" s="12">
        <v>117</v>
      </c>
      <c r="C3072" s="12">
        <v>111</v>
      </c>
      <c r="D3072" s="12" t="s">
        <v>614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1495</v>
      </c>
      <c r="B3073" s="12">
        <v>117</v>
      </c>
      <c r="C3073" s="12">
        <v>111</v>
      </c>
      <c r="D3073" s="12" t="s">
        <v>1355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1495</v>
      </c>
      <c r="B3074" s="12">
        <v>117</v>
      </c>
      <c r="C3074" s="12">
        <v>111</v>
      </c>
      <c r="D3074" s="12" t="s">
        <v>612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1495</v>
      </c>
      <c r="B3075" s="12">
        <v>117</v>
      </c>
      <c r="C3075" s="12">
        <v>111</v>
      </c>
      <c r="D3075" s="12" t="s">
        <v>610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1495</v>
      </c>
      <c r="B3076" s="12">
        <v>117</v>
      </c>
      <c r="C3076" s="12">
        <v>111</v>
      </c>
      <c r="D3076" s="12" t="s">
        <v>592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1495</v>
      </c>
      <c r="B3077" s="12">
        <v>117</v>
      </c>
      <c r="C3077" s="12">
        <v>111</v>
      </c>
      <c r="D3077" s="12" t="s">
        <v>590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1495</v>
      </c>
      <c r="B3078" s="12">
        <v>117</v>
      </c>
      <c r="C3078" s="12">
        <v>111</v>
      </c>
      <c r="D3078" s="12" t="s">
        <v>586</v>
      </c>
      <c r="E3078" s="12">
        <v>20</v>
      </c>
      <c r="F3078" s="12">
        <v>5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1495</v>
      </c>
      <c r="B3079" s="12">
        <v>117</v>
      </c>
      <c r="C3079" s="12">
        <v>111</v>
      </c>
      <c r="D3079" s="12" t="s">
        <v>588</v>
      </c>
      <c r="E3079" s="12">
        <v>20</v>
      </c>
      <c r="F3079" s="12">
        <v>5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1494</v>
      </c>
      <c r="B3080" s="12">
        <v>56</v>
      </c>
      <c r="C3080" s="12">
        <v>53</v>
      </c>
      <c r="D3080" s="12" t="s">
        <v>616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1495</v>
      </c>
      <c r="B3081" s="12">
        <v>56</v>
      </c>
      <c r="C3081" s="12">
        <v>53</v>
      </c>
      <c r="D3081" s="12" t="s">
        <v>614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1495</v>
      </c>
      <c r="B3082" s="12">
        <v>56</v>
      </c>
      <c r="C3082" s="12">
        <v>53</v>
      </c>
      <c r="D3082" s="12" t="s">
        <v>1355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1495</v>
      </c>
      <c r="B3083" s="12">
        <v>56</v>
      </c>
      <c r="C3083" s="12">
        <v>53</v>
      </c>
      <c r="D3083" s="12" t="s">
        <v>612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1495</v>
      </c>
      <c r="B3084" s="12">
        <v>56</v>
      </c>
      <c r="C3084" s="12">
        <v>53</v>
      </c>
      <c r="D3084" s="12" t="s">
        <v>610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1495</v>
      </c>
      <c r="B3085" s="12">
        <v>56</v>
      </c>
      <c r="C3085" s="12">
        <v>53</v>
      </c>
      <c r="D3085" s="12" t="s">
        <v>592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1495</v>
      </c>
      <c r="B3086" s="12">
        <v>56</v>
      </c>
      <c r="C3086" s="12">
        <v>53</v>
      </c>
      <c r="D3086" s="12" t="s">
        <v>590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1495</v>
      </c>
      <c r="B3087" s="12">
        <v>56</v>
      </c>
      <c r="C3087" s="12">
        <v>53</v>
      </c>
      <c r="D3087" s="12" t="s">
        <v>586</v>
      </c>
      <c r="E3087" s="12">
        <v>10</v>
      </c>
      <c r="F3087" s="12">
        <v>1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1495</v>
      </c>
      <c r="B3088" s="12">
        <v>56</v>
      </c>
      <c r="C3088" s="12">
        <v>53</v>
      </c>
      <c r="D3088" s="12" t="s">
        <v>588</v>
      </c>
      <c r="E3088" s="12">
        <v>10</v>
      </c>
      <c r="F3088" s="12">
        <v>1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1494</v>
      </c>
      <c r="B3089" s="12">
        <v>36</v>
      </c>
      <c r="C3089" s="12">
        <v>111</v>
      </c>
      <c r="D3089" s="12" t="s">
        <v>616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1495</v>
      </c>
      <c r="B3090" s="12">
        <v>36</v>
      </c>
      <c r="C3090" s="12">
        <v>111</v>
      </c>
      <c r="D3090" s="12" t="s">
        <v>614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1495</v>
      </c>
      <c r="B3091" s="12">
        <v>36</v>
      </c>
      <c r="C3091" s="12">
        <v>111</v>
      </c>
      <c r="D3091" s="12" t="s">
        <v>1355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1495</v>
      </c>
      <c r="B3092" s="12">
        <v>36</v>
      </c>
      <c r="C3092" s="12">
        <v>111</v>
      </c>
      <c r="D3092" s="12" t="s">
        <v>612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1495</v>
      </c>
      <c r="B3093" s="12">
        <v>36</v>
      </c>
      <c r="C3093" s="12">
        <v>111</v>
      </c>
      <c r="D3093" s="12" t="s">
        <v>610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1495</v>
      </c>
      <c r="B3094" s="12">
        <v>36</v>
      </c>
      <c r="C3094" s="12">
        <v>111</v>
      </c>
      <c r="D3094" s="12" t="s">
        <v>592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1495</v>
      </c>
      <c r="B3095" s="12">
        <v>36</v>
      </c>
      <c r="C3095" s="12">
        <v>111</v>
      </c>
      <c r="D3095" s="12" t="s">
        <v>590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1495</v>
      </c>
      <c r="B3096" s="12">
        <v>36</v>
      </c>
      <c r="C3096" s="12">
        <v>111</v>
      </c>
      <c r="D3096" s="12" t="s">
        <v>586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1495</v>
      </c>
      <c r="B3097" s="12">
        <v>36</v>
      </c>
      <c r="C3097" s="12">
        <v>111</v>
      </c>
      <c r="D3097" s="12" t="s">
        <v>588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1494</v>
      </c>
      <c r="B3098" s="12">
        <v>104</v>
      </c>
      <c r="C3098" s="12">
        <v>44</v>
      </c>
      <c r="D3098" s="12" t="s">
        <v>616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1495</v>
      </c>
      <c r="B3099" s="12">
        <v>104</v>
      </c>
      <c r="C3099" s="12">
        <v>44</v>
      </c>
      <c r="D3099" s="12" t="s">
        <v>614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1495</v>
      </c>
      <c r="B3100" s="12">
        <v>104</v>
      </c>
      <c r="C3100" s="12">
        <v>44</v>
      </c>
      <c r="D3100" s="12" t="s">
        <v>1355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1495</v>
      </c>
      <c r="B3101" s="12">
        <v>104</v>
      </c>
      <c r="C3101" s="12">
        <v>44</v>
      </c>
      <c r="D3101" s="12" t="s">
        <v>612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1495</v>
      </c>
      <c r="B3102" s="12">
        <v>104</v>
      </c>
      <c r="C3102" s="12">
        <v>44</v>
      </c>
      <c r="D3102" s="12" t="s">
        <v>610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1495</v>
      </c>
      <c r="B3103" s="12">
        <v>104</v>
      </c>
      <c r="C3103" s="12">
        <v>44</v>
      </c>
      <c r="D3103" s="12" t="s">
        <v>592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1495</v>
      </c>
      <c r="B3104" s="12">
        <v>104</v>
      </c>
      <c r="C3104" s="12">
        <v>44</v>
      </c>
      <c r="D3104" s="12" t="s">
        <v>590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1495</v>
      </c>
      <c r="B3105" s="12">
        <v>104</v>
      </c>
      <c r="C3105" s="12">
        <v>44</v>
      </c>
      <c r="D3105" s="12" t="s">
        <v>586</v>
      </c>
      <c r="E3105" s="12">
        <v>20</v>
      </c>
      <c r="F3105" s="12">
        <v>5</v>
      </c>
      <c r="G3105" s="14">
        <v>30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1495</v>
      </c>
      <c r="B3106" s="12">
        <v>104</v>
      </c>
      <c r="C3106" s="12">
        <v>44</v>
      </c>
      <c r="D3106" s="12" t="s">
        <v>588</v>
      </c>
      <c r="E3106" s="12">
        <v>20</v>
      </c>
      <c r="F3106" s="12">
        <v>5</v>
      </c>
      <c r="G3106" s="14">
        <v>30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1298</v>
      </c>
    </row>
    <row r="3109" spans="1:14">
      <c r="A3109" s="11" t="s">
        <v>1496</v>
      </c>
      <c r="B3109" s="12">
        <v>100</v>
      </c>
      <c r="C3109" s="12">
        <v>100</v>
      </c>
      <c r="D3109" s="12" t="s">
        <v>616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1497</v>
      </c>
      <c r="B3110" s="12">
        <v>100</v>
      </c>
      <c r="C3110" s="12">
        <v>100</v>
      </c>
      <c r="D3110" s="12" t="s">
        <v>614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1497</v>
      </c>
      <c r="B3111" s="12">
        <v>100</v>
      </c>
      <c r="C3111" s="12">
        <v>100</v>
      </c>
      <c r="D3111" s="12" t="s">
        <v>1355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1497</v>
      </c>
      <c r="B3112" s="12">
        <v>100</v>
      </c>
      <c r="C3112" s="12">
        <v>100</v>
      </c>
      <c r="D3112" s="12" t="s">
        <v>612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1497</v>
      </c>
      <c r="B3113" s="12">
        <v>100</v>
      </c>
      <c r="C3113" s="12">
        <v>100</v>
      </c>
      <c r="D3113" s="12" t="s">
        <v>610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1497</v>
      </c>
      <c r="B3114" s="12">
        <v>100</v>
      </c>
      <c r="C3114" s="12">
        <v>100</v>
      </c>
      <c r="D3114" s="12" t="s">
        <v>592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1497</v>
      </c>
      <c r="B3115" s="12">
        <v>100</v>
      </c>
      <c r="C3115" s="12">
        <v>100</v>
      </c>
      <c r="D3115" s="12" t="s">
        <v>590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1497</v>
      </c>
      <c r="B3116" s="12">
        <v>100</v>
      </c>
      <c r="C3116" s="12">
        <v>100</v>
      </c>
      <c r="D3116" s="12" t="s">
        <v>586</v>
      </c>
      <c r="E3116" s="12">
        <v>100</v>
      </c>
      <c r="F3116" s="12">
        <v>10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1497</v>
      </c>
      <c r="B3117" s="12">
        <v>100</v>
      </c>
      <c r="C3117" s="12">
        <v>100</v>
      </c>
      <c r="D3117" s="12" t="s">
        <v>588</v>
      </c>
      <c r="E3117" s="12">
        <v>100</v>
      </c>
      <c r="F3117" s="12">
        <v>10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1497</v>
      </c>
      <c r="B3118" s="12">
        <v>100</v>
      </c>
      <c r="C3118" s="12">
        <v>100</v>
      </c>
      <c r="D3118" s="12" t="s">
        <v>615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1497</v>
      </c>
      <c r="B3119" s="12">
        <v>100</v>
      </c>
      <c r="C3119" s="12">
        <v>100</v>
      </c>
      <c r="D3119" s="12" t="s">
        <v>1371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1497</v>
      </c>
      <c r="B3120" s="12">
        <v>100</v>
      </c>
      <c r="C3120" s="12">
        <v>100</v>
      </c>
      <c r="D3120" s="12" t="s">
        <v>591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1497</v>
      </c>
      <c r="B3121" s="12">
        <v>100</v>
      </c>
      <c r="C3121" s="12">
        <v>100</v>
      </c>
      <c r="D3121" s="12" t="s">
        <v>585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1497</v>
      </c>
      <c r="B3122" s="12">
        <v>100</v>
      </c>
      <c r="C3122" s="12">
        <v>100</v>
      </c>
      <c r="D3122" s="12" t="s">
        <v>589</v>
      </c>
      <c r="E3122" s="12">
        <v>100</v>
      </c>
      <c r="F3122" s="12">
        <v>2</v>
      </c>
      <c r="G3122" s="12">
        <v>80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1497</v>
      </c>
      <c r="B3123" s="12">
        <v>100</v>
      </c>
      <c r="C3123" s="12">
        <v>100</v>
      </c>
      <c r="D3123" s="12" t="s">
        <v>587</v>
      </c>
      <c r="E3123" s="12">
        <v>100</v>
      </c>
      <c r="F3123" s="12">
        <v>2</v>
      </c>
      <c r="G3123" s="12">
        <v>80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1496</v>
      </c>
      <c r="B3125" s="12">
        <v>100</v>
      </c>
      <c r="C3125" s="12">
        <v>100</v>
      </c>
      <c r="D3125" s="12" t="s">
        <v>616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1497</v>
      </c>
      <c r="B3126" s="12">
        <v>100</v>
      </c>
      <c r="C3126" s="12">
        <v>100</v>
      </c>
      <c r="D3126" s="12" t="s">
        <v>614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1497</v>
      </c>
      <c r="B3127" s="12">
        <v>100</v>
      </c>
      <c r="C3127" s="12">
        <v>100</v>
      </c>
      <c r="D3127" s="12" t="s">
        <v>1355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1497</v>
      </c>
      <c r="B3128" s="12">
        <v>100</v>
      </c>
      <c r="C3128" s="12">
        <v>100</v>
      </c>
      <c r="D3128" s="12" t="s">
        <v>612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1497</v>
      </c>
      <c r="B3129" s="12">
        <v>100</v>
      </c>
      <c r="C3129" s="12">
        <v>100</v>
      </c>
      <c r="D3129" s="12" t="s">
        <v>610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1497</v>
      </c>
      <c r="B3130" s="12">
        <v>100</v>
      </c>
      <c r="C3130" s="12">
        <v>100</v>
      </c>
      <c r="D3130" s="12" t="s">
        <v>592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1497</v>
      </c>
      <c r="B3131" s="12">
        <v>100</v>
      </c>
      <c r="C3131" s="12">
        <v>100</v>
      </c>
      <c r="D3131" s="12" t="s">
        <v>590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1497</v>
      </c>
      <c r="B3132" s="12">
        <v>100</v>
      </c>
      <c r="C3132" s="12">
        <v>100</v>
      </c>
      <c r="D3132" s="12" t="s">
        <v>586</v>
      </c>
      <c r="E3132" s="12">
        <v>100</v>
      </c>
      <c r="F3132" s="12">
        <v>10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1497</v>
      </c>
      <c r="B3133" s="12">
        <v>100</v>
      </c>
      <c r="C3133" s="12">
        <v>100</v>
      </c>
      <c r="D3133" s="12" t="s">
        <v>588</v>
      </c>
      <c r="E3133" s="12">
        <v>100</v>
      </c>
      <c r="F3133" s="12">
        <v>10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1496</v>
      </c>
      <c r="B3134" s="12">
        <v>151</v>
      </c>
      <c r="C3134" s="12">
        <v>107</v>
      </c>
      <c r="D3134" s="12" t="s">
        <v>616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1497</v>
      </c>
      <c r="B3135" s="12">
        <v>151</v>
      </c>
      <c r="C3135" s="12">
        <v>107</v>
      </c>
      <c r="D3135" s="12" t="s">
        <v>614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1497</v>
      </c>
      <c r="B3136" s="12">
        <v>151</v>
      </c>
      <c r="C3136" s="12">
        <v>107</v>
      </c>
      <c r="D3136" s="12" t="s">
        <v>1355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1497</v>
      </c>
      <c r="B3137" s="12">
        <v>151</v>
      </c>
      <c r="C3137" s="12">
        <v>107</v>
      </c>
      <c r="D3137" s="12" t="s">
        <v>612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1497</v>
      </c>
      <c r="B3138" s="12">
        <v>151</v>
      </c>
      <c r="C3138" s="12">
        <v>107</v>
      </c>
      <c r="D3138" s="12" t="s">
        <v>610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1497</v>
      </c>
      <c r="B3139" s="12">
        <v>151</v>
      </c>
      <c r="C3139" s="12">
        <v>107</v>
      </c>
      <c r="D3139" s="12" t="s">
        <v>592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1497</v>
      </c>
      <c r="B3140" s="12">
        <v>151</v>
      </c>
      <c r="C3140" s="12">
        <v>107</v>
      </c>
      <c r="D3140" s="12" t="s">
        <v>590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1497</v>
      </c>
      <c r="B3141" s="12">
        <v>151</v>
      </c>
      <c r="C3141" s="12">
        <v>107</v>
      </c>
      <c r="D3141" s="12" t="s">
        <v>586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1497</v>
      </c>
      <c r="B3142" s="12">
        <v>151</v>
      </c>
      <c r="C3142" s="12">
        <v>107</v>
      </c>
      <c r="D3142" s="12" t="s">
        <v>588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1496</v>
      </c>
      <c r="B3143" s="12">
        <v>39</v>
      </c>
      <c r="C3143" s="12">
        <v>160</v>
      </c>
      <c r="D3143" s="12" t="s">
        <v>616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1497</v>
      </c>
      <c r="B3144" s="12">
        <v>39</v>
      </c>
      <c r="C3144" s="12">
        <v>160</v>
      </c>
      <c r="D3144" s="12" t="s">
        <v>614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1497</v>
      </c>
      <c r="B3145" s="12">
        <v>39</v>
      </c>
      <c r="C3145" s="12">
        <v>160</v>
      </c>
      <c r="D3145" s="12" t="s">
        <v>1355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1497</v>
      </c>
      <c r="B3146" s="12">
        <v>39</v>
      </c>
      <c r="C3146" s="12">
        <v>160</v>
      </c>
      <c r="D3146" s="12" t="s">
        <v>612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1497</v>
      </c>
      <c r="B3147" s="12">
        <v>39</v>
      </c>
      <c r="C3147" s="12">
        <v>160</v>
      </c>
      <c r="D3147" s="12" t="s">
        <v>610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1497</v>
      </c>
      <c r="B3148" s="12">
        <v>39</v>
      </c>
      <c r="C3148" s="12">
        <v>160</v>
      </c>
      <c r="D3148" s="12" t="s">
        <v>592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1497</v>
      </c>
      <c r="B3149" s="12">
        <v>39</v>
      </c>
      <c r="C3149" s="12">
        <v>160</v>
      </c>
      <c r="D3149" s="12" t="s">
        <v>590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1497</v>
      </c>
      <c r="B3150" s="12">
        <v>39</v>
      </c>
      <c r="C3150" s="12">
        <v>160</v>
      </c>
      <c r="D3150" s="12" t="s">
        <v>586</v>
      </c>
      <c r="E3150" s="12">
        <v>20</v>
      </c>
      <c r="F3150" s="12">
        <v>2</v>
      </c>
      <c r="G3150" s="12">
        <v>30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1497</v>
      </c>
      <c r="B3151" s="12">
        <v>39</v>
      </c>
      <c r="C3151" s="12">
        <v>160</v>
      </c>
      <c r="D3151" s="12" t="s">
        <v>588</v>
      </c>
      <c r="E3151" s="12">
        <v>20</v>
      </c>
      <c r="F3151" s="12">
        <v>2</v>
      </c>
      <c r="G3151" s="12">
        <v>30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1298</v>
      </c>
    </row>
    <row r="3154" spans="1:14">
      <c r="A3154" s="11" t="s">
        <v>1498</v>
      </c>
      <c r="B3154" s="12">
        <v>75</v>
      </c>
      <c r="C3154" s="12">
        <v>75</v>
      </c>
      <c r="D3154" s="12" t="s">
        <v>616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1498</v>
      </c>
      <c r="B3155" s="12">
        <v>75</v>
      </c>
      <c r="C3155" s="12">
        <v>75</v>
      </c>
      <c r="D3155" s="12" t="s">
        <v>614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1499</v>
      </c>
      <c r="B3156" s="12">
        <v>75</v>
      </c>
      <c r="C3156" s="12">
        <v>75</v>
      </c>
      <c r="D3156" s="12" t="s">
        <v>1355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1498</v>
      </c>
      <c r="B3157" s="12">
        <v>75</v>
      </c>
      <c r="C3157" s="12">
        <v>75</v>
      </c>
      <c r="D3157" s="12" t="s">
        <v>612</v>
      </c>
      <c r="E3157" s="12">
        <v>75</v>
      </c>
      <c r="F3157" s="12">
        <v>10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1498</v>
      </c>
      <c r="B3158" s="12">
        <v>75</v>
      </c>
      <c r="C3158" s="12">
        <v>75</v>
      </c>
      <c r="D3158" s="12" t="s">
        <v>610</v>
      </c>
      <c r="E3158" s="12">
        <v>75</v>
      </c>
      <c r="F3158" s="12">
        <v>10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1498</v>
      </c>
      <c r="B3159" s="12">
        <v>75</v>
      </c>
      <c r="C3159" s="12">
        <v>75</v>
      </c>
      <c r="D3159" s="12" t="s">
        <v>592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1498</v>
      </c>
      <c r="B3160" s="12">
        <v>75</v>
      </c>
      <c r="C3160" s="12">
        <v>75</v>
      </c>
      <c r="D3160" s="12" t="s">
        <v>590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1498</v>
      </c>
      <c r="B3161" s="12">
        <v>75</v>
      </c>
      <c r="C3161" s="12">
        <v>75</v>
      </c>
      <c r="D3161" s="12" t="s">
        <v>586</v>
      </c>
      <c r="E3161" s="12">
        <v>75</v>
      </c>
      <c r="F3161" s="12">
        <v>15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1498</v>
      </c>
      <c r="B3162" s="12">
        <v>75</v>
      </c>
      <c r="C3162" s="12">
        <v>75</v>
      </c>
      <c r="D3162" s="12" t="s">
        <v>588</v>
      </c>
      <c r="E3162" s="12">
        <v>75</v>
      </c>
      <c r="F3162" s="12">
        <v>15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1498</v>
      </c>
      <c r="B3163" s="12">
        <v>75</v>
      </c>
      <c r="C3163" s="12">
        <v>75</v>
      </c>
      <c r="D3163" s="12" t="s">
        <v>615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1498</v>
      </c>
      <c r="B3164" s="12">
        <v>75</v>
      </c>
      <c r="C3164" s="12">
        <v>75</v>
      </c>
      <c r="D3164" s="12" t="s">
        <v>1371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1498</v>
      </c>
      <c r="B3165" s="12">
        <v>75</v>
      </c>
      <c r="C3165" s="12">
        <v>75</v>
      </c>
      <c r="D3165" s="12" t="s">
        <v>591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1498</v>
      </c>
      <c r="B3166" s="12">
        <v>75</v>
      </c>
      <c r="C3166" s="12">
        <v>75</v>
      </c>
      <c r="D3166" s="12" t="s">
        <v>585</v>
      </c>
      <c r="E3166" s="12">
        <v>75</v>
      </c>
      <c r="F3166" s="12">
        <v>2</v>
      </c>
      <c r="G3166" s="12">
        <v>80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1498</v>
      </c>
      <c r="B3167" s="12">
        <v>75</v>
      </c>
      <c r="C3167" s="12">
        <v>75</v>
      </c>
      <c r="D3167" s="12" t="s">
        <v>587</v>
      </c>
      <c r="E3167" s="12">
        <v>75</v>
      </c>
      <c r="F3167" s="12">
        <v>2</v>
      </c>
      <c r="G3167" s="12">
        <v>80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14"/>
    </row>
    <row r="3169" spans="1:14">
      <c r="A3169" s="11" t="s">
        <v>1498</v>
      </c>
      <c r="B3169" s="12">
        <v>75</v>
      </c>
      <c r="C3169" s="12">
        <v>75</v>
      </c>
      <c r="D3169" s="12" t="s">
        <v>616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1498</v>
      </c>
      <c r="B3170" s="12">
        <v>75</v>
      </c>
      <c r="C3170" s="12">
        <v>75</v>
      </c>
      <c r="D3170" s="12" t="s">
        <v>614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1499</v>
      </c>
      <c r="B3171" s="12">
        <v>75</v>
      </c>
      <c r="C3171" s="12">
        <v>75</v>
      </c>
      <c r="D3171" s="12" t="s">
        <v>1355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1498</v>
      </c>
      <c r="B3172" s="12">
        <v>75</v>
      </c>
      <c r="C3172" s="12">
        <v>75</v>
      </c>
      <c r="D3172" s="12" t="s">
        <v>612</v>
      </c>
      <c r="E3172" s="12">
        <v>75</v>
      </c>
      <c r="F3172" s="12">
        <v>10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1498</v>
      </c>
      <c r="B3173" s="12">
        <v>75</v>
      </c>
      <c r="C3173" s="12">
        <v>75</v>
      </c>
      <c r="D3173" s="12" t="s">
        <v>610</v>
      </c>
      <c r="E3173" s="12">
        <v>75</v>
      </c>
      <c r="F3173" s="12">
        <v>10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1498</v>
      </c>
      <c r="B3174" s="12">
        <v>75</v>
      </c>
      <c r="C3174" s="12">
        <v>75</v>
      </c>
      <c r="D3174" s="12" t="s">
        <v>592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1498</v>
      </c>
      <c r="B3175" s="12">
        <v>75</v>
      </c>
      <c r="C3175" s="12">
        <v>75</v>
      </c>
      <c r="D3175" s="12" t="s">
        <v>590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1498</v>
      </c>
      <c r="B3176" s="12">
        <v>75</v>
      </c>
      <c r="C3176" s="12">
        <v>75</v>
      </c>
      <c r="D3176" s="12" t="s">
        <v>586</v>
      </c>
      <c r="E3176" s="12">
        <v>75</v>
      </c>
      <c r="F3176" s="12">
        <v>15</v>
      </c>
      <c r="G3176" s="12">
        <v>30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1498</v>
      </c>
      <c r="B3177" s="12">
        <v>75</v>
      </c>
      <c r="C3177" s="12">
        <v>75</v>
      </c>
      <c r="D3177" s="12" t="s">
        <v>588</v>
      </c>
      <c r="E3177" s="12">
        <v>75</v>
      </c>
      <c r="F3177" s="12">
        <v>15</v>
      </c>
      <c r="G3177" s="12">
        <v>30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1298</v>
      </c>
    </row>
    <row r="3180" spans="1:14">
      <c r="A3180" s="11" t="s">
        <v>1500</v>
      </c>
      <c r="B3180" s="12">
        <v>50</v>
      </c>
      <c r="C3180" s="12">
        <v>50</v>
      </c>
      <c r="D3180" s="12" t="s">
        <v>592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1301</v>
      </c>
      <c r="B3181" s="12">
        <v>50</v>
      </c>
      <c r="C3181" s="12">
        <v>50</v>
      </c>
      <c r="D3181" s="12" t="s">
        <v>590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1301</v>
      </c>
      <c r="B3182" s="12">
        <v>50</v>
      </c>
      <c r="C3182" s="12">
        <v>50</v>
      </c>
      <c r="D3182" s="12" t="s">
        <v>586</v>
      </c>
      <c r="E3182" s="12">
        <v>50</v>
      </c>
      <c r="F3182" s="12">
        <v>15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1301</v>
      </c>
      <c r="B3183" s="12">
        <v>50</v>
      </c>
      <c r="C3183" s="12">
        <v>50</v>
      </c>
      <c r="D3183" s="12" t="s">
        <v>588</v>
      </c>
      <c r="E3183" s="12">
        <v>50</v>
      </c>
      <c r="F3183" s="12">
        <v>15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1301</v>
      </c>
      <c r="B3184" s="12">
        <v>50</v>
      </c>
      <c r="C3184" s="12">
        <v>50</v>
      </c>
      <c r="D3184" s="12" t="s">
        <v>591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1301</v>
      </c>
      <c r="B3185" s="12">
        <v>50</v>
      </c>
      <c r="C3185" s="12">
        <v>50</v>
      </c>
      <c r="D3185" s="12" t="s">
        <v>585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1301</v>
      </c>
      <c r="B3186" s="12">
        <v>50</v>
      </c>
      <c r="C3186" s="12">
        <v>50</v>
      </c>
      <c r="D3186" s="12" t="s">
        <v>589</v>
      </c>
      <c r="E3186" s="12">
        <v>50</v>
      </c>
      <c r="F3186" s="12">
        <v>2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1301</v>
      </c>
      <c r="B3187" s="12">
        <v>50</v>
      </c>
      <c r="C3187" s="12">
        <v>50</v>
      </c>
      <c r="D3187" s="12" t="s">
        <v>587</v>
      </c>
      <c r="E3187" s="12">
        <v>50</v>
      </c>
      <c r="F3187" s="12">
        <v>2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1500</v>
      </c>
      <c r="B3189" s="12">
        <v>50</v>
      </c>
      <c r="C3189" s="12">
        <v>50</v>
      </c>
      <c r="D3189" s="12" t="s">
        <v>592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1301</v>
      </c>
      <c r="B3190" s="12">
        <v>50</v>
      </c>
      <c r="C3190" s="12">
        <v>50</v>
      </c>
      <c r="D3190" s="12" t="s">
        <v>590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1301</v>
      </c>
      <c r="B3191" s="12">
        <v>50</v>
      </c>
      <c r="C3191" s="12">
        <v>50</v>
      </c>
      <c r="D3191" s="12" t="s">
        <v>586</v>
      </c>
      <c r="E3191" s="12">
        <v>50</v>
      </c>
      <c r="F3191" s="12">
        <v>15</v>
      </c>
      <c r="G3191" s="12">
        <v>80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1301</v>
      </c>
      <c r="B3192" s="12">
        <v>50</v>
      </c>
      <c r="C3192" s="12">
        <v>50</v>
      </c>
      <c r="D3192" s="12" t="s">
        <v>588</v>
      </c>
      <c r="E3192" s="12">
        <v>50</v>
      </c>
      <c r="F3192" s="12">
        <v>15</v>
      </c>
      <c r="G3192" s="12">
        <v>80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1500</v>
      </c>
      <c r="B3193" s="12">
        <v>24</v>
      </c>
      <c r="C3193" s="12">
        <v>22</v>
      </c>
      <c r="D3193" s="12" t="s">
        <v>592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1301</v>
      </c>
      <c r="B3194" s="12">
        <v>24</v>
      </c>
      <c r="C3194" s="12">
        <v>22</v>
      </c>
      <c r="D3194" s="12" t="s">
        <v>590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1301</v>
      </c>
      <c r="B3195" s="12">
        <v>24</v>
      </c>
      <c r="C3195" s="12">
        <v>22</v>
      </c>
      <c r="D3195" s="12" t="s">
        <v>586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1301</v>
      </c>
      <c r="B3196" s="12">
        <v>24</v>
      </c>
      <c r="C3196" s="12">
        <v>22</v>
      </c>
      <c r="D3196" s="12" t="s">
        <v>588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1500</v>
      </c>
      <c r="B3197" s="12">
        <v>82</v>
      </c>
      <c r="C3197" s="12">
        <v>19</v>
      </c>
      <c r="D3197" s="12" t="s">
        <v>592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1301</v>
      </c>
      <c r="B3198" s="12">
        <v>82</v>
      </c>
      <c r="C3198" s="12">
        <v>19</v>
      </c>
      <c r="D3198" s="12" t="s">
        <v>590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1301</v>
      </c>
      <c r="B3199" s="12">
        <v>82</v>
      </c>
      <c r="C3199" s="12">
        <v>19</v>
      </c>
      <c r="D3199" s="12" t="s">
        <v>586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1301</v>
      </c>
      <c r="B3200" s="12">
        <v>82</v>
      </c>
      <c r="C3200" s="12">
        <v>19</v>
      </c>
      <c r="D3200" s="12" t="s">
        <v>588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1500</v>
      </c>
      <c r="B3201" s="12">
        <v>52</v>
      </c>
      <c r="C3201" s="12">
        <v>71</v>
      </c>
      <c r="D3201" s="12" t="s">
        <v>592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1301</v>
      </c>
      <c r="B3202" s="12">
        <v>52</v>
      </c>
      <c r="C3202" s="12">
        <v>71</v>
      </c>
      <c r="D3202" s="12" t="s">
        <v>590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1301</v>
      </c>
      <c r="B3203" s="12">
        <v>52</v>
      </c>
      <c r="C3203" s="12">
        <v>71</v>
      </c>
      <c r="D3203" s="12" t="s">
        <v>586</v>
      </c>
      <c r="E3203" s="12">
        <v>20</v>
      </c>
      <c r="F3203" s="12">
        <v>10</v>
      </c>
      <c r="G3203" s="14">
        <v>30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1301</v>
      </c>
      <c r="B3204" s="12">
        <v>52</v>
      </c>
      <c r="C3204" s="12">
        <v>71</v>
      </c>
      <c r="D3204" s="12" t="s">
        <v>588</v>
      </c>
      <c r="E3204" s="12">
        <v>20</v>
      </c>
      <c r="F3204" s="12">
        <v>10</v>
      </c>
      <c r="G3204" s="14">
        <v>30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1252</v>
      </c>
    </row>
    <row r="3207" spans="1:14">
      <c r="A3207" s="11" t="s">
        <v>1501</v>
      </c>
    </row>
    <row r="3208" spans="1:14">
      <c r="A3208" s="11" t="s">
        <v>1502</v>
      </c>
      <c r="B3208" s="12">
        <v>200</v>
      </c>
      <c r="C3208" s="12">
        <v>200</v>
      </c>
      <c r="D3208" s="27" t="s">
        <v>1147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1502</v>
      </c>
      <c r="B3209" s="12">
        <v>200</v>
      </c>
      <c r="C3209" s="12">
        <v>200</v>
      </c>
      <c r="D3209" s="27" t="s">
        <v>1148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1503</v>
      </c>
      <c r="B3210" s="12">
        <v>200</v>
      </c>
      <c r="C3210" s="12">
        <v>200</v>
      </c>
      <c r="D3210" s="27" t="s">
        <v>1149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1503</v>
      </c>
      <c r="B3211" s="12">
        <v>200</v>
      </c>
      <c r="C3211" s="12">
        <v>200</v>
      </c>
      <c r="D3211" s="27" t="s">
        <v>1150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1503</v>
      </c>
      <c r="B3212" s="12">
        <v>200</v>
      </c>
      <c r="C3212" s="12">
        <v>200</v>
      </c>
      <c r="D3212" s="27" t="s">
        <v>1151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1503</v>
      </c>
      <c r="B3213" s="12">
        <v>200</v>
      </c>
      <c r="C3213" s="12">
        <v>200</v>
      </c>
      <c r="D3213" s="27" t="s">
        <v>1152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1503</v>
      </c>
      <c r="B3214" s="12">
        <v>200</v>
      </c>
      <c r="C3214" s="12">
        <v>200</v>
      </c>
      <c r="D3214" s="27" t="s">
        <v>1153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1503</v>
      </c>
      <c r="B3215" s="12">
        <v>200</v>
      </c>
      <c r="C3215" s="12">
        <v>200</v>
      </c>
      <c r="D3215" s="27" t="s">
        <v>1154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1503</v>
      </c>
      <c r="B3216" s="12">
        <v>200</v>
      </c>
      <c r="C3216" s="12">
        <v>200</v>
      </c>
      <c r="D3216" s="27" t="s">
        <v>1155</v>
      </c>
      <c r="E3216" s="12">
        <v>180</v>
      </c>
      <c r="F3216" s="12">
        <v>30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1503</v>
      </c>
      <c r="B3217" s="12">
        <v>200</v>
      </c>
      <c r="C3217" s="12">
        <v>200</v>
      </c>
      <c r="D3217" s="27" t="s">
        <v>1156</v>
      </c>
      <c r="E3217" s="12">
        <v>180</v>
      </c>
      <c r="F3217" s="12">
        <v>30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7"/>
      <c r="G3218" s="14"/>
    </row>
    <row r="3219" spans="1:14">
      <c r="A3219" s="11" t="s">
        <v>1502</v>
      </c>
      <c r="B3219" s="12">
        <v>40</v>
      </c>
      <c r="C3219" s="12">
        <v>195</v>
      </c>
      <c r="D3219" s="27" t="s">
        <v>1147</v>
      </c>
      <c r="E3219" s="12">
        <v>40</v>
      </c>
      <c r="F3219" s="12">
        <v>5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1502</v>
      </c>
      <c r="B3220" s="12">
        <v>40</v>
      </c>
      <c r="C3220" s="12">
        <v>195</v>
      </c>
      <c r="D3220" s="27" t="s">
        <v>1148</v>
      </c>
      <c r="E3220" s="12">
        <v>40</v>
      </c>
      <c r="F3220" s="12">
        <v>5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1503</v>
      </c>
      <c r="B3221" s="12">
        <v>40</v>
      </c>
      <c r="C3221" s="12">
        <v>195</v>
      </c>
      <c r="D3221" s="27" t="s">
        <v>1149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1503</v>
      </c>
      <c r="B3222" s="12">
        <v>40</v>
      </c>
      <c r="C3222" s="12">
        <v>195</v>
      </c>
      <c r="D3222" s="27" t="s">
        <v>1150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1503</v>
      </c>
      <c r="B3223" s="12">
        <v>40</v>
      </c>
      <c r="C3223" s="12">
        <v>195</v>
      </c>
      <c r="D3223" s="27" t="s">
        <v>1151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1503</v>
      </c>
      <c r="B3224" s="12">
        <v>40</v>
      </c>
      <c r="C3224" s="12">
        <v>195</v>
      </c>
      <c r="D3224" s="27" t="s">
        <v>1152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1503</v>
      </c>
      <c r="B3225" s="12">
        <v>40</v>
      </c>
      <c r="C3225" s="12">
        <v>195</v>
      </c>
      <c r="D3225" s="27" t="s">
        <v>1153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1503</v>
      </c>
      <c r="B3226" s="12">
        <v>40</v>
      </c>
      <c r="C3226" s="12">
        <v>195</v>
      </c>
      <c r="D3226" s="27" t="s">
        <v>1154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1503</v>
      </c>
      <c r="B3227" s="12">
        <v>40</v>
      </c>
      <c r="C3227" s="12">
        <v>195</v>
      </c>
      <c r="D3227" s="27" t="s">
        <v>1155</v>
      </c>
      <c r="E3227" s="12">
        <v>40</v>
      </c>
      <c r="F3227" s="12">
        <v>2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1503</v>
      </c>
      <c r="B3228" s="12">
        <v>40</v>
      </c>
      <c r="C3228" s="12">
        <v>195</v>
      </c>
      <c r="D3228" s="27" t="s">
        <v>1156</v>
      </c>
      <c r="E3228" s="12">
        <v>40</v>
      </c>
      <c r="F3228" s="12">
        <v>2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7"/>
      <c r="G3229" s="14"/>
    </row>
    <row r="3230" spans="1:14">
      <c r="A3230" s="11" t="s">
        <v>1502</v>
      </c>
      <c r="B3230" s="12">
        <v>200</v>
      </c>
      <c r="C3230" s="12">
        <v>40</v>
      </c>
      <c r="D3230" s="27" t="s">
        <v>1147</v>
      </c>
      <c r="E3230" s="12">
        <v>40</v>
      </c>
      <c r="F3230" s="12">
        <v>5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1502</v>
      </c>
      <c r="B3231" s="12">
        <v>200</v>
      </c>
      <c r="C3231" s="12">
        <v>40</v>
      </c>
      <c r="D3231" s="27" t="s">
        <v>1148</v>
      </c>
      <c r="E3231" s="12">
        <v>40</v>
      </c>
      <c r="F3231" s="12">
        <v>5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1503</v>
      </c>
      <c r="B3232" s="12">
        <v>200</v>
      </c>
      <c r="C3232" s="12">
        <v>40</v>
      </c>
      <c r="D3232" s="27" t="s">
        <v>1149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1503</v>
      </c>
      <c r="B3233" s="12">
        <v>200</v>
      </c>
      <c r="C3233" s="12">
        <v>40</v>
      </c>
      <c r="D3233" s="27" t="s">
        <v>1150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1503</v>
      </c>
      <c r="B3234" s="12">
        <v>200</v>
      </c>
      <c r="C3234" s="12">
        <v>40</v>
      </c>
      <c r="D3234" s="27" t="s">
        <v>1151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1503</v>
      </c>
      <c r="B3235" s="12">
        <v>200</v>
      </c>
      <c r="C3235" s="12">
        <v>40</v>
      </c>
      <c r="D3235" s="27" t="s">
        <v>1152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1503</v>
      </c>
      <c r="B3236" s="12">
        <v>200</v>
      </c>
      <c r="C3236" s="12">
        <v>40</v>
      </c>
      <c r="D3236" s="27" t="s">
        <v>1153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1503</v>
      </c>
      <c r="B3237" s="12">
        <v>200</v>
      </c>
      <c r="C3237" s="12">
        <v>40</v>
      </c>
      <c r="D3237" s="27" t="s">
        <v>1154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1503</v>
      </c>
      <c r="B3238" s="12">
        <v>200</v>
      </c>
      <c r="C3238" s="12">
        <v>40</v>
      </c>
      <c r="D3238" s="27" t="s">
        <v>1155</v>
      </c>
      <c r="E3238" s="12">
        <v>40</v>
      </c>
      <c r="F3238" s="12">
        <v>2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1503</v>
      </c>
      <c r="B3239" s="12">
        <v>200</v>
      </c>
      <c r="C3239" s="12">
        <v>40</v>
      </c>
      <c r="D3239" s="27" t="s">
        <v>1156</v>
      </c>
      <c r="E3239" s="12">
        <v>40</v>
      </c>
      <c r="F3239" s="12">
        <v>2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7"/>
      <c r="G3240" s="14"/>
    </row>
    <row r="3241" spans="1:14">
      <c r="A3241" s="11" t="s">
        <v>1502</v>
      </c>
      <c r="B3241" s="12">
        <v>360</v>
      </c>
      <c r="C3241" s="12">
        <v>195</v>
      </c>
      <c r="D3241" s="27" t="s">
        <v>1147</v>
      </c>
      <c r="E3241" s="12">
        <v>40</v>
      </c>
      <c r="F3241" s="12">
        <v>5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1502</v>
      </c>
      <c r="B3242" s="12">
        <v>360</v>
      </c>
      <c r="C3242" s="12">
        <v>195</v>
      </c>
      <c r="D3242" s="27" t="s">
        <v>1148</v>
      </c>
      <c r="E3242" s="12">
        <v>40</v>
      </c>
      <c r="F3242" s="12">
        <v>5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1503</v>
      </c>
      <c r="B3243" s="12">
        <v>360</v>
      </c>
      <c r="C3243" s="12">
        <v>195</v>
      </c>
      <c r="D3243" s="27" t="s">
        <v>1149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1503</v>
      </c>
      <c r="B3244" s="12">
        <v>360</v>
      </c>
      <c r="C3244" s="12">
        <v>195</v>
      </c>
      <c r="D3244" s="27" t="s">
        <v>1150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1503</v>
      </c>
      <c r="B3245" s="12">
        <v>360</v>
      </c>
      <c r="C3245" s="12">
        <v>195</v>
      </c>
      <c r="D3245" s="27" t="s">
        <v>1151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1503</v>
      </c>
      <c r="B3246" s="12">
        <v>360</v>
      </c>
      <c r="C3246" s="12">
        <v>195</v>
      </c>
      <c r="D3246" s="27" t="s">
        <v>1152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1503</v>
      </c>
      <c r="B3247" s="12">
        <v>360</v>
      </c>
      <c r="C3247" s="12">
        <v>195</v>
      </c>
      <c r="D3247" s="27" t="s">
        <v>1153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1503</v>
      </c>
      <c r="B3248" s="12">
        <v>360</v>
      </c>
      <c r="C3248" s="12">
        <v>195</v>
      </c>
      <c r="D3248" s="27" t="s">
        <v>1154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1503</v>
      </c>
      <c r="B3249" s="12">
        <v>360</v>
      </c>
      <c r="C3249" s="12">
        <v>195</v>
      </c>
      <c r="D3249" s="27" t="s">
        <v>1155</v>
      </c>
      <c r="E3249" s="12">
        <v>40</v>
      </c>
      <c r="F3249" s="12">
        <v>2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1503</v>
      </c>
      <c r="B3250" s="12">
        <v>360</v>
      </c>
      <c r="C3250" s="12">
        <v>195</v>
      </c>
      <c r="D3250" s="27" t="s">
        <v>1156</v>
      </c>
      <c r="E3250" s="12">
        <v>40</v>
      </c>
      <c r="F3250" s="12">
        <v>2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7"/>
      <c r="G3251" s="14"/>
    </row>
    <row r="3252" spans="1:14">
      <c r="A3252" s="11" t="s">
        <v>1502</v>
      </c>
      <c r="B3252" s="12">
        <v>200</v>
      </c>
      <c r="C3252" s="12">
        <v>360</v>
      </c>
      <c r="D3252" s="27" t="s">
        <v>1147</v>
      </c>
      <c r="E3252" s="12">
        <v>40</v>
      </c>
      <c r="F3252" s="12">
        <v>5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1502</v>
      </c>
      <c r="B3253" s="12">
        <v>200</v>
      </c>
      <c r="C3253" s="12">
        <v>360</v>
      </c>
      <c r="D3253" s="27" t="s">
        <v>1148</v>
      </c>
      <c r="E3253" s="12">
        <v>40</v>
      </c>
      <c r="F3253" s="12">
        <v>5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1503</v>
      </c>
      <c r="B3254" s="12">
        <v>200</v>
      </c>
      <c r="C3254" s="12">
        <v>360</v>
      </c>
      <c r="D3254" s="27" t="s">
        <v>1149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1503</v>
      </c>
      <c r="B3255" s="12">
        <v>200</v>
      </c>
      <c r="C3255" s="12">
        <v>360</v>
      </c>
      <c r="D3255" s="27" t="s">
        <v>1150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1503</v>
      </c>
      <c r="B3256" s="12">
        <v>200</v>
      </c>
      <c r="C3256" s="12">
        <v>360</v>
      </c>
      <c r="D3256" s="27" t="s">
        <v>1151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1503</v>
      </c>
      <c r="B3257" s="12">
        <v>200</v>
      </c>
      <c r="C3257" s="12">
        <v>360</v>
      </c>
      <c r="D3257" s="27" t="s">
        <v>1152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1503</v>
      </c>
      <c r="B3258" s="12">
        <v>200</v>
      </c>
      <c r="C3258" s="12">
        <v>360</v>
      </c>
      <c r="D3258" s="27" t="s">
        <v>1153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1503</v>
      </c>
      <c r="B3259" s="12">
        <v>200</v>
      </c>
      <c r="C3259" s="12">
        <v>360</v>
      </c>
      <c r="D3259" s="27" t="s">
        <v>1154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1503</v>
      </c>
      <c r="B3260" s="12">
        <v>200</v>
      </c>
      <c r="C3260" s="12">
        <v>360</v>
      </c>
      <c r="D3260" s="27" t="s">
        <v>1155</v>
      </c>
      <c r="E3260" s="12">
        <v>40</v>
      </c>
      <c r="F3260" s="12">
        <v>2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1503</v>
      </c>
      <c r="B3261" s="12">
        <v>200</v>
      </c>
      <c r="C3261" s="12">
        <v>360</v>
      </c>
      <c r="D3261" s="27" t="s">
        <v>1156</v>
      </c>
      <c r="E3261" s="12">
        <v>40</v>
      </c>
      <c r="F3261" s="12">
        <v>2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7"/>
      <c r="G3262" s="14"/>
    </row>
    <row r="3263" spans="1:14">
      <c r="A3263" s="11" t="s">
        <v>1502</v>
      </c>
      <c r="B3263" s="12">
        <v>120</v>
      </c>
      <c r="C3263" s="12">
        <v>120</v>
      </c>
      <c r="D3263" s="27" t="s">
        <v>1147</v>
      </c>
      <c r="E3263" s="12">
        <v>40</v>
      </c>
      <c r="F3263" s="12">
        <v>5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1502</v>
      </c>
      <c r="B3264" s="12">
        <v>120</v>
      </c>
      <c r="C3264" s="12">
        <v>120</v>
      </c>
      <c r="D3264" s="27" t="s">
        <v>1148</v>
      </c>
      <c r="E3264" s="12">
        <v>40</v>
      </c>
      <c r="F3264" s="12">
        <v>5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1503</v>
      </c>
      <c r="B3265" s="12">
        <v>120</v>
      </c>
      <c r="C3265" s="12">
        <v>120</v>
      </c>
      <c r="D3265" s="27" t="s">
        <v>1149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1503</v>
      </c>
      <c r="B3266" s="12">
        <v>120</v>
      </c>
      <c r="C3266" s="12">
        <v>120</v>
      </c>
      <c r="D3266" s="27" t="s">
        <v>1150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1503</v>
      </c>
      <c r="B3267" s="12">
        <v>120</v>
      </c>
      <c r="C3267" s="12">
        <v>120</v>
      </c>
      <c r="D3267" s="27" t="s">
        <v>1151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1503</v>
      </c>
      <c r="B3268" s="12">
        <v>120</v>
      </c>
      <c r="C3268" s="12">
        <v>120</v>
      </c>
      <c r="D3268" s="27" t="s">
        <v>1152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1503</v>
      </c>
      <c r="B3269" s="12">
        <v>120</v>
      </c>
      <c r="C3269" s="12">
        <v>120</v>
      </c>
      <c r="D3269" s="27" t="s">
        <v>1153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1503</v>
      </c>
      <c r="B3270" s="12">
        <v>120</v>
      </c>
      <c r="C3270" s="12">
        <v>120</v>
      </c>
      <c r="D3270" s="27" t="s">
        <v>1154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1503</v>
      </c>
      <c r="B3271" s="12">
        <v>120</v>
      </c>
      <c r="C3271" s="12">
        <v>120</v>
      </c>
      <c r="D3271" s="27" t="s">
        <v>1155</v>
      </c>
      <c r="E3271" s="12">
        <v>40</v>
      </c>
      <c r="F3271" s="12">
        <v>2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1503</v>
      </c>
      <c r="B3272" s="12">
        <v>120</v>
      </c>
      <c r="C3272" s="12">
        <v>120</v>
      </c>
      <c r="D3272" s="27" t="s">
        <v>1156</v>
      </c>
      <c r="E3272" s="12">
        <v>40</v>
      </c>
      <c r="F3272" s="12">
        <v>2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7"/>
      <c r="G3273" s="14"/>
    </row>
    <row r="3274" spans="1:14">
      <c r="A3274" s="11" t="s">
        <v>1502</v>
      </c>
      <c r="B3274" s="12">
        <v>280</v>
      </c>
      <c r="C3274" s="12">
        <v>120</v>
      </c>
      <c r="D3274" s="27" t="s">
        <v>1147</v>
      </c>
      <c r="E3274" s="12">
        <v>40</v>
      </c>
      <c r="F3274" s="12">
        <v>5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1502</v>
      </c>
      <c r="B3275" s="12">
        <v>280</v>
      </c>
      <c r="C3275" s="12">
        <v>120</v>
      </c>
      <c r="D3275" s="27" t="s">
        <v>1148</v>
      </c>
      <c r="E3275" s="12">
        <v>40</v>
      </c>
      <c r="F3275" s="12">
        <v>5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1503</v>
      </c>
      <c r="B3276" s="12">
        <v>280</v>
      </c>
      <c r="C3276" s="12">
        <v>120</v>
      </c>
      <c r="D3276" s="27" t="s">
        <v>1149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1503</v>
      </c>
      <c r="B3277" s="12">
        <v>280</v>
      </c>
      <c r="C3277" s="12">
        <v>120</v>
      </c>
      <c r="D3277" s="27" t="s">
        <v>1150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1503</v>
      </c>
      <c r="B3278" s="12">
        <v>280</v>
      </c>
      <c r="C3278" s="12">
        <v>120</v>
      </c>
      <c r="D3278" s="27" t="s">
        <v>1151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1503</v>
      </c>
      <c r="B3279" s="12">
        <v>280</v>
      </c>
      <c r="C3279" s="12">
        <v>120</v>
      </c>
      <c r="D3279" s="27" t="s">
        <v>1152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1503</v>
      </c>
      <c r="B3280" s="12">
        <v>280</v>
      </c>
      <c r="C3280" s="12">
        <v>120</v>
      </c>
      <c r="D3280" s="27" t="s">
        <v>1153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1503</v>
      </c>
      <c r="B3281" s="12">
        <v>280</v>
      </c>
      <c r="C3281" s="12">
        <v>120</v>
      </c>
      <c r="D3281" s="27" t="s">
        <v>1154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1503</v>
      </c>
      <c r="B3282" s="12">
        <v>280</v>
      </c>
      <c r="C3282" s="12">
        <v>120</v>
      </c>
      <c r="D3282" s="27" t="s">
        <v>1155</v>
      </c>
      <c r="E3282" s="12">
        <v>40</v>
      </c>
      <c r="F3282" s="12">
        <v>2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1503</v>
      </c>
      <c r="B3283" s="12">
        <v>280</v>
      </c>
      <c r="C3283" s="12">
        <v>120</v>
      </c>
      <c r="D3283" s="27" t="s">
        <v>1156</v>
      </c>
      <c r="E3283" s="12">
        <v>40</v>
      </c>
      <c r="F3283" s="12">
        <v>2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7"/>
      <c r="G3284" s="14"/>
    </row>
    <row r="3285" spans="1:14">
      <c r="A3285" s="11" t="s">
        <v>1502</v>
      </c>
      <c r="B3285" s="12">
        <v>120</v>
      </c>
      <c r="C3285" s="12">
        <v>280</v>
      </c>
      <c r="D3285" s="27" t="s">
        <v>1147</v>
      </c>
      <c r="E3285" s="12">
        <v>40</v>
      </c>
      <c r="F3285" s="12">
        <v>5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1502</v>
      </c>
      <c r="B3286" s="12">
        <v>120</v>
      </c>
      <c r="C3286" s="12">
        <v>280</v>
      </c>
      <c r="D3286" s="27" t="s">
        <v>1148</v>
      </c>
      <c r="E3286" s="12">
        <v>40</v>
      </c>
      <c r="F3286" s="12">
        <v>5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1503</v>
      </c>
      <c r="B3287" s="12">
        <v>120</v>
      </c>
      <c r="C3287" s="12">
        <v>280</v>
      </c>
      <c r="D3287" s="27" t="s">
        <v>1149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1503</v>
      </c>
      <c r="B3288" s="12">
        <v>120</v>
      </c>
      <c r="C3288" s="12">
        <v>280</v>
      </c>
      <c r="D3288" s="27" t="s">
        <v>1150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1503</v>
      </c>
      <c r="B3289" s="12">
        <v>120</v>
      </c>
      <c r="C3289" s="12">
        <v>280</v>
      </c>
      <c r="D3289" s="27" t="s">
        <v>1151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1503</v>
      </c>
      <c r="B3290" s="12">
        <v>120</v>
      </c>
      <c r="C3290" s="12">
        <v>280</v>
      </c>
      <c r="D3290" s="27" t="s">
        <v>1152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1503</v>
      </c>
      <c r="B3291" s="12">
        <v>120</v>
      </c>
      <c r="C3291" s="12">
        <v>280</v>
      </c>
      <c r="D3291" s="27" t="s">
        <v>1153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1503</v>
      </c>
      <c r="B3292" s="12">
        <v>120</v>
      </c>
      <c r="C3292" s="12">
        <v>280</v>
      </c>
      <c r="D3292" s="27" t="s">
        <v>1154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1503</v>
      </c>
      <c r="B3293" s="12">
        <v>120</v>
      </c>
      <c r="C3293" s="12">
        <v>280</v>
      </c>
      <c r="D3293" s="27" t="s">
        <v>1155</v>
      </c>
      <c r="E3293" s="12">
        <v>40</v>
      </c>
      <c r="F3293" s="12">
        <v>2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1503</v>
      </c>
      <c r="B3294" s="12">
        <v>120</v>
      </c>
      <c r="C3294" s="12">
        <v>280</v>
      </c>
      <c r="D3294" s="27" t="s">
        <v>1156</v>
      </c>
      <c r="E3294" s="12">
        <v>40</v>
      </c>
      <c r="F3294" s="12">
        <v>2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7"/>
      <c r="G3295" s="14"/>
    </row>
    <row r="3296" spans="1:14">
      <c r="A3296" s="11" t="s">
        <v>1502</v>
      </c>
      <c r="B3296" s="12">
        <v>280</v>
      </c>
      <c r="C3296" s="12">
        <v>280</v>
      </c>
      <c r="D3296" s="27" t="s">
        <v>1147</v>
      </c>
      <c r="E3296" s="12">
        <v>40</v>
      </c>
      <c r="F3296" s="12">
        <v>5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1502</v>
      </c>
      <c r="B3297" s="12">
        <v>280</v>
      </c>
      <c r="C3297" s="12">
        <v>280</v>
      </c>
      <c r="D3297" s="27" t="s">
        <v>1148</v>
      </c>
      <c r="E3297" s="12">
        <v>40</v>
      </c>
      <c r="F3297" s="12">
        <v>5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1503</v>
      </c>
      <c r="B3298" s="12">
        <v>280</v>
      </c>
      <c r="C3298" s="12">
        <v>280</v>
      </c>
      <c r="D3298" s="27" t="s">
        <v>1149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1503</v>
      </c>
      <c r="B3299" s="12">
        <v>280</v>
      </c>
      <c r="C3299" s="12">
        <v>280</v>
      </c>
      <c r="D3299" s="27" t="s">
        <v>1150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1503</v>
      </c>
      <c r="B3300" s="12">
        <v>280</v>
      </c>
      <c r="C3300" s="12">
        <v>280</v>
      </c>
      <c r="D3300" s="27" t="s">
        <v>1151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1503</v>
      </c>
      <c r="B3301" s="12">
        <v>280</v>
      </c>
      <c r="C3301" s="12">
        <v>280</v>
      </c>
      <c r="D3301" s="27" t="s">
        <v>1152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1503</v>
      </c>
      <c r="B3302" s="12">
        <v>280</v>
      </c>
      <c r="C3302" s="12">
        <v>280</v>
      </c>
      <c r="D3302" s="27" t="s">
        <v>1153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1503</v>
      </c>
      <c r="B3303" s="12">
        <v>280</v>
      </c>
      <c r="C3303" s="12">
        <v>280</v>
      </c>
      <c r="D3303" s="27" t="s">
        <v>1154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1503</v>
      </c>
      <c r="B3304" s="12">
        <v>280</v>
      </c>
      <c r="C3304" s="12">
        <v>280</v>
      </c>
      <c r="D3304" s="27" t="s">
        <v>1155</v>
      </c>
      <c r="E3304" s="12">
        <v>40</v>
      </c>
      <c r="F3304" s="12">
        <v>2</v>
      </c>
      <c r="G3304" s="14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1503</v>
      </c>
      <c r="B3305" s="12">
        <v>280</v>
      </c>
      <c r="C3305" s="12">
        <v>280</v>
      </c>
      <c r="D3305" s="27" t="s">
        <v>1156</v>
      </c>
      <c r="E3305" s="12">
        <v>40</v>
      </c>
      <c r="F3305" s="12">
        <v>2</v>
      </c>
      <c r="G3305" s="14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1252</v>
      </c>
    </row>
    <row r="3308" spans="1:14">
      <c r="A3308" s="11" t="s">
        <v>1288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599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2">
        <v>3</v>
      </c>
      <c r="B3310" s="14">
        <v>500</v>
      </c>
      <c r="C3310" s="14">
        <v>400</v>
      </c>
      <c r="D3310" s="14" t="s">
        <v>595</v>
      </c>
      <c r="E3310" s="14">
        <v>500</v>
      </c>
      <c r="F3310" s="14">
        <v>10</v>
      </c>
      <c r="G3310" s="12">
        <v>30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2">
        <v>3</v>
      </c>
      <c r="B3311" s="14">
        <v>500</v>
      </c>
      <c r="C3311" s="14">
        <v>400</v>
      </c>
      <c r="D3311" s="14" t="s">
        <v>1504</v>
      </c>
      <c r="E3311" s="14">
        <v>500</v>
      </c>
      <c r="F3311" s="14">
        <v>10</v>
      </c>
      <c r="G3311" s="12">
        <v>30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200</v>
      </c>
      <c r="C3312" s="16">
        <v>200</v>
      </c>
      <c r="D3312" s="16" t="s">
        <v>1505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650</v>
      </c>
      <c r="C3313" s="16">
        <v>120</v>
      </c>
      <c r="D3313" s="16" t="s">
        <v>1505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3">
        <v>3</v>
      </c>
      <c r="B3314" s="16">
        <v>720</v>
      </c>
      <c r="C3314" s="16">
        <v>500</v>
      </c>
      <c r="D3314" s="16" t="s">
        <v>1505</v>
      </c>
      <c r="E3314" s="16">
        <v>80</v>
      </c>
      <c r="F3314" s="16">
        <v>1</v>
      </c>
      <c r="G3314" s="16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3">
        <v>3</v>
      </c>
      <c r="B3315" s="16">
        <v>450</v>
      </c>
      <c r="C3315" s="16">
        <v>200</v>
      </c>
      <c r="D3315" s="16" t="s">
        <v>1505</v>
      </c>
      <c r="E3315" s="16">
        <v>80</v>
      </c>
      <c r="F3315" s="16">
        <v>1</v>
      </c>
      <c r="G3315" s="16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1106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2">
        <v>3</v>
      </c>
      <c r="B3318" s="14">
        <v>150</v>
      </c>
      <c r="C3318" s="14">
        <v>600</v>
      </c>
      <c r="D3318" s="14" t="s">
        <v>605</v>
      </c>
      <c r="E3318" s="14">
        <v>150</v>
      </c>
      <c r="F3318" s="1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2">
        <v>3</v>
      </c>
      <c r="B3319" s="14">
        <v>150</v>
      </c>
      <c r="C3319" s="14">
        <v>600</v>
      </c>
      <c r="D3319" s="14" t="s">
        <v>593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1106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2">
        <v>3</v>
      </c>
      <c r="B3322" s="14">
        <v>300</v>
      </c>
      <c r="C3322" s="14">
        <v>600</v>
      </c>
      <c r="D3322" s="14" t="s">
        <v>605</v>
      </c>
      <c r="E3322" s="14">
        <v>150</v>
      </c>
      <c r="F3322" s="1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2">
        <v>3</v>
      </c>
      <c r="B3323" s="14">
        <v>300</v>
      </c>
      <c r="C3323" s="14">
        <v>600</v>
      </c>
      <c r="D3323" s="14" t="s">
        <v>593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1106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2">
        <v>3</v>
      </c>
      <c r="B3326" s="14">
        <v>450</v>
      </c>
      <c r="C3326" s="14">
        <v>600</v>
      </c>
      <c r="D3326" s="14" t="s">
        <v>605</v>
      </c>
      <c r="E3326" s="14">
        <v>150</v>
      </c>
      <c r="F3326" s="1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2">
        <v>3</v>
      </c>
      <c r="B3327" s="14">
        <v>450</v>
      </c>
      <c r="C3327" s="14">
        <v>600</v>
      </c>
      <c r="D3327" s="14" t="s">
        <v>593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598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2">
        <v>3</v>
      </c>
      <c r="B3330" s="14">
        <v>150</v>
      </c>
      <c r="C3330" s="14">
        <v>450</v>
      </c>
      <c r="D3330" s="14" t="s">
        <v>600</v>
      </c>
      <c r="E3330" s="14">
        <v>150</v>
      </c>
      <c r="F3330" s="14">
        <v>20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2">
        <v>3</v>
      </c>
      <c r="B3331" s="14">
        <v>150</v>
      </c>
      <c r="C3331" s="14">
        <v>450</v>
      </c>
      <c r="D3331" s="14" t="s">
        <v>593</v>
      </c>
      <c r="E3331" s="14">
        <v>150</v>
      </c>
      <c r="F3331" s="14">
        <v>20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603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598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>
        <v>3</v>
      </c>
      <c r="B3335" s="14">
        <v>300</v>
      </c>
      <c r="C3335" s="14">
        <v>450</v>
      </c>
      <c r="D3335" s="14" t="s">
        <v>600</v>
      </c>
      <c r="E3335" s="14">
        <v>50</v>
      </c>
      <c r="F3335" s="14">
        <v>10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2">
        <v>3</v>
      </c>
      <c r="B3336" s="14">
        <v>300</v>
      </c>
      <c r="C3336" s="14">
        <v>450</v>
      </c>
      <c r="D3336" s="14" t="s">
        <v>593</v>
      </c>
      <c r="E3336" s="14">
        <v>50</v>
      </c>
      <c r="F3336" s="14">
        <v>10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/>
      <c r="H3337" s="12"/>
      <c r="I3337" s="12"/>
      <c r="J3337" s="12"/>
      <c r="K3337" s="12"/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598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2">
        <v>3</v>
      </c>
      <c r="B3339" s="14">
        <v>450</v>
      </c>
      <c r="C3339" s="14">
        <v>450</v>
      </c>
      <c r="D3339" s="14" t="s">
        <v>600</v>
      </c>
      <c r="E3339" s="14">
        <v>150</v>
      </c>
      <c r="F3339" s="1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2">
        <v>3</v>
      </c>
      <c r="B3340" s="14">
        <v>450</v>
      </c>
      <c r="C3340" s="14">
        <v>450</v>
      </c>
      <c r="D3340" s="14" t="s">
        <v>593</v>
      </c>
      <c r="E3340" s="14">
        <v>150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598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600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2">
        <v>3</v>
      </c>
      <c r="B3344" s="14">
        <v>150</v>
      </c>
      <c r="C3344" s="14">
        <v>300</v>
      </c>
      <c r="D3344" s="14" t="s">
        <v>596</v>
      </c>
      <c r="E3344" s="14">
        <v>100</v>
      </c>
      <c r="F3344" s="14">
        <v>20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2">
        <v>3</v>
      </c>
      <c r="B3345" s="14">
        <v>150</v>
      </c>
      <c r="C3345" s="14">
        <v>300</v>
      </c>
      <c r="D3345" s="14" t="s">
        <v>597</v>
      </c>
      <c r="E3345" s="14">
        <v>100</v>
      </c>
      <c r="F3345" s="14">
        <v>20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603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598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600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2">
        <v>3</v>
      </c>
      <c r="B3350" s="14">
        <v>450</v>
      </c>
      <c r="C3350" s="14">
        <v>300</v>
      </c>
      <c r="D3350" s="14" t="s">
        <v>596</v>
      </c>
      <c r="E3350" s="14">
        <v>80</v>
      </c>
      <c r="F3350" s="14">
        <v>15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2">
        <v>3</v>
      </c>
      <c r="B3351" s="14">
        <v>450</v>
      </c>
      <c r="C3351" s="14">
        <v>300</v>
      </c>
      <c r="D3351" s="14" t="s">
        <v>597</v>
      </c>
      <c r="E3351" s="14">
        <v>80</v>
      </c>
      <c r="F3351" s="14">
        <v>15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598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600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2">
        <v>3</v>
      </c>
      <c r="B3356" s="14">
        <v>150</v>
      </c>
      <c r="C3356" s="14">
        <v>200</v>
      </c>
      <c r="D3356" s="14" t="s">
        <v>602</v>
      </c>
      <c r="E3356" s="14">
        <v>100</v>
      </c>
      <c r="F3356" s="1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2">
        <v>3</v>
      </c>
      <c r="B3357" s="14">
        <v>150</v>
      </c>
      <c r="C3357" s="14">
        <v>200</v>
      </c>
      <c r="D3357" s="14" t="s">
        <v>597</v>
      </c>
      <c r="E3357" s="14">
        <v>100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598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600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2">
        <v>3</v>
      </c>
      <c r="B3362" s="14">
        <v>300</v>
      </c>
      <c r="C3362" s="14">
        <v>200</v>
      </c>
      <c r="D3362" s="14" t="s">
        <v>602</v>
      </c>
      <c r="E3362" s="14">
        <v>60</v>
      </c>
      <c r="F3362" s="14">
        <v>10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2">
        <v>3</v>
      </c>
      <c r="B3363" s="14">
        <v>300</v>
      </c>
      <c r="C3363" s="14">
        <v>200</v>
      </c>
      <c r="D3363" s="14" t="s">
        <v>597</v>
      </c>
      <c r="E3363" s="14">
        <v>60</v>
      </c>
      <c r="F3363" s="14">
        <v>10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598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600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2">
        <v>3</v>
      </c>
      <c r="B3368" s="14">
        <v>450</v>
      </c>
      <c r="C3368" s="14">
        <v>200</v>
      </c>
      <c r="D3368" s="14" t="s">
        <v>602</v>
      </c>
      <c r="E3368" s="14">
        <v>100</v>
      </c>
      <c r="F3368" s="14">
        <v>20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2">
        <v>3</v>
      </c>
      <c r="B3369" s="14">
        <v>450</v>
      </c>
      <c r="C3369" s="14">
        <v>200</v>
      </c>
      <c r="D3369" s="14" t="s">
        <v>597</v>
      </c>
      <c r="E3369" s="14">
        <v>100</v>
      </c>
      <c r="F3369" s="14">
        <v>20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598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600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2">
        <v>3</v>
      </c>
      <c r="B3374" s="14">
        <v>700</v>
      </c>
      <c r="C3374" s="14">
        <v>600</v>
      </c>
      <c r="D3374" s="14" t="s">
        <v>602</v>
      </c>
      <c r="E3374" s="14">
        <v>80</v>
      </c>
      <c r="F3374" s="14">
        <v>15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2">
        <v>3</v>
      </c>
      <c r="B3375" s="14">
        <v>700</v>
      </c>
      <c r="C3375" s="14">
        <v>600</v>
      </c>
      <c r="D3375" s="14" t="s">
        <v>597</v>
      </c>
      <c r="E3375" s="14">
        <v>80</v>
      </c>
      <c r="F3375" s="14">
        <v>15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598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600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2">
        <v>3</v>
      </c>
      <c r="B3380" s="14">
        <v>700</v>
      </c>
      <c r="C3380" s="14">
        <v>450</v>
      </c>
      <c r="D3380" s="14" t="s">
        <v>602</v>
      </c>
      <c r="E3380" s="14">
        <v>150</v>
      </c>
      <c r="F3380" s="1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2">
        <v>3</v>
      </c>
      <c r="B3381" s="14">
        <v>700</v>
      </c>
      <c r="C3381" s="14">
        <v>450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598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600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2">
        <v>3</v>
      </c>
      <c r="B3386" s="14">
        <v>800</v>
      </c>
      <c r="C3386" s="14">
        <v>150</v>
      </c>
      <c r="D3386" s="14" t="s">
        <v>602</v>
      </c>
      <c r="E3386" s="14">
        <v>150</v>
      </c>
      <c r="F3386" s="1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2">
        <v>3</v>
      </c>
      <c r="B3387" s="14">
        <v>800</v>
      </c>
      <c r="C3387" s="14">
        <v>150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598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600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2">
        <v>3</v>
      </c>
      <c r="B3392" s="14">
        <v>800</v>
      </c>
      <c r="C3392" s="14">
        <v>300</v>
      </c>
      <c r="D3392" s="14" t="s">
        <v>602</v>
      </c>
      <c r="E3392" s="14">
        <v>150</v>
      </c>
      <c r="F3392" s="1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2">
        <v>3</v>
      </c>
      <c r="B3393" s="14">
        <v>800</v>
      </c>
      <c r="C3393" s="14">
        <v>300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598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600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2">
        <v>3</v>
      </c>
      <c r="B3398" s="14">
        <v>800</v>
      </c>
      <c r="C3398" s="14">
        <v>450</v>
      </c>
      <c r="D3398" s="14" t="s">
        <v>602</v>
      </c>
      <c r="E3398" s="14">
        <v>150</v>
      </c>
      <c r="F3398" s="1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2">
        <v>3</v>
      </c>
      <c r="B3399" s="14">
        <v>800</v>
      </c>
      <c r="C3399" s="14">
        <v>450</v>
      </c>
      <c r="D3399" s="14" t="s">
        <v>597</v>
      </c>
      <c r="E3399" s="14">
        <v>150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598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600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2">
        <v>3</v>
      </c>
      <c r="B3404" s="14">
        <v>650</v>
      </c>
      <c r="C3404" s="14">
        <v>120</v>
      </c>
      <c r="D3404" s="14" t="s">
        <v>602</v>
      </c>
      <c r="E3404" s="14">
        <v>100</v>
      </c>
      <c r="F3404" s="14">
        <v>20</v>
      </c>
      <c r="G3404" s="14">
        <v>30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2">
        <v>3</v>
      </c>
      <c r="B3405" s="14">
        <v>650</v>
      </c>
      <c r="C3405" s="14">
        <v>120</v>
      </c>
      <c r="D3405" s="14" t="s">
        <v>597</v>
      </c>
      <c r="E3405" s="14">
        <v>100</v>
      </c>
      <c r="F3405" s="14">
        <v>20</v>
      </c>
      <c r="G3405" s="14">
        <v>30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1252</v>
      </c>
    </row>
    <row r="3408" spans="1:14">
      <c r="A3408" s="11" t="s">
        <v>1506</v>
      </c>
    </row>
    <row r="3409" spans="1:14">
      <c r="A3409" s="11" t="s">
        <v>1507</v>
      </c>
    </row>
    <row r="3410" spans="1:14">
      <c r="A3410" s="11" t="s">
        <v>1508</v>
      </c>
    </row>
    <row r="3411" spans="1:14">
      <c r="A3411" s="11" t="s">
        <v>1509</v>
      </c>
      <c r="B3411" s="12">
        <v>220</v>
      </c>
      <c r="C3411" s="12">
        <v>170</v>
      </c>
      <c r="D3411" s="12" t="s">
        <v>582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1510</v>
      </c>
      <c r="B3412" s="12">
        <v>220</v>
      </c>
      <c r="C3412" s="12">
        <v>170</v>
      </c>
      <c r="D3412" s="12" t="s">
        <v>580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1510</v>
      </c>
      <c r="B3413" s="12">
        <v>220</v>
      </c>
      <c r="C3413" s="12">
        <v>170</v>
      </c>
      <c r="D3413" s="12" t="s">
        <v>572</v>
      </c>
      <c r="E3413" s="12">
        <v>150</v>
      </c>
      <c r="F3413" s="12">
        <v>60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1510</v>
      </c>
      <c r="B3414" s="12">
        <v>220</v>
      </c>
      <c r="C3414" s="12">
        <v>170</v>
      </c>
      <c r="D3414" s="12" t="s">
        <v>1511</v>
      </c>
      <c r="E3414" s="12">
        <v>150</v>
      </c>
      <c r="F3414" s="12">
        <v>60</v>
      </c>
      <c r="G3414" s="12">
        <v>80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1510</v>
      </c>
      <c r="B3415" s="12">
        <v>220</v>
      </c>
      <c r="C3415" s="12">
        <v>170</v>
      </c>
      <c r="D3415" s="12" t="s">
        <v>571</v>
      </c>
      <c r="E3415" s="12">
        <v>150</v>
      </c>
      <c r="F3415" s="12">
        <v>30</v>
      </c>
      <c r="G3415" s="12">
        <v>80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1512</v>
      </c>
    </row>
    <row r="3417" spans="1:14">
      <c r="A3417" s="11" t="s">
        <v>1509</v>
      </c>
      <c r="B3417" s="12">
        <v>250</v>
      </c>
      <c r="C3417" s="12">
        <v>140</v>
      </c>
      <c r="D3417" s="12" t="s">
        <v>582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1510</v>
      </c>
      <c r="B3418" s="12">
        <v>250</v>
      </c>
      <c r="C3418" s="12">
        <v>140</v>
      </c>
      <c r="D3418" s="12" t="s">
        <v>580</v>
      </c>
      <c r="E3418" s="12">
        <v>60</v>
      </c>
      <c r="F3418" s="12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1510</v>
      </c>
      <c r="B3419" s="12">
        <v>250</v>
      </c>
      <c r="C3419" s="12">
        <v>140</v>
      </c>
      <c r="D3419" s="12" t="s">
        <v>572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1513</v>
      </c>
    </row>
    <row r="3421" spans="1:14">
      <c r="A3421" s="11" t="s">
        <v>1509</v>
      </c>
      <c r="B3421" s="12">
        <v>160</v>
      </c>
      <c r="C3421" s="12">
        <v>230</v>
      </c>
      <c r="D3421" s="12" t="s">
        <v>582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1510</v>
      </c>
      <c r="B3422" s="12">
        <v>160</v>
      </c>
      <c r="C3422" s="12">
        <v>230</v>
      </c>
      <c r="D3422" s="12" t="s">
        <v>580</v>
      </c>
      <c r="E3422" s="12">
        <v>60</v>
      </c>
      <c r="F3422" s="12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1510</v>
      </c>
      <c r="B3423" s="12">
        <v>160</v>
      </c>
      <c r="C3423" s="12">
        <v>230</v>
      </c>
      <c r="D3423" s="12" t="s">
        <v>572</v>
      </c>
      <c r="E3423" s="12">
        <v>60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1514</v>
      </c>
    </row>
    <row r="3425" spans="1:14">
      <c r="A3425" s="11" t="s">
        <v>1509</v>
      </c>
      <c r="B3425" s="12">
        <v>210</v>
      </c>
      <c r="C3425" s="12">
        <v>85</v>
      </c>
      <c r="D3425" s="12" t="s">
        <v>582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1510</v>
      </c>
      <c r="B3426" s="12">
        <v>210</v>
      </c>
      <c r="C3426" s="12">
        <v>85</v>
      </c>
      <c r="D3426" s="12" t="s">
        <v>580</v>
      </c>
      <c r="E3426" s="12">
        <v>50</v>
      </c>
      <c r="F3426" s="12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1510</v>
      </c>
      <c r="B3427" s="12">
        <v>210</v>
      </c>
      <c r="C3427" s="12">
        <v>85</v>
      </c>
      <c r="D3427" s="12" t="s">
        <v>572</v>
      </c>
      <c r="E3427" s="12">
        <v>50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1515</v>
      </c>
    </row>
    <row r="3429" spans="1:14">
      <c r="A3429" s="11" t="s">
        <v>1509</v>
      </c>
      <c r="B3429" s="12">
        <v>170</v>
      </c>
      <c r="C3429" s="12">
        <v>120</v>
      </c>
      <c r="D3429" s="12" t="s">
        <v>582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1510</v>
      </c>
      <c r="B3430" s="12">
        <v>170</v>
      </c>
      <c r="C3430" s="12">
        <v>120</v>
      </c>
      <c r="D3430" s="12" t="s">
        <v>580</v>
      </c>
      <c r="E3430" s="12">
        <v>80</v>
      </c>
      <c r="F3430" s="12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1510</v>
      </c>
      <c r="B3431" s="12">
        <v>170</v>
      </c>
      <c r="C3431" s="12">
        <v>120</v>
      </c>
      <c r="D3431" s="12" t="s">
        <v>572</v>
      </c>
      <c r="E3431" s="12">
        <v>80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1516</v>
      </c>
    </row>
    <row r="3433" spans="1:14">
      <c r="A3433" s="11" t="s">
        <v>1509</v>
      </c>
      <c r="B3433" s="12">
        <v>130</v>
      </c>
      <c r="C3433" s="12">
        <v>160</v>
      </c>
      <c r="D3433" s="12" t="s">
        <v>582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1510</v>
      </c>
      <c r="B3434" s="12">
        <v>130</v>
      </c>
      <c r="C3434" s="12">
        <v>160</v>
      </c>
      <c r="D3434" s="12" t="s">
        <v>580</v>
      </c>
      <c r="E3434" s="12">
        <v>50</v>
      </c>
      <c r="F3434" s="12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1510</v>
      </c>
      <c r="B3435" s="12">
        <v>130</v>
      </c>
      <c r="C3435" s="12">
        <v>160</v>
      </c>
      <c r="D3435" s="12" t="s">
        <v>572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1517</v>
      </c>
    </row>
    <row r="3437" spans="1:14">
      <c r="A3437" s="11" t="s">
        <v>1509</v>
      </c>
      <c r="B3437" s="12">
        <v>310</v>
      </c>
      <c r="C3437" s="12">
        <v>190</v>
      </c>
      <c r="D3437" s="12" t="s">
        <v>582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1510</v>
      </c>
      <c r="B3438" s="12">
        <v>310</v>
      </c>
      <c r="C3438" s="12">
        <v>190</v>
      </c>
      <c r="D3438" s="12" t="s">
        <v>580</v>
      </c>
      <c r="E3438" s="12">
        <v>50</v>
      </c>
      <c r="F3438" s="12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1510</v>
      </c>
      <c r="B3439" s="12">
        <v>310</v>
      </c>
      <c r="C3439" s="12">
        <v>190</v>
      </c>
      <c r="D3439" s="12" t="s">
        <v>572</v>
      </c>
      <c r="E3439" s="12">
        <v>50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1518</v>
      </c>
    </row>
    <row r="3441" spans="1:14">
      <c r="A3441" s="11" t="s">
        <v>1509</v>
      </c>
      <c r="B3441" s="12">
        <v>270</v>
      </c>
      <c r="C3441" s="12">
        <v>230</v>
      </c>
      <c r="D3441" s="12" t="s">
        <v>582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1510</v>
      </c>
      <c r="B3442" s="12">
        <v>270</v>
      </c>
      <c r="C3442" s="12">
        <v>230</v>
      </c>
      <c r="D3442" s="12" t="s">
        <v>580</v>
      </c>
      <c r="E3442" s="12">
        <v>80</v>
      </c>
      <c r="F3442" s="12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1510</v>
      </c>
      <c r="B3443" s="12">
        <v>270</v>
      </c>
      <c r="C3443" s="12">
        <v>230</v>
      </c>
      <c r="D3443" s="12" t="s">
        <v>572</v>
      </c>
      <c r="E3443" s="12">
        <v>80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1519</v>
      </c>
    </row>
    <row r="3445" spans="1:14">
      <c r="A3445" s="11" t="s">
        <v>1509</v>
      </c>
      <c r="B3445" s="12">
        <v>230</v>
      </c>
      <c r="C3445" s="12">
        <v>270</v>
      </c>
      <c r="D3445" s="12" t="s">
        <v>582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1510</v>
      </c>
      <c r="B3446" s="12">
        <v>230</v>
      </c>
      <c r="C3446" s="12">
        <v>270</v>
      </c>
      <c r="D3446" s="12" t="s">
        <v>580</v>
      </c>
      <c r="E3446" s="12">
        <v>50</v>
      </c>
      <c r="F3446" s="12">
        <v>12</v>
      </c>
      <c r="G3446" s="12">
        <v>30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1510</v>
      </c>
      <c r="B3447" s="12">
        <v>230</v>
      </c>
      <c r="C3447" s="12">
        <v>270</v>
      </c>
      <c r="D3447" s="12" t="s">
        <v>572</v>
      </c>
      <c r="E3447" s="12">
        <v>50</v>
      </c>
      <c r="F3447" s="12">
        <v>12</v>
      </c>
      <c r="G3447" s="12">
        <v>30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1520</v>
      </c>
    </row>
    <row r="3450" spans="1:14">
      <c r="A3450" s="11" t="s">
        <v>1508</v>
      </c>
    </row>
    <row r="3451" spans="1:14">
      <c r="A3451" s="11" t="s">
        <v>1521</v>
      </c>
      <c r="B3451" s="12">
        <v>220</v>
      </c>
      <c r="C3451" s="12">
        <v>170</v>
      </c>
      <c r="D3451" s="12" t="s">
        <v>582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1521</v>
      </c>
      <c r="B3452" s="12">
        <v>220</v>
      </c>
      <c r="C3452" s="12">
        <v>170</v>
      </c>
      <c r="D3452" s="12" t="s">
        <v>580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1521</v>
      </c>
      <c r="B3453" s="12">
        <v>220</v>
      </c>
      <c r="C3453" s="12">
        <v>170</v>
      </c>
      <c r="D3453" s="12" t="s">
        <v>572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1521</v>
      </c>
      <c r="B3454" s="12">
        <v>220</v>
      </c>
      <c r="C3454" s="12">
        <v>170</v>
      </c>
      <c r="D3454" s="12" t="s">
        <v>1511</v>
      </c>
      <c r="E3454" s="12">
        <v>150</v>
      </c>
      <c r="F3454" s="12">
        <v>60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1521</v>
      </c>
      <c r="B3455" s="12">
        <v>220</v>
      </c>
      <c r="C3455" s="12">
        <v>170</v>
      </c>
      <c r="D3455" s="12" t="s">
        <v>568</v>
      </c>
      <c r="E3455" s="12">
        <v>150</v>
      </c>
      <c r="F3455" s="12">
        <v>60</v>
      </c>
      <c r="G3455" s="12">
        <v>80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1521</v>
      </c>
      <c r="B3456" s="12">
        <v>220</v>
      </c>
      <c r="C3456" s="12">
        <v>170</v>
      </c>
      <c r="D3456" s="12" t="s">
        <v>571</v>
      </c>
      <c r="E3456" s="12">
        <v>150</v>
      </c>
      <c r="F3456" s="12">
        <v>30</v>
      </c>
      <c r="G3456" s="12">
        <v>80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1512</v>
      </c>
    </row>
    <row r="3458" spans="1:14">
      <c r="A3458" s="11" t="s">
        <v>1521</v>
      </c>
      <c r="B3458" s="12">
        <v>250</v>
      </c>
      <c r="C3458" s="12">
        <v>140</v>
      </c>
      <c r="D3458" s="12" t="s">
        <v>582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1521</v>
      </c>
      <c r="B3459" s="12">
        <v>250</v>
      </c>
      <c r="C3459" s="12">
        <v>140</v>
      </c>
      <c r="D3459" s="12" t="s">
        <v>580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1521</v>
      </c>
      <c r="B3460" s="12">
        <v>250</v>
      </c>
      <c r="C3460" s="12">
        <v>140</v>
      </c>
      <c r="D3460" s="12" t="s">
        <v>572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1521</v>
      </c>
      <c r="B3461" s="12">
        <v>250</v>
      </c>
      <c r="C3461" s="12">
        <v>140</v>
      </c>
      <c r="D3461" s="12" t="s">
        <v>1511</v>
      </c>
      <c r="E3461" s="12">
        <v>50</v>
      </c>
      <c r="F3461" s="12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1521</v>
      </c>
      <c r="B3462" s="12">
        <v>250</v>
      </c>
      <c r="C3462" s="12">
        <v>140</v>
      </c>
      <c r="D3462" s="12" t="s">
        <v>568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1513</v>
      </c>
    </row>
    <row r="3464" spans="1:14">
      <c r="A3464" s="11" t="s">
        <v>1521</v>
      </c>
      <c r="B3464" s="12">
        <v>160</v>
      </c>
      <c r="C3464" s="12">
        <v>230</v>
      </c>
      <c r="D3464" s="12" t="s">
        <v>582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1521</v>
      </c>
      <c r="B3465" s="12">
        <v>160</v>
      </c>
      <c r="C3465" s="12">
        <v>230</v>
      </c>
      <c r="D3465" s="12" t="s">
        <v>580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1521</v>
      </c>
      <c r="B3466" s="12">
        <v>160</v>
      </c>
      <c r="C3466" s="12">
        <v>230</v>
      </c>
      <c r="D3466" s="12" t="s">
        <v>572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1521</v>
      </c>
      <c r="B3467" s="12">
        <v>160</v>
      </c>
      <c r="C3467" s="12">
        <v>230</v>
      </c>
      <c r="D3467" s="12" t="s">
        <v>1511</v>
      </c>
      <c r="E3467" s="12">
        <v>50</v>
      </c>
      <c r="F3467" s="12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1521</v>
      </c>
      <c r="B3468" s="12">
        <v>160</v>
      </c>
      <c r="C3468" s="12">
        <v>230</v>
      </c>
      <c r="D3468" s="12" t="s">
        <v>568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1514</v>
      </c>
    </row>
    <row r="3470" spans="1:14">
      <c r="A3470" s="11" t="s">
        <v>1521</v>
      </c>
      <c r="B3470" s="12">
        <v>210</v>
      </c>
      <c r="C3470" s="12">
        <v>85</v>
      </c>
      <c r="D3470" s="12" t="s">
        <v>582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1521</v>
      </c>
      <c r="B3471" s="12">
        <v>210</v>
      </c>
      <c r="C3471" s="12">
        <v>85</v>
      </c>
      <c r="D3471" s="12" t="s">
        <v>580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1521</v>
      </c>
      <c r="B3472" s="12">
        <v>210</v>
      </c>
      <c r="C3472" s="12">
        <v>85</v>
      </c>
      <c r="D3472" s="12" t="s">
        <v>572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1521</v>
      </c>
      <c r="B3473" s="12">
        <v>210</v>
      </c>
      <c r="C3473" s="12">
        <v>85</v>
      </c>
      <c r="D3473" s="12" t="s">
        <v>1511</v>
      </c>
      <c r="E3473" s="12">
        <v>50</v>
      </c>
      <c r="F3473" s="12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1521</v>
      </c>
      <c r="B3474" s="12">
        <v>210</v>
      </c>
      <c r="C3474" s="12">
        <v>85</v>
      </c>
      <c r="D3474" s="12" t="s">
        <v>568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1515</v>
      </c>
    </row>
    <row r="3476" spans="1:14">
      <c r="A3476" s="11" t="s">
        <v>1521</v>
      </c>
      <c r="B3476" s="12">
        <v>170</v>
      </c>
      <c r="C3476" s="12">
        <v>120</v>
      </c>
      <c r="D3476" s="12" t="s">
        <v>582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1521</v>
      </c>
      <c r="B3477" s="12">
        <v>170</v>
      </c>
      <c r="C3477" s="12">
        <v>120</v>
      </c>
      <c r="D3477" s="12" t="s">
        <v>580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1521</v>
      </c>
      <c r="B3478" s="12">
        <v>170</v>
      </c>
      <c r="C3478" s="12">
        <v>120</v>
      </c>
      <c r="D3478" s="12" t="s">
        <v>572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1521</v>
      </c>
      <c r="B3479" s="12">
        <v>170</v>
      </c>
      <c r="C3479" s="12">
        <v>120</v>
      </c>
      <c r="D3479" s="12" t="s">
        <v>1511</v>
      </c>
      <c r="E3479" s="12">
        <v>50</v>
      </c>
      <c r="F3479" s="12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1521</v>
      </c>
      <c r="B3480" s="12">
        <v>170</v>
      </c>
      <c r="C3480" s="12">
        <v>120</v>
      </c>
      <c r="D3480" s="12" t="s">
        <v>568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1516</v>
      </c>
    </row>
    <row r="3482" spans="1:14">
      <c r="A3482" s="11" t="s">
        <v>1521</v>
      </c>
      <c r="B3482" s="12">
        <v>130</v>
      </c>
      <c r="C3482" s="12">
        <v>160</v>
      </c>
      <c r="D3482" s="12" t="s">
        <v>582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1521</v>
      </c>
      <c r="B3483" s="12">
        <v>130</v>
      </c>
      <c r="C3483" s="12">
        <v>160</v>
      </c>
      <c r="D3483" s="12" t="s">
        <v>580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1521</v>
      </c>
      <c r="B3484" s="12">
        <v>130</v>
      </c>
      <c r="C3484" s="12">
        <v>160</v>
      </c>
      <c r="D3484" s="12" t="s">
        <v>572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1521</v>
      </c>
      <c r="B3485" s="12">
        <v>130</v>
      </c>
      <c r="C3485" s="12">
        <v>160</v>
      </c>
      <c r="D3485" s="12" t="s">
        <v>1511</v>
      </c>
      <c r="E3485" s="12">
        <v>50</v>
      </c>
      <c r="F3485" s="12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1521</v>
      </c>
      <c r="B3486" s="12">
        <v>130</v>
      </c>
      <c r="C3486" s="12">
        <v>160</v>
      </c>
      <c r="D3486" s="12" t="s">
        <v>568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1517</v>
      </c>
    </row>
    <row r="3488" spans="1:14">
      <c r="A3488" s="11" t="s">
        <v>1521</v>
      </c>
      <c r="B3488" s="12">
        <v>310</v>
      </c>
      <c r="C3488" s="12">
        <v>190</v>
      </c>
      <c r="D3488" s="12" t="s">
        <v>582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1521</v>
      </c>
      <c r="B3489" s="12">
        <v>310</v>
      </c>
      <c r="C3489" s="12">
        <v>190</v>
      </c>
      <c r="D3489" s="12" t="s">
        <v>580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1521</v>
      </c>
      <c r="B3490" s="12">
        <v>310</v>
      </c>
      <c r="C3490" s="12">
        <v>190</v>
      </c>
      <c r="D3490" s="12" t="s">
        <v>572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1521</v>
      </c>
      <c r="B3491" s="12">
        <v>310</v>
      </c>
      <c r="C3491" s="12">
        <v>190</v>
      </c>
      <c r="D3491" s="12" t="s">
        <v>1511</v>
      </c>
      <c r="E3491" s="12">
        <v>50</v>
      </c>
      <c r="F3491" s="12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1521</v>
      </c>
      <c r="B3492" s="12">
        <v>310</v>
      </c>
      <c r="C3492" s="12">
        <v>190</v>
      </c>
      <c r="D3492" s="12" t="s">
        <v>568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1518</v>
      </c>
    </row>
    <row r="3494" spans="1:14">
      <c r="A3494" s="11" t="s">
        <v>1521</v>
      </c>
      <c r="B3494" s="12">
        <v>270</v>
      </c>
      <c r="C3494" s="12">
        <v>230</v>
      </c>
      <c r="D3494" s="12" t="s">
        <v>582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1521</v>
      </c>
      <c r="B3495" s="12">
        <v>270</v>
      </c>
      <c r="C3495" s="12">
        <v>230</v>
      </c>
      <c r="D3495" s="12" t="s">
        <v>580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1521</v>
      </c>
      <c r="B3496" s="12">
        <v>270</v>
      </c>
      <c r="C3496" s="12">
        <v>230</v>
      </c>
      <c r="D3496" s="12" t="s">
        <v>572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1521</v>
      </c>
      <c r="B3497" s="12">
        <v>270</v>
      </c>
      <c r="C3497" s="12">
        <v>230</v>
      </c>
      <c r="D3497" s="12" t="s">
        <v>1511</v>
      </c>
      <c r="E3497" s="12">
        <v>50</v>
      </c>
      <c r="F3497" s="12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1521</v>
      </c>
      <c r="B3498" s="12">
        <v>270</v>
      </c>
      <c r="C3498" s="12">
        <v>230</v>
      </c>
      <c r="D3498" s="12" t="s">
        <v>568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1519</v>
      </c>
    </row>
    <row r="3500" spans="1:14">
      <c r="A3500" s="11" t="s">
        <v>1521</v>
      </c>
      <c r="B3500" s="12">
        <v>230</v>
      </c>
      <c r="C3500" s="12">
        <v>270</v>
      </c>
      <c r="D3500" s="12" t="s">
        <v>582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1521</v>
      </c>
      <c r="B3501" s="12">
        <v>230</v>
      </c>
      <c r="C3501" s="12">
        <v>270</v>
      </c>
      <c r="D3501" s="12" t="s">
        <v>580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1521</v>
      </c>
      <c r="B3502" s="12">
        <v>230</v>
      </c>
      <c r="C3502" s="12">
        <v>270</v>
      </c>
      <c r="D3502" s="12" t="s">
        <v>572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1521</v>
      </c>
      <c r="B3503" s="12">
        <v>230</v>
      </c>
      <c r="C3503" s="12">
        <v>270</v>
      </c>
      <c r="D3503" s="12" t="s">
        <v>1511</v>
      </c>
      <c r="E3503" s="12">
        <v>50</v>
      </c>
      <c r="F3503" s="12">
        <v>8</v>
      </c>
      <c r="G3503" s="12">
        <v>30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1521</v>
      </c>
      <c r="B3504" s="12">
        <v>230</v>
      </c>
      <c r="C3504" s="12">
        <v>270</v>
      </c>
      <c r="D3504" s="12" t="s">
        <v>568</v>
      </c>
      <c r="E3504" s="12">
        <v>50</v>
      </c>
      <c r="F3504" s="12">
        <v>8</v>
      </c>
      <c r="G3504" s="12">
        <v>30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1522</v>
      </c>
    </row>
    <row r="3507" spans="1:14">
      <c r="A3507" s="21" t="s">
        <v>1508</v>
      </c>
    </row>
    <row r="3508" spans="1:14">
      <c r="A3508" s="11" t="s">
        <v>1523</v>
      </c>
      <c r="B3508" s="12">
        <v>230</v>
      </c>
      <c r="C3508" s="12">
        <v>170</v>
      </c>
      <c r="D3508" s="12" t="s">
        <v>582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1523</v>
      </c>
      <c r="B3509" s="12">
        <v>230</v>
      </c>
      <c r="C3509" s="12">
        <v>170</v>
      </c>
      <c r="D3509" s="12" t="s">
        <v>580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1523</v>
      </c>
      <c r="B3510" s="12">
        <v>230</v>
      </c>
      <c r="C3510" s="12">
        <v>170</v>
      </c>
      <c r="D3510" s="12" t="s">
        <v>572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1523</v>
      </c>
      <c r="B3511" s="12">
        <v>230</v>
      </c>
      <c r="C3511" s="12">
        <v>170</v>
      </c>
      <c r="D3511" s="12" t="s">
        <v>1511</v>
      </c>
      <c r="E3511" s="12">
        <v>150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1523</v>
      </c>
      <c r="B3512" s="12">
        <v>230</v>
      </c>
      <c r="C3512" s="12">
        <v>170</v>
      </c>
      <c r="D3512" s="12" t="s">
        <v>1524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1523</v>
      </c>
      <c r="B3513" s="12">
        <v>230</v>
      </c>
      <c r="C3513" s="12">
        <v>170</v>
      </c>
      <c r="D3513" s="12" t="s">
        <v>1525</v>
      </c>
      <c r="E3513" s="12">
        <v>100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1523</v>
      </c>
      <c r="B3514" s="12">
        <v>230</v>
      </c>
      <c r="C3514" s="12">
        <v>170</v>
      </c>
      <c r="D3514" s="12" t="s">
        <v>571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1523</v>
      </c>
      <c r="B3515" s="12">
        <v>230</v>
      </c>
      <c r="C3515" s="12">
        <v>170</v>
      </c>
      <c r="D3515" s="12" t="s">
        <v>1526</v>
      </c>
      <c r="E3515" s="12">
        <v>150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1523</v>
      </c>
      <c r="B3516" s="12">
        <v>230</v>
      </c>
      <c r="C3516" s="12">
        <v>170</v>
      </c>
      <c r="D3516" s="12" t="s">
        <v>1527</v>
      </c>
      <c r="E3516" s="12">
        <v>150</v>
      </c>
      <c r="F3516" s="12">
        <v>30</v>
      </c>
      <c r="G3516" s="12">
        <v>80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1523</v>
      </c>
      <c r="B3517" s="12">
        <v>230</v>
      </c>
      <c r="C3517" s="12">
        <v>170</v>
      </c>
      <c r="D3517" s="12" t="s">
        <v>1528</v>
      </c>
      <c r="E3517" s="12">
        <v>100</v>
      </c>
      <c r="F3517" s="12">
        <v>30</v>
      </c>
      <c r="G3517" s="12">
        <v>80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1523</v>
      </c>
      <c r="B3518" s="18">
        <v>230</v>
      </c>
      <c r="C3518" s="18">
        <v>170</v>
      </c>
      <c r="D3518" s="18" t="s">
        <v>1131</v>
      </c>
      <c r="E3518" s="18">
        <v>150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1523</v>
      </c>
      <c r="B3519" s="18">
        <v>230</v>
      </c>
      <c r="C3519" s="18">
        <v>170</v>
      </c>
      <c r="D3519" s="18" t="s">
        <v>1133</v>
      </c>
      <c r="E3519" s="18">
        <v>150</v>
      </c>
      <c r="F3519" s="18">
        <v>60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1523</v>
      </c>
      <c r="B3520" s="18">
        <v>230</v>
      </c>
      <c r="C3520" s="18">
        <v>170</v>
      </c>
      <c r="D3520" s="18" t="s">
        <v>1135</v>
      </c>
      <c r="E3520" s="18">
        <v>100</v>
      </c>
      <c r="F3520" s="18">
        <v>60</v>
      </c>
      <c r="G3520" s="18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1523</v>
      </c>
      <c r="B3521" s="18">
        <v>230</v>
      </c>
      <c r="C3521" s="18">
        <v>170</v>
      </c>
      <c r="D3521" s="18" t="s">
        <v>1138</v>
      </c>
      <c r="E3521" s="18">
        <v>100</v>
      </c>
      <c r="F3521" s="18">
        <v>2</v>
      </c>
      <c r="G3521" s="18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1" t="s">
        <v>1512</v>
      </c>
    </row>
    <row r="3523" spans="1:14">
      <c r="A3523" s="11" t="s">
        <v>1523</v>
      </c>
      <c r="B3523" s="12">
        <v>250</v>
      </c>
      <c r="C3523" s="12">
        <v>150</v>
      </c>
      <c r="D3523" s="12" t="s">
        <v>582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1523</v>
      </c>
      <c r="B3524" s="12">
        <v>250</v>
      </c>
      <c r="C3524" s="12">
        <v>150</v>
      </c>
      <c r="D3524" s="12" t="s">
        <v>580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1523</v>
      </c>
      <c r="B3525" s="12">
        <v>250</v>
      </c>
      <c r="C3525" s="12">
        <v>150</v>
      </c>
      <c r="D3525" s="12" t="s">
        <v>572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1523</v>
      </c>
      <c r="B3526" s="12">
        <v>250</v>
      </c>
      <c r="C3526" s="12">
        <v>150</v>
      </c>
      <c r="D3526" s="12" t="s">
        <v>1511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1523</v>
      </c>
      <c r="B3527" s="12">
        <v>250</v>
      </c>
      <c r="C3527" s="12">
        <v>150</v>
      </c>
      <c r="D3527" s="12" t="s">
        <v>1524</v>
      </c>
      <c r="E3527" s="12">
        <v>60</v>
      </c>
      <c r="F3527" s="12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1523</v>
      </c>
      <c r="B3528" s="12">
        <v>250</v>
      </c>
      <c r="C3528" s="12">
        <v>150</v>
      </c>
      <c r="D3528" s="12" t="s">
        <v>1525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1" t="s">
        <v>1513</v>
      </c>
    </row>
    <row r="3530" spans="1:14">
      <c r="A3530" s="11" t="s">
        <v>1523</v>
      </c>
      <c r="B3530" s="12">
        <v>150</v>
      </c>
      <c r="C3530" s="12">
        <v>240</v>
      </c>
      <c r="D3530" s="12" t="s">
        <v>582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1523</v>
      </c>
      <c r="B3531" s="12">
        <v>150</v>
      </c>
      <c r="C3531" s="12">
        <v>240</v>
      </c>
      <c r="D3531" s="12" t="s">
        <v>580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1523</v>
      </c>
      <c r="B3532" s="12">
        <v>150</v>
      </c>
      <c r="C3532" s="12">
        <v>240</v>
      </c>
      <c r="D3532" s="12" t="s">
        <v>572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1523</v>
      </c>
      <c r="B3533" s="12">
        <v>150</v>
      </c>
      <c r="C3533" s="12">
        <v>240</v>
      </c>
      <c r="D3533" s="12" t="s">
        <v>1511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1523</v>
      </c>
      <c r="B3534" s="12">
        <v>150</v>
      </c>
      <c r="C3534" s="12">
        <v>240</v>
      </c>
      <c r="D3534" s="12" t="s">
        <v>1524</v>
      </c>
      <c r="E3534" s="12">
        <v>60</v>
      </c>
      <c r="F3534" s="12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1523</v>
      </c>
      <c r="B3535" s="12">
        <v>150</v>
      </c>
      <c r="C3535" s="12">
        <v>240</v>
      </c>
      <c r="D3535" s="12" t="s">
        <v>1525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1" t="s">
        <v>1514</v>
      </c>
    </row>
    <row r="3537" spans="1:14">
      <c r="A3537" s="11" t="s">
        <v>1523</v>
      </c>
      <c r="B3537" s="12">
        <v>195</v>
      </c>
      <c r="C3537" s="12">
        <v>85</v>
      </c>
      <c r="D3537" s="12" t="s">
        <v>582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1523</v>
      </c>
      <c r="B3538" s="12">
        <v>195</v>
      </c>
      <c r="C3538" s="12">
        <v>85</v>
      </c>
      <c r="D3538" s="12" t="s">
        <v>580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1523</v>
      </c>
      <c r="B3539" s="12">
        <v>195</v>
      </c>
      <c r="C3539" s="12">
        <v>85</v>
      </c>
      <c r="D3539" s="12" t="s">
        <v>572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1523</v>
      </c>
      <c r="B3540" s="12">
        <v>195</v>
      </c>
      <c r="C3540" s="12">
        <v>85</v>
      </c>
      <c r="D3540" s="12" t="s">
        <v>1511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1523</v>
      </c>
      <c r="B3541" s="12">
        <v>195</v>
      </c>
      <c r="C3541" s="12">
        <v>85</v>
      </c>
      <c r="D3541" s="12" t="s">
        <v>1524</v>
      </c>
      <c r="E3541" s="12">
        <v>60</v>
      </c>
      <c r="F3541" s="12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1523</v>
      </c>
      <c r="B3542" s="12">
        <v>195</v>
      </c>
      <c r="C3542" s="12">
        <v>85</v>
      </c>
      <c r="D3542" s="12" t="s">
        <v>1525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1" t="s">
        <v>1515</v>
      </c>
    </row>
    <row r="3544" spans="1:14">
      <c r="A3544" s="11" t="s">
        <v>1523</v>
      </c>
      <c r="B3544" s="12">
        <v>145</v>
      </c>
      <c r="C3544" s="12">
        <v>135</v>
      </c>
      <c r="D3544" s="12" t="s">
        <v>582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1523</v>
      </c>
      <c r="B3545" s="12">
        <v>145</v>
      </c>
      <c r="C3545" s="12">
        <v>135</v>
      </c>
      <c r="D3545" s="12" t="s">
        <v>580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1523</v>
      </c>
      <c r="B3546" s="12">
        <v>145</v>
      </c>
      <c r="C3546" s="12">
        <v>135</v>
      </c>
      <c r="D3546" s="12" t="s">
        <v>572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1523</v>
      </c>
      <c r="B3547" s="12">
        <v>145</v>
      </c>
      <c r="C3547" s="12">
        <v>135</v>
      </c>
      <c r="D3547" s="12" t="s">
        <v>1511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1523</v>
      </c>
      <c r="B3548" s="12">
        <v>145</v>
      </c>
      <c r="C3548" s="12">
        <v>135</v>
      </c>
      <c r="D3548" s="12" t="s">
        <v>1524</v>
      </c>
      <c r="E3548" s="12">
        <v>60</v>
      </c>
      <c r="F3548" s="12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1523</v>
      </c>
      <c r="B3549" s="12">
        <v>145</v>
      </c>
      <c r="C3549" s="12">
        <v>135</v>
      </c>
      <c r="D3549" s="12" t="s">
        <v>1525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1" t="s">
        <v>1516</v>
      </c>
    </row>
    <row r="3551" spans="1:14">
      <c r="A3551" s="11" t="s">
        <v>1523</v>
      </c>
      <c r="B3551" s="12">
        <v>100</v>
      </c>
      <c r="C3551" s="12">
        <v>180</v>
      </c>
      <c r="D3551" s="12" t="s">
        <v>582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1523</v>
      </c>
      <c r="B3552" s="12">
        <v>100</v>
      </c>
      <c r="C3552" s="12">
        <v>180</v>
      </c>
      <c r="D3552" s="12" t="s">
        <v>580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1523</v>
      </c>
      <c r="B3553" s="12">
        <v>100</v>
      </c>
      <c r="C3553" s="12">
        <v>180</v>
      </c>
      <c r="D3553" s="12" t="s">
        <v>572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1523</v>
      </c>
      <c r="B3554" s="12">
        <v>100</v>
      </c>
      <c r="C3554" s="12">
        <v>180</v>
      </c>
      <c r="D3554" s="12" t="s">
        <v>1511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1523</v>
      </c>
      <c r="B3555" s="12">
        <v>100</v>
      </c>
      <c r="C3555" s="12">
        <v>180</v>
      </c>
      <c r="D3555" s="12" t="s">
        <v>1524</v>
      </c>
      <c r="E3555" s="12">
        <v>60</v>
      </c>
      <c r="F3555" s="12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1523</v>
      </c>
      <c r="B3556" s="12">
        <v>100</v>
      </c>
      <c r="C3556" s="12">
        <v>180</v>
      </c>
      <c r="D3556" s="12" t="s">
        <v>1525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1" t="s">
        <v>1517</v>
      </c>
    </row>
    <row r="3558" spans="1:14">
      <c r="A3558" s="11" t="s">
        <v>1523</v>
      </c>
      <c r="B3558" s="12">
        <v>320</v>
      </c>
      <c r="C3558" s="12">
        <v>205</v>
      </c>
      <c r="D3558" s="12" t="s">
        <v>582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1523</v>
      </c>
      <c r="B3559" s="12">
        <v>320</v>
      </c>
      <c r="C3559" s="12">
        <v>205</v>
      </c>
      <c r="D3559" s="12" t="s">
        <v>580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1523</v>
      </c>
      <c r="B3560" s="12">
        <v>320</v>
      </c>
      <c r="C3560" s="12">
        <v>205</v>
      </c>
      <c r="D3560" s="12" t="s">
        <v>572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1523</v>
      </c>
      <c r="B3561" s="12">
        <v>320</v>
      </c>
      <c r="C3561" s="12">
        <v>205</v>
      </c>
      <c r="D3561" s="12" t="s">
        <v>1511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1523</v>
      </c>
      <c r="B3562" s="12">
        <v>320</v>
      </c>
      <c r="C3562" s="12">
        <v>205</v>
      </c>
      <c r="D3562" s="12" t="s">
        <v>1524</v>
      </c>
      <c r="E3562" s="12">
        <v>60</v>
      </c>
      <c r="F3562" s="12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1523</v>
      </c>
      <c r="B3563" s="12">
        <v>320</v>
      </c>
      <c r="C3563" s="12">
        <v>205</v>
      </c>
      <c r="D3563" s="12" t="s">
        <v>1525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1" t="s">
        <v>1518</v>
      </c>
    </row>
    <row r="3565" spans="1:14">
      <c r="A3565" s="11" t="s">
        <v>1523</v>
      </c>
      <c r="B3565" s="12">
        <v>265</v>
      </c>
      <c r="C3565" s="12">
        <v>260</v>
      </c>
      <c r="D3565" s="12" t="s">
        <v>582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1523</v>
      </c>
      <c r="B3566" s="12">
        <v>265</v>
      </c>
      <c r="C3566" s="12">
        <v>260</v>
      </c>
      <c r="D3566" s="12" t="s">
        <v>580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1523</v>
      </c>
      <c r="B3567" s="12">
        <v>265</v>
      </c>
      <c r="C3567" s="12">
        <v>260</v>
      </c>
      <c r="D3567" s="12" t="s">
        <v>572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1523</v>
      </c>
      <c r="B3568" s="12">
        <v>265</v>
      </c>
      <c r="C3568" s="12">
        <v>260</v>
      </c>
      <c r="D3568" s="12" t="s">
        <v>1511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1523</v>
      </c>
      <c r="B3569" s="12">
        <v>265</v>
      </c>
      <c r="C3569" s="12">
        <v>260</v>
      </c>
      <c r="D3569" s="12" t="s">
        <v>1524</v>
      </c>
      <c r="E3569" s="12">
        <v>60</v>
      </c>
      <c r="F3569" s="12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1523</v>
      </c>
      <c r="B3570" s="12">
        <v>265</v>
      </c>
      <c r="C3570" s="12">
        <v>260</v>
      </c>
      <c r="D3570" s="12" t="s">
        <v>1525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1" t="s">
        <v>1519</v>
      </c>
    </row>
    <row r="3572" spans="1:14">
      <c r="A3572" s="11" t="s">
        <v>1523</v>
      </c>
      <c r="B3572" s="12">
        <v>220</v>
      </c>
      <c r="C3572" s="12">
        <v>300</v>
      </c>
      <c r="D3572" s="12" t="s">
        <v>582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1523</v>
      </c>
      <c r="B3573" s="12">
        <v>220</v>
      </c>
      <c r="C3573" s="12">
        <v>300</v>
      </c>
      <c r="D3573" s="12" t="s">
        <v>580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1523</v>
      </c>
      <c r="B3574" s="12">
        <v>220</v>
      </c>
      <c r="C3574" s="12">
        <v>300</v>
      </c>
      <c r="D3574" s="12" t="s">
        <v>572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1523</v>
      </c>
      <c r="B3575" s="12">
        <v>220</v>
      </c>
      <c r="C3575" s="12">
        <v>300</v>
      </c>
      <c r="D3575" s="12" t="s">
        <v>1511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1523</v>
      </c>
      <c r="B3576" s="12">
        <v>220</v>
      </c>
      <c r="C3576" s="12">
        <v>300</v>
      </c>
      <c r="D3576" s="12" t="s">
        <v>1524</v>
      </c>
      <c r="E3576" s="12">
        <v>60</v>
      </c>
      <c r="F3576" s="12">
        <v>8</v>
      </c>
      <c r="G3576" s="14">
        <v>30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1523</v>
      </c>
      <c r="B3577" s="12">
        <v>220</v>
      </c>
      <c r="C3577" s="12">
        <v>300</v>
      </c>
      <c r="D3577" s="12" t="s">
        <v>1525</v>
      </c>
      <c r="E3577" s="12">
        <v>60</v>
      </c>
      <c r="F3577" s="12">
        <v>8</v>
      </c>
      <c r="G3577" s="14">
        <v>30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1529</v>
      </c>
    </row>
    <row r="3580" spans="1:14">
      <c r="A3580" s="21" t="s">
        <v>1508</v>
      </c>
    </row>
    <row r="3581" spans="1:14">
      <c r="A3581" s="11" t="s">
        <v>1530</v>
      </c>
      <c r="B3581" s="12">
        <v>230</v>
      </c>
      <c r="C3581" s="12">
        <v>170</v>
      </c>
      <c r="D3581" s="12" t="s">
        <v>582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1530</v>
      </c>
      <c r="B3582" s="12">
        <v>230</v>
      </c>
      <c r="C3582" s="12">
        <v>170</v>
      </c>
      <c r="D3582" s="12" t="s">
        <v>580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1530</v>
      </c>
      <c r="B3583" s="12">
        <v>230</v>
      </c>
      <c r="C3583" s="12">
        <v>170</v>
      </c>
      <c r="D3583" s="12" t="s">
        <v>572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1530</v>
      </c>
      <c r="B3584" s="12">
        <v>230</v>
      </c>
      <c r="C3584" s="12">
        <v>170</v>
      </c>
      <c r="D3584" s="12" t="s">
        <v>1511</v>
      </c>
      <c r="E3584" s="12">
        <v>150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1530</v>
      </c>
      <c r="B3585" s="12">
        <v>230</v>
      </c>
      <c r="C3585" s="12">
        <v>170</v>
      </c>
      <c r="D3585" s="12" t="s">
        <v>1524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1530</v>
      </c>
      <c r="B3586" s="12">
        <v>230</v>
      </c>
      <c r="C3586" s="12">
        <v>170</v>
      </c>
      <c r="D3586" s="12" t="s">
        <v>1525</v>
      </c>
      <c r="E3586" s="12">
        <v>100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1530</v>
      </c>
      <c r="B3587" s="12">
        <v>230</v>
      </c>
      <c r="C3587" s="12">
        <v>170</v>
      </c>
      <c r="D3587" s="12" t="s">
        <v>571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1530</v>
      </c>
      <c r="B3588" s="12">
        <v>230</v>
      </c>
      <c r="C3588" s="12">
        <v>170</v>
      </c>
      <c r="D3588" s="12" t="s">
        <v>1526</v>
      </c>
      <c r="E3588" s="12">
        <v>150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1530</v>
      </c>
      <c r="B3589" s="12">
        <v>230</v>
      </c>
      <c r="C3589" s="12">
        <v>170</v>
      </c>
      <c r="D3589" s="12" t="s">
        <v>1527</v>
      </c>
      <c r="E3589" s="12">
        <v>150</v>
      </c>
      <c r="F3589" s="12">
        <v>30</v>
      </c>
      <c r="G3589" s="12">
        <v>80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1530</v>
      </c>
      <c r="B3590" s="12">
        <v>230</v>
      </c>
      <c r="C3590" s="12">
        <v>170</v>
      </c>
      <c r="D3590" s="12" t="s">
        <v>1528</v>
      </c>
      <c r="E3590" s="12">
        <v>100</v>
      </c>
      <c r="F3590" s="12">
        <v>30</v>
      </c>
      <c r="G3590" s="12">
        <v>80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1530</v>
      </c>
      <c r="B3591" s="18">
        <v>230</v>
      </c>
      <c r="C3591" s="18">
        <v>170</v>
      </c>
      <c r="D3591" s="18" t="s">
        <v>1131</v>
      </c>
      <c r="E3591" s="18">
        <v>150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1530</v>
      </c>
      <c r="B3592" s="18">
        <v>230</v>
      </c>
      <c r="C3592" s="18">
        <v>170</v>
      </c>
      <c r="D3592" s="18" t="s">
        <v>1133</v>
      </c>
      <c r="E3592" s="18">
        <v>150</v>
      </c>
      <c r="F3592" s="18">
        <v>60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1530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60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1530</v>
      </c>
      <c r="B3594" s="18">
        <v>230</v>
      </c>
      <c r="C3594" s="18">
        <v>170</v>
      </c>
      <c r="D3594" s="18" t="s">
        <v>1138</v>
      </c>
      <c r="E3594" s="18">
        <v>100</v>
      </c>
      <c r="F3594" s="18">
        <v>2</v>
      </c>
      <c r="G3594" s="18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1530</v>
      </c>
      <c r="B3595" s="18">
        <v>230</v>
      </c>
      <c r="C3595" s="18">
        <v>170</v>
      </c>
      <c r="D3595" s="18" t="s">
        <v>1136</v>
      </c>
      <c r="E3595" s="18">
        <v>100</v>
      </c>
      <c r="F3595" s="18">
        <v>2</v>
      </c>
      <c r="G3595" s="18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1" t="s">
        <v>1512</v>
      </c>
    </row>
    <row r="3597" spans="1:14">
      <c r="A3597" s="11" t="s">
        <v>1530</v>
      </c>
      <c r="B3597" s="12">
        <v>250</v>
      </c>
      <c r="C3597" s="12">
        <v>150</v>
      </c>
      <c r="D3597" s="12" t="s">
        <v>582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1530</v>
      </c>
      <c r="B3598" s="12">
        <v>250</v>
      </c>
      <c r="C3598" s="12">
        <v>150</v>
      </c>
      <c r="D3598" s="12" t="s">
        <v>580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1530</v>
      </c>
      <c r="B3599" s="12">
        <v>250</v>
      </c>
      <c r="C3599" s="12">
        <v>150</v>
      </c>
      <c r="D3599" s="12" t="s">
        <v>572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1530</v>
      </c>
      <c r="B3600" s="12">
        <v>250</v>
      </c>
      <c r="C3600" s="12">
        <v>150</v>
      </c>
      <c r="D3600" s="12" t="s">
        <v>1511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1530</v>
      </c>
      <c r="B3601" s="12">
        <v>250</v>
      </c>
      <c r="C3601" s="12">
        <v>150</v>
      </c>
      <c r="D3601" s="12" t="s">
        <v>1524</v>
      </c>
      <c r="E3601" s="12">
        <v>60</v>
      </c>
      <c r="F3601" s="12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1530</v>
      </c>
      <c r="B3602" s="12">
        <v>250</v>
      </c>
      <c r="C3602" s="12">
        <v>150</v>
      </c>
      <c r="D3602" s="12" t="s">
        <v>1525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1" t="s">
        <v>1513</v>
      </c>
    </row>
    <row r="3604" spans="1:14">
      <c r="A3604" s="11" t="s">
        <v>1530</v>
      </c>
      <c r="B3604" s="12">
        <v>150</v>
      </c>
      <c r="C3604" s="12">
        <v>240</v>
      </c>
      <c r="D3604" s="12" t="s">
        <v>582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1530</v>
      </c>
      <c r="B3605" s="12">
        <v>150</v>
      </c>
      <c r="C3605" s="12">
        <v>240</v>
      </c>
      <c r="D3605" s="12" t="s">
        <v>580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1530</v>
      </c>
      <c r="B3606" s="12">
        <v>150</v>
      </c>
      <c r="C3606" s="12">
        <v>240</v>
      </c>
      <c r="D3606" s="12" t="s">
        <v>572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1530</v>
      </c>
      <c r="B3607" s="12">
        <v>150</v>
      </c>
      <c r="C3607" s="12">
        <v>240</v>
      </c>
      <c r="D3607" s="12" t="s">
        <v>1511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1530</v>
      </c>
      <c r="B3608" s="12">
        <v>150</v>
      </c>
      <c r="C3608" s="12">
        <v>240</v>
      </c>
      <c r="D3608" s="12" t="s">
        <v>1524</v>
      </c>
      <c r="E3608" s="12">
        <v>60</v>
      </c>
      <c r="F3608" s="12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1530</v>
      </c>
      <c r="B3609" s="12">
        <v>150</v>
      </c>
      <c r="C3609" s="12">
        <v>240</v>
      </c>
      <c r="D3609" s="12" t="s">
        <v>1525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1" t="s">
        <v>1514</v>
      </c>
    </row>
    <row r="3611" spans="1:14">
      <c r="A3611" s="11" t="s">
        <v>1530</v>
      </c>
      <c r="B3611" s="12">
        <v>195</v>
      </c>
      <c r="C3611" s="12">
        <v>85</v>
      </c>
      <c r="D3611" s="12" t="s">
        <v>582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1530</v>
      </c>
      <c r="B3612" s="12">
        <v>195</v>
      </c>
      <c r="C3612" s="12">
        <v>85</v>
      </c>
      <c r="D3612" s="12" t="s">
        <v>580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1530</v>
      </c>
      <c r="B3613" s="12">
        <v>195</v>
      </c>
      <c r="C3613" s="12">
        <v>85</v>
      </c>
      <c r="D3613" s="12" t="s">
        <v>572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1530</v>
      </c>
      <c r="B3614" s="12">
        <v>195</v>
      </c>
      <c r="C3614" s="12">
        <v>85</v>
      </c>
      <c r="D3614" s="12" t="s">
        <v>1511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1530</v>
      </c>
      <c r="B3615" s="12">
        <v>195</v>
      </c>
      <c r="C3615" s="12">
        <v>85</v>
      </c>
      <c r="D3615" s="12" t="s">
        <v>1524</v>
      </c>
      <c r="E3615" s="12">
        <v>60</v>
      </c>
      <c r="F3615" s="12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1530</v>
      </c>
      <c r="B3616" s="12">
        <v>195</v>
      </c>
      <c r="C3616" s="12">
        <v>85</v>
      </c>
      <c r="D3616" s="12" t="s">
        <v>1525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1" t="s">
        <v>1515</v>
      </c>
    </row>
    <row r="3618" spans="1:14">
      <c r="A3618" s="11" t="s">
        <v>1530</v>
      </c>
      <c r="B3618" s="12">
        <v>145</v>
      </c>
      <c r="C3618" s="12">
        <v>135</v>
      </c>
      <c r="D3618" s="12" t="s">
        <v>582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1530</v>
      </c>
      <c r="B3619" s="12">
        <v>145</v>
      </c>
      <c r="C3619" s="12">
        <v>135</v>
      </c>
      <c r="D3619" s="12" t="s">
        <v>580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1530</v>
      </c>
      <c r="B3620" s="12">
        <v>145</v>
      </c>
      <c r="C3620" s="12">
        <v>135</v>
      </c>
      <c r="D3620" s="12" t="s">
        <v>572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1530</v>
      </c>
      <c r="B3621" s="12">
        <v>145</v>
      </c>
      <c r="C3621" s="12">
        <v>135</v>
      </c>
      <c r="D3621" s="12" t="s">
        <v>1511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1530</v>
      </c>
      <c r="B3622" s="12">
        <v>145</v>
      </c>
      <c r="C3622" s="12">
        <v>135</v>
      </c>
      <c r="D3622" s="12" t="s">
        <v>1524</v>
      </c>
      <c r="E3622" s="12">
        <v>60</v>
      </c>
      <c r="F3622" s="12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1530</v>
      </c>
      <c r="B3623" s="12">
        <v>145</v>
      </c>
      <c r="C3623" s="12">
        <v>135</v>
      </c>
      <c r="D3623" s="12" t="s">
        <v>1525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1" t="s">
        <v>1516</v>
      </c>
    </row>
    <row r="3625" spans="1:14">
      <c r="A3625" s="11" t="s">
        <v>1530</v>
      </c>
      <c r="B3625" s="12">
        <v>100</v>
      </c>
      <c r="C3625" s="12">
        <v>180</v>
      </c>
      <c r="D3625" s="12" t="s">
        <v>582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1530</v>
      </c>
      <c r="B3626" s="12">
        <v>100</v>
      </c>
      <c r="C3626" s="12">
        <v>180</v>
      </c>
      <c r="D3626" s="12" t="s">
        <v>580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1530</v>
      </c>
      <c r="B3627" s="12">
        <v>100</v>
      </c>
      <c r="C3627" s="12">
        <v>180</v>
      </c>
      <c r="D3627" s="12" t="s">
        <v>572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1530</v>
      </c>
      <c r="B3628" s="12">
        <v>100</v>
      </c>
      <c r="C3628" s="12">
        <v>180</v>
      </c>
      <c r="D3628" s="12" t="s">
        <v>1511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1530</v>
      </c>
      <c r="B3629" s="12">
        <v>100</v>
      </c>
      <c r="C3629" s="12">
        <v>180</v>
      </c>
      <c r="D3629" s="12" t="s">
        <v>1524</v>
      </c>
      <c r="E3629" s="12">
        <v>60</v>
      </c>
      <c r="F3629" s="12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1530</v>
      </c>
      <c r="B3630" s="12">
        <v>100</v>
      </c>
      <c r="C3630" s="12">
        <v>180</v>
      </c>
      <c r="D3630" s="12" t="s">
        <v>1525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1" t="s">
        <v>1517</v>
      </c>
    </row>
    <row r="3632" spans="1:14">
      <c r="A3632" s="11" t="s">
        <v>1530</v>
      </c>
      <c r="B3632" s="12">
        <v>320</v>
      </c>
      <c r="C3632" s="12">
        <v>205</v>
      </c>
      <c r="D3632" s="12" t="s">
        <v>582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1530</v>
      </c>
      <c r="B3633" s="12">
        <v>320</v>
      </c>
      <c r="C3633" s="12">
        <v>205</v>
      </c>
      <c r="D3633" s="12" t="s">
        <v>580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1530</v>
      </c>
      <c r="B3634" s="12">
        <v>320</v>
      </c>
      <c r="C3634" s="12">
        <v>205</v>
      </c>
      <c r="D3634" s="12" t="s">
        <v>572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1530</v>
      </c>
      <c r="B3635" s="12">
        <v>320</v>
      </c>
      <c r="C3635" s="12">
        <v>205</v>
      </c>
      <c r="D3635" s="12" t="s">
        <v>1511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1530</v>
      </c>
      <c r="B3636" s="12">
        <v>320</v>
      </c>
      <c r="C3636" s="12">
        <v>205</v>
      </c>
      <c r="D3636" s="12" t="s">
        <v>1524</v>
      </c>
      <c r="E3636" s="12">
        <v>60</v>
      </c>
      <c r="F3636" s="12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1530</v>
      </c>
      <c r="B3637" s="12">
        <v>320</v>
      </c>
      <c r="C3637" s="12">
        <v>205</v>
      </c>
      <c r="D3637" s="12" t="s">
        <v>1525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1" t="s">
        <v>1518</v>
      </c>
    </row>
    <row r="3639" spans="1:14">
      <c r="A3639" s="11" t="s">
        <v>1530</v>
      </c>
      <c r="B3639" s="12">
        <v>265</v>
      </c>
      <c r="C3639" s="12">
        <v>260</v>
      </c>
      <c r="D3639" s="12" t="s">
        <v>582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1530</v>
      </c>
      <c r="B3640" s="12">
        <v>265</v>
      </c>
      <c r="C3640" s="12">
        <v>260</v>
      </c>
      <c r="D3640" s="12" t="s">
        <v>580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1530</v>
      </c>
      <c r="B3641" s="12">
        <v>265</v>
      </c>
      <c r="C3641" s="12">
        <v>260</v>
      </c>
      <c r="D3641" s="12" t="s">
        <v>572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1530</v>
      </c>
      <c r="B3642" s="12">
        <v>265</v>
      </c>
      <c r="C3642" s="12">
        <v>260</v>
      </c>
      <c r="D3642" s="12" t="s">
        <v>1511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1530</v>
      </c>
      <c r="B3643" s="12">
        <v>265</v>
      </c>
      <c r="C3643" s="12">
        <v>260</v>
      </c>
      <c r="D3643" s="12" t="s">
        <v>1524</v>
      </c>
      <c r="E3643" s="12">
        <v>60</v>
      </c>
      <c r="F3643" s="12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1530</v>
      </c>
      <c r="B3644" s="12">
        <v>265</v>
      </c>
      <c r="C3644" s="12">
        <v>260</v>
      </c>
      <c r="D3644" s="12" t="s">
        <v>1525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1" t="s">
        <v>1519</v>
      </c>
    </row>
    <row r="3646" spans="1:14">
      <c r="A3646" s="11" t="s">
        <v>1530</v>
      </c>
      <c r="B3646" s="12">
        <v>220</v>
      </c>
      <c r="C3646" s="12">
        <v>300</v>
      </c>
      <c r="D3646" s="12" t="s">
        <v>582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1530</v>
      </c>
      <c r="B3647" s="12">
        <v>220</v>
      </c>
      <c r="C3647" s="12">
        <v>300</v>
      </c>
      <c r="D3647" s="12" t="s">
        <v>580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1530</v>
      </c>
      <c r="B3648" s="12">
        <v>220</v>
      </c>
      <c r="C3648" s="12">
        <v>300</v>
      </c>
      <c r="D3648" s="12" t="s">
        <v>572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1530</v>
      </c>
      <c r="B3649" s="12">
        <v>220</v>
      </c>
      <c r="C3649" s="12">
        <v>300</v>
      </c>
      <c r="D3649" s="12" t="s">
        <v>1511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1530</v>
      </c>
      <c r="B3650" s="12">
        <v>220</v>
      </c>
      <c r="C3650" s="12">
        <v>300</v>
      </c>
      <c r="D3650" s="12" t="s">
        <v>1524</v>
      </c>
      <c r="E3650" s="12">
        <v>60</v>
      </c>
      <c r="F3650" s="12">
        <v>8</v>
      </c>
      <c r="G3650" s="14">
        <v>30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1530</v>
      </c>
      <c r="B3651" s="12">
        <v>220</v>
      </c>
      <c r="C3651" s="12">
        <v>300</v>
      </c>
      <c r="D3651" s="12" t="s">
        <v>1525</v>
      </c>
      <c r="E3651" s="12">
        <v>60</v>
      </c>
      <c r="F3651" s="12">
        <v>8</v>
      </c>
      <c r="G3651" s="14">
        <v>30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1531</v>
      </c>
    </row>
    <row r="3654" spans="1:14">
      <c r="A3654" s="11" t="s">
        <v>1532</v>
      </c>
      <c r="B3654" s="12">
        <v>100</v>
      </c>
      <c r="C3654" s="12">
        <v>100</v>
      </c>
      <c r="D3654" s="12" t="s">
        <v>582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1532</v>
      </c>
      <c r="B3655" s="12">
        <v>100</v>
      </c>
      <c r="C3655" s="12">
        <v>100</v>
      </c>
      <c r="D3655" s="12" t="s">
        <v>580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1533</v>
      </c>
      <c r="B3656" s="12">
        <v>100</v>
      </c>
      <c r="C3656" s="12">
        <v>100</v>
      </c>
      <c r="D3656" s="12" t="s">
        <v>570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1532</v>
      </c>
      <c r="B3657" s="12">
        <v>100</v>
      </c>
      <c r="C3657" s="12">
        <v>100</v>
      </c>
      <c r="D3657" s="12" t="s">
        <v>568</v>
      </c>
      <c r="E3657" s="12">
        <v>30</v>
      </c>
      <c r="F3657" s="12">
        <v>20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1532</v>
      </c>
      <c r="B3658" s="12">
        <v>100</v>
      </c>
      <c r="C3658" s="12">
        <v>100</v>
      </c>
      <c r="D3658" s="12" t="s">
        <v>1525</v>
      </c>
      <c r="E3658" s="12">
        <v>30</v>
      </c>
      <c r="F3658" s="12">
        <v>20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1532</v>
      </c>
      <c r="B3659" s="12">
        <v>100</v>
      </c>
      <c r="C3659" s="12">
        <v>100</v>
      </c>
      <c r="D3659" s="12" t="s">
        <v>582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1532</v>
      </c>
      <c r="B3660" s="12">
        <v>100</v>
      </c>
      <c r="C3660" s="12">
        <v>100</v>
      </c>
      <c r="D3660" s="12" t="s">
        <v>580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1533</v>
      </c>
      <c r="B3661" s="12">
        <v>100</v>
      </c>
      <c r="C3661" s="12">
        <v>100</v>
      </c>
      <c r="D3661" s="12" t="s">
        <v>570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1532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1532</v>
      </c>
      <c r="B3663" s="12">
        <v>100</v>
      </c>
      <c r="C3663" s="12">
        <v>100</v>
      </c>
      <c r="D3663" s="12" t="s">
        <v>1525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1532</v>
      </c>
      <c r="B3664" s="12">
        <v>100</v>
      </c>
      <c r="C3664" s="12">
        <v>100</v>
      </c>
      <c r="D3664" s="12" t="s">
        <v>569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1532</v>
      </c>
      <c r="B3665" s="12">
        <v>100</v>
      </c>
      <c r="C3665" s="12">
        <v>100</v>
      </c>
      <c r="D3665" s="12" t="s">
        <v>567</v>
      </c>
      <c r="E3665" s="12">
        <v>80</v>
      </c>
      <c r="F3665" s="12">
        <v>40</v>
      </c>
      <c r="G3665" s="12">
        <v>80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1532</v>
      </c>
      <c r="B3666" s="12">
        <v>100</v>
      </c>
      <c r="C3666" s="12">
        <v>100</v>
      </c>
      <c r="D3666" s="12" t="s">
        <v>566</v>
      </c>
      <c r="E3666" s="12">
        <v>80</v>
      </c>
      <c r="F3666" s="12">
        <v>40</v>
      </c>
      <c r="G3666" s="12">
        <v>80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1532</v>
      </c>
      <c r="B3667" s="18">
        <v>100</v>
      </c>
      <c r="C3667" s="18">
        <v>100</v>
      </c>
      <c r="D3667" s="18" t="s">
        <v>1534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1532</v>
      </c>
      <c r="B3668" s="18">
        <v>100</v>
      </c>
      <c r="C3668" s="18">
        <v>100</v>
      </c>
      <c r="D3668" s="18" t="s">
        <v>1535</v>
      </c>
      <c r="E3668" s="18">
        <v>80</v>
      </c>
      <c r="F3668" s="18">
        <v>40</v>
      </c>
      <c r="G3668" s="18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1532</v>
      </c>
      <c r="B3669" s="18">
        <v>100</v>
      </c>
      <c r="C3669" s="18">
        <v>100</v>
      </c>
      <c r="D3669" s="18" t="s">
        <v>1536</v>
      </c>
      <c r="E3669" s="18">
        <v>80</v>
      </c>
      <c r="F3669" s="18">
        <v>40</v>
      </c>
      <c r="G3669" s="18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1532</v>
      </c>
      <c r="B3670" s="12">
        <v>65</v>
      </c>
      <c r="C3670" s="12">
        <v>130</v>
      </c>
      <c r="D3670" s="12" t="s">
        <v>582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1532</v>
      </c>
      <c r="B3671" s="12">
        <v>65</v>
      </c>
      <c r="C3671" s="12">
        <v>130</v>
      </c>
      <c r="D3671" s="12" t="s">
        <v>580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1533</v>
      </c>
      <c r="B3672" s="12">
        <v>65</v>
      </c>
      <c r="C3672" s="12">
        <v>130</v>
      </c>
      <c r="D3672" s="12" t="s">
        <v>570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1532</v>
      </c>
      <c r="B3673" s="12">
        <v>65</v>
      </c>
      <c r="C3673" s="12">
        <v>130</v>
      </c>
      <c r="D3673" s="12" t="s">
        <v>568</v>
      </c>
      <c r="E3673" s="12">
        <v>30</v>
      </c>
      <c r="F3673" s="12">
        <v>6</v>
      </c>
      <c r="G3673" s="14">
        <v>30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1532</v>
      </c>
      <c r="B3674" s="12">
        <v>65</v>
      </c>
      <c r="C3674" s="12">
        <v>130</v>
      </c>
      <c r="D3674" s="12" t="s">
        <v>1525</v>
      </c>
      <c r="E3674" s="12">
        <v>30</v>
      </c>
      <c r="F3674" s="12">
        <v>6</v>
      </c>
      <c r="G3674" s="14">
        <v>30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1532</v>
      </c>
      <c r="B3675" s="18">
        <v>65</v>
      </c>
      <c r="C3675" s="18">
        <v>130</v>
      </c>
      <c r="D3675" s="18" t="s">
        <v>1534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1532</v>
      </c>
      <c r="B3676" s="18">
        <v>65</v>
      </c>
      <c r="C3676" s="18">
        <v>130</v>
      </c>
      <c r="D3676" s="18" t="s">
        <v>1535</v>
      </c>
      <c r="E3676" s="18">
        <v>30</v>
      </c>
      <c r="F3676" s="18">
        <v>6</v>
      </c>
      <c r="G3676" s="18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1532</v>
      </c>
      <c r="B3677" s="18">
        <v>65</v>
      </c>
      <c r="C3677" s="18">
        <v>130</v>
      </c>
      <c r="D3677" s="18" t="s">
        <v>1536</v>
      </c>
      <c r="E3677" s="18">
        <v>30</v>
      </c>
      <c r="F3677" s="18">
        <v>6</v>
      </c>
      <c r="G3677" s="18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1532</v>
      </c>
      <c r="B3678" s="12">
        <v>135</v>
      </c>
      <c r="C3678" s="12">
        <v>127</v>
      </c>
      <c r="D3678" s="12" t="s">
        <v>582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1532</v>
      </c>
      <c r="B3679" s="12">
        <v>135</v>
      </c>
      <c r="C3679" s="12">
        <v>127</v>
      </c>
      <c r="D3679" s="12" t="s">
        <v>580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1533</v>
      </c>
      <c r="B3680" s="12">
        <v>135</v>
      </c>
      <c r="C3680" s="12">
        <v>127</v>
      </c>
      <c r="D3680" s="12" t="s">
        <v>570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1532</v>
      </c>
      <c r="B3681" s="12">
        <v>135</v>
      </c>
      <c r="C3681" s="12">
        <v>127</v>
      </c>
      <c r="D3681" s="12" t="s">
        <v>568</v>
      </c>
      <c r="E3681" s="12">
        <v>30</v>
      </c>
      <c r="F3681" s="12">
        <v>6</v>
      </c>
      <c r="G3681" s="14">
        <v>30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1532</v>
      </c>
      <c r="B3682" s="12">
        <v>135</v>
      </c>
      <c r="C3682" s="12">
        <v>127</v>
      </c>
      <c r="D3682" s="12" t="s">
        <v>1525</v>
      </c>
      <c r="E3682" s="12">
        <v>30</v>
      </c>
      <c r="F3682" s="12">
        <v>6</v>
      </c>
      <c r="G3682" s="14">
        <v>30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1532</v>
      </c>
      <c r="B3683" s="18">
        <v>135</v>
      </c>
      <c r="C3683" s="18">
        <v>127</v>
      </c>
      <c r="D3683" s="18" t="s">
        <v>1534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1532</v>
      </c>
      <c r="B3684" s="18">
        <v>135</v>
      </c>
      <c r="C3684" s="18">
        <v>127</v>
      </c>
      <c r="D3684" s="18" t="s">
        <v>1535</v>
      </c>
      <c r="E3684" s="18">
        <v>30</v>
      </c>
      <c r="F3684" s="18">
        <v>6</v>
      </c>
      <c r="G3684" s="18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1532</v>
      </c>
      <c r="B3685" s="18">
        <v>135</v>
      </c>
      <c r="C3685" s="18">
        <v>127</v>
      </c>
      <c r="D3685" s="18" t="s">
        <v>1536</v>
      </c>
      <c r="E3685" s="18">
        <v>30</v>
      </c>
      <c r="F3685" s="18">
        <v>6</v>
      </c>
      <c r="G3685" s="18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1532</v>
      </c>
      <c r="B3686" s="12">
        <v>130</v>
      </c>
      <c r="C3686" s="12">
        <v>65</v>
      </c>
      <c r="D3686" s="12" t="s">
        <v>582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1532</v>
      </c>
      <c r="B3687" s="12">
        <v>130</v>
      </c>
      <c r="C3687" s="12">
        <v>65</v>
      </c>
      <c r="D3687" s="12" t="s">
        <v>580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1533</v>
      </c>
      <c r="B3688" s="12">
        <v>130</v>
      </c>
      <c r="C3688" s="12">
        <v>65</v>
      </c>
      <c r="D3688" s="12" t="s">
        <v>570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1532</v>
      </c>
      <c r="B3689" s="12">
        <v>130</v>
      </c>
      <c r="C3689" s="12">
        <v>65</v>
      </c>
      <c r="D3689" s="12" t="s">
        <v>568</v>
      </c>
      <c r="E3689" s="12">
        <v>30</v>
      </c>
      <c r="F3689" s="12">
        <v>6</v>
      </c>
      <c r="G3689" s="14">
        <v>30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1532</v>
      </c>
      <c r="B3690" s="12">
        <v>130</v>
      </c>
      <c r="C3690" s="12">
        <v>65</v>
      </c>
      <c r="D3690" s="12" t="s">
        <v>1525</v>
      </c>
      <c r="E3690" s="12">
        <v>30</v>
      </c>
      <c r="F3690" s="12">
        <v>6</v>
      </c>
      <c r="G3690" s="14">
        <v>30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1532</v>
      </c>
      <c r="B3691" s="18">
        <v>130</v>
      </c>
      <c r="C3691" s="18">
        <v>65</v>
      </c>
      <c r="D3691" s="18" t="s">
        <v>1534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1532</v>
      </c>
      <c r="B3692" s="18">
        <v>130</v>
      </c>
      <c r="C3692" s="18">
        <v>65</v>
      </c>
      <c r="D3692" s="18" t="s">
        <v>1535</v>
      </c>
      <c r="E3692" s="18">
        <v>30</v>
      </c>
      <c r="F3692" s="18">
        <v>6</v>
      </c>
      <c r="G3692" s="18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1532</v>
      </c>
      <c r="B3693" s="18">
        <v>130</v>
      </c>
      <c r="C3693" s="18">
        <v>65</v>
      </c>
      <c r="D3693" s="18" t="s">
        <v>1536</v>
      </c>
      <c r="E3693" s="18">
        <v>30</v>
      </c>
      <c r="F3693" s="18">
        <v>6</v>
      </c>
      <c r="G3693" s="18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1532</v>
      </c>
      <c r="B3694" s="12">
        <v>70</v>
      </c>
      <c r="C3694" s="12">
        <v>65</v>
      </c>
      <c r="D3694" s="12" t="s">
        <v>582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1532</v>
      </c>
      <c r="B3695" s="12">
        <v>70</v>
      </c>
      <c r="C3695" s="12">
        <v>65</v>
      </c>
      <c r="D3695" s="12" t="s">
        <v>580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1533</v>
      </c>
      <c r="B3696" s="12">
        <v>70</v>
      </c>
      <c r="C3696" s="12">
        <v>65</v>
      </c>
      <c r="D3696" s="12" t="s">
        <v>570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1532</v>
      </c>
      <c r="B3697" s="12">
        <v>70</v>
      </c>
      <c r="C3697" s="12">
        <v>65</v>
      </c>
      <c r="D3697" s="12" t="s">
        <v>568</v>
      </c>
      <c r="E3697" s="12">
        <v>30</v>
      </c>
      <c r="F3697" s="12">
        <v>6</v>
      </c>
      <c r="G3697" s="14">
        <v>30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1532</v>
      </c>
      <c r="B3698" s="12">
        <v>70</v>
      </c>
      <c r="C3698" s="12">
        <v>65</v>
      </c>
      <c r="D3698" s="12" t="s">
        <v>1525</v>
      </c>
      <c r="E3698" s="12">
        <v>30</v>
      </c>
      <c r="F3698" s="12">
        <v>6</v>
      </c>
      <c r="G3698" s="14">
        <v>30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1532</v>
      </c>
      <c r="B3699" s="18">
        <v>70</v>
      </c>
      <c r="C3699" s="18">
        <v>65</v>
      </c>
      <c r="D3699" s="18" t="s">
        <v>1534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1532</v>
      </c>
      <c r="B3700" s="18">
        <v>70</v>
      </c>
      <c r="C3700" s="18">
        <v>65</v>
      </c>
      <c r="D3700" s="18" t="s">
        <v>1535</v>
      </c>
      <c r="E3700" s="18">
        <v>30</v>
      </c>
      <c r="F3700" s="18">
        <v>6</v>
      </c>
      <c r="G3700" s="18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1532</v>
      </c>
      <c r="B3701" s="18">
        <v>70</v>
      </c>
      <c r="C3701" s="18">
        <v>65</v>
      </c>
      <c r="D3701" s="18" t="s">
        <v>1536</v>
      </c>
      <c r="E3701" s="18">
        <v>30</v>
      </c>
      <c r="F3701" s="18">
        <v>6</v>
      </c>
      <c r="G3701" s="18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1532</v>
      </c>
      <c r="B3702" s="12">
        <v>154</v>
      </c>
      <c r="C3702" s="12">
        <v>172</v>
      </c>
      <c r="D3702" s="12" t="s">
        <v>582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1532</v>
      </c>
      <c r="B3703" s="12">
        <v>154</v>
      </c>
      <c r="C3703" s="12">
        <v>172</v>
      </c>
      <c r="D3703" s="12" t="s">
        <v>580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1532</v>
      </c>
      <c r="B3704" s="12">
        <v>154</v>
      </c>
      <c r="C3704" s="12">
        <v>172</v>
      </c>
      <c r="D3704" s="12" t="s">
        <v>570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1532</v>
      </c>
      <c r="B3705" s="12">
        <v>154</v>
      </c>
      <c r="C3705" s="12">
        <v>172</v>
      </c>
      <c r="D3705" s="12" t="s">
        <v>568</v>
      </c>
      <c r="E3705" s="12">
        <v>18</v>
      </c>
      <c r="F3705" s="12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1532</v>
      </c>
      <c r="B3706" s="12">
        <v>154</v>
      </c>
      <c r="C3706" s="12">
        <v>172</v>
      </c>
      <c r="D3706" s="12" t="s">
        <v>1525</v>
      </c>
      <c r="E3706" s="12">
        <v>18</v>
      </c>
      <c r="F3706" s="12">
        <v>8</v>
      </c>
      <c r="G3706" s="12">
        <v>60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1532</v>
      </c>
      <c r="B3707" s="12">
        <v>154</v>
      </c>
      <c r="C3707" s="12">
        <v>172</v>
      </c>
      <c r="D3707" s="12" t="s">
        <v>566</v>
      </c>
      <c r="E3707" s="12">
        <v>8</v>
      </c>
      <c r="F3707" s="28">
        <v>8</v>
      </c>
      <c r="G3707" s="12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1532</v>
      </c>
      <c r="B3708" s="18">
        <v>154</v>
      </c>
      <c r="C3708" s="18">
        <v>172</v>
      </c>
      <c r="D3708" s="18" t="s">
        <v>1537</v>
      </c>
      <c r="E3708" s="18">
        <v>8</v>
      </c>
      <c r="F3708" s="18">
        <v>10</v>
      </c>
      <c r="G3708" s="18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1532</v>
      </c>
      <c r="B3709" s="18">
        <v>154</v>
      </c>
      <c r="C3709" s="18">
        <v>172</v>
      </c>
      <c r="D3709" s="18" t="s">
        <v>1538</v>
      </c>
      <c r="E3709" s="18">
        <v>8</v>
      </c>
      <c r="F3709" s="18">
        <v>10</v>
      </c>
      <c r="G3709" s="18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1539</v>
      </c>
    </row>
    <row r="3712" spans="1:14">
      <c r="A3712" s="11" t="s">
        <v>1540</v>
      </c>
      <c r="B3712" s="12">
        <v>11</v>
      </c>
      <c r="C3712" s="12">
        <v>13</v>
      </c>
      <c r="D3712" s="12" t="s">
        <v>568</v>
      </c>
      <c r="E3712" s="12">
        <v>2</v>
      </c>
      <c r="F3712" s="12">
        <v>1</v>
      </c>
      <c r="G3712" s="14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1540</v>
      </c>
      <c r="B3713" s="12">
        <v>11</v>
      </c>
      <c r="C3713" s="12">
        <v>13</v>
      </c>
      <c r="D3713" s="12" t="s">
        <v>570</v>
      </c>
      <c r="E3713" s="12">
        <v>2</v>
      </c>
      <c r="F3713" s="12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1540</v>
      </c>
      <c r="B3714" s="12">
        <v>11</v>
      </c>
      <c r="C3714" s="12">
        <v>13</v>
      </c>
      <c r="D3714" s="12" t="s">
        <v>1525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1540</v>
      </c>
      <c r="B3715" s="12">
        <v>11</v>
      </c>
      <c r="C3715" s="12">
        <v>13</v>
      </c>
      <c r="D3715" s="12" t="s">
        <v>580</v>
      </c>
      <c r="E3715" s="12">
        <v>2</v>
      </c>
      <c r="F3715" s="12">
        <v>2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1540</v>
      </c>
      <c r="B3716" s="12">
        <v>11</v>
      </c>
      <c r="C3716" s="12">
        <v>13</v>
      </c>
      <c r="D3716" s="12" t="s">
        <v>582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1540</v>
      </c>
      <c r="B3717" s="12">
        <v>37</v>
      </c>
      <c r="C3717" s="12">
        <v>13</v>
      </c>
      <c r="D3717" s="12" t="s">
        <v>568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1540</v>
      </c>
      <c r="B3718" s="12">
        <v>37</v>
      </c>
      <c r="C3718" s="12">
        <v>13</v>
      </c>
      <c r="D3718" s="12" t="s">
        <v>570</v>
      </c>
      <c r="E3718" s="12">
        <v>2</v>
      </c>
      <c r="F3718" s="12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1540</v>
      </c>
      <c r="B3719" s="12">
        <v>37</v>
      </c>
      <c r="C3719" s="12">
        <v>13</v>
      </c>
      <c r="D3719" s="12" t="s">
        <v>1525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1540</v>
      </c>
      <c r="B3720" s="12">
        <v>37</v>
      </c>
      <c r="C3720" s="12">
        <v>13</v>
      </c>
      <c r="D3720" s="12" t="s">
        <v>580</v>
      </c>
      <c r="E3720" s="12">
        <v>2</v>
      </c>
      <c r="F3720" s="12">
        <v>2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1540</v>
      </c>
      <c r="B3721" s="12">
        <v>37</v>
      </c>
      <c r="C3721" s="12">
        <v>13</v>
      </c>
      <c r="D3721" s="12" t="s">
        <v>582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1540</v>
      </c>
      <c r="B3722" s="12">
        <v>63</v>
      </c>
      <c r="C3722" s="12">
        <v>13</v>
      </c>
      <c r="D3722" s="12" t="s">
        <v>568</v>
      </c>
      <c r="E3722" s="12">
        <v>2</v>
      </c>
      <c r="F3722" s="12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1540</v>
      </c>
      <c r="B3723" s="12">
        <v>63</v>
      </c>
      <c r="C3723" s="12">
        <v>13</v>
      </c>
      <c r="D3723" s="12" t="s">
        <v>1525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1540</v>
      </c>
      <c r="B3724" s="12">
        <v>63</v>
      </c>
      <c r="C3724" s="12">
        <v>13</v>
      </c>
      <c r="D3724" s="12" t="s">
        <v>580</v>
      </c>
      <c r="E3724" s="12">
        <v>2</v>
      </c>
      <c r="F3724" s="12">
        <v>2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1540</v>
      </c>
      <c r="B3725" s="12">
        <v>63</v>
      </c>
      <c r="C3725" s="12">
        <v>13</v>
      </c>
      <c r="D3725" s="12" t="s">
        <v>582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1540</v>
      </c>
      <c r="B3726" s="12">
        <v>63</v>
      </c>
      <c r="C3726" s="12">
        <v>13</v>
      </c>
      <c r="D3726" s="12" t="s">
        <v>570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1540</v>
      </c>
      <c r="B3727" s="12">
        <v>88</v>
      </c>
      <c r="C3727" s="12">
        <v>14</v>
      </c>
      <c r="D3727" s="12" t="s">
        <v>568</v>
      </c>
      <c r="E3727" s="12">
        <v>2</v>
      </c>
      <c r="F3727" s="12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1540</v>
      </c>
      <c r="B3728" s="12">
        <v>88</v>
      </c>
      <c r="C3728" s="12">
        <v>14</v>
      </c>
      <c r="D3728" s="12" t="s">
        <v>1525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1540</v>
      </c>
      <c r="B3729" s="12">
        <v>88</v>
      </c>
      <c r="C3729" s="12">
        <v>14</v>
      </c>
      <c r="D3729" s="12" t="s">
        <v>580</v>
      </c>
      <c r="E3729" s="12">
        <v>2</v>
      </c>
      <c r="F3729" s="12">
        <v>2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1540</v>
      </c>
      <c r="B3730" s="12">
        <v>88</v>
      </c>
      <c r="C3730" s="12">
        <v>14</v>
      </c>
      <c r="D3730" s="12" t="s">
        <v>582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1540</v>
      </c>
      <c r="B3731" s="12">
        <v>88</v>
      </c>
      <c r="C3731" s="12">
        <v>14</v>
      </c>
      <c r="D3731" s="12" t="s">
        <v>570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1540</v>
      </c>
      <c r="B3732" s="12">
        <v>11</v>
      </c>
      <c r="C3732" s="12">
        <v>41</v>
      </c>
      <c r="D3732" s="12" t="s">
        <v>568</v>
      </c>
      <c r="E3732" s="12">
        <v>2</v>
      </c>
      <c r="F3732" s="12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1540</v>
      </c>
      <c r="B3733" s="12">
        <v>11</v>
      </c>
      <c r="C3733" s="12">
        <v>41</v>
      </c>
      <c r="D3733" s="12" t="s">
        <v>1525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1540</v>
      </c>
      <c r="B3734" s="12">
        <v>11</v>
      </c>
      <c r="C3734" s="12">
        <v>41</v>
      </c>
      <c r="D3734" s="12" t="s">
        <v>580</v>
      </c>
      <c r="E3734" s="12">
        <v>2</v>
      </c>
      <c r="F3734" s="12">
        <v>2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1540</v>
      </c>
      <c r="B3735" s="12">
        <v>11</v>
      </c>
      <c r="C3735" s="12">
        <v>41</v>
      </c>
      <c r="D3735" s="12" t="s">
        <v>582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1540</v>
      </c>
      <c r="B3736" s="12">
        <v>11</v>
      </c>
      <c r="C3736" s="12">
        <v>41</v>
      </c>
      <c r="D3736" s="12" t="s">
        <v>570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1540</v>
      </c>
      <c r="B3737" s="12">
        <v>37</v>
      </c>
      <c r="C3737" s="12">
        <v>41</v>
      </c>
      <c r="D3737" s="12" t="s">
        <v>1525</v>
      </c>
      <c r="E3737" s="12">
        <v>2</v>
      </c>
      <c r="F3737" s="12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1540</v>
      </c>
      <c r="B3738" s="12">
        <v>37</v>
      </c>
      <c r="C3738" s="12">
        <v>41</v>
      </c>
      <c r="D3738" s="12" t="s">
        <v>568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1540</v>
      </c>
      <c r="B3739" s="12">
        <v>37</v>
      </c>
      <c r="C3739" s="12">
        <v>41</v>
      </c>
      <c r="D3739" s="12" t="s">
        <v>580</v>
      </c>
      <c r="E3739" s="12">
        <v>2</v>
      </c>
      <c r="F3739" s="12">
        <v>2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1540</v>
      </c>
      <c r="B3740" s="12">
        <v>37</v>
      </c>
      <c r="C3740" s="12">
        <v>41</v>
      </c>
      <c r="D3740" s="12" t="s">
        <v>582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1540</v>
      </c>
      <c r="B3741" s="12">
        <v>37</v>
      </c>
      <c r="C3741" s="12">
        <v>41</v>
      </c>
      <c r="D3741" s="12" t="s">
        <v>1525</v>
      </c>
      <c r="E3741" s="12">
        <v>2</v>
      </c>
      <c r="F3741" s="12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1540</v>
      </c>
      <c r="B3742" s="12">
        <v>63</v>
      </c>
      <c r="C3742" s="12">
        <v>41</v>
      </c>
      <c r="D3742" s="12" t="s">
        <v>568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1540</v>
      </c>
      <c r="B3743" s="12">
        <v>63</v>
      </c>
      <c r="C3743" s="12">
        <v>41</v>
      </c>
      <c r="D3743" s="12" t="s">
        <v>580</v>
      </c>
      <c r="E3743" s="12">
        <v>2</v>
      </c>
      <c r="F3743" s="12">
        <v>2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1540</v>
      </c>
      <c r="B3744" s="12">
        <v>63</v>
      </c>
      <c r="C3744" s="12">
        <v>41</v>
      </c>
      <c r="D3744" s="12" t="s">
        <v>582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1540</v>
      </c>
      <c r="B3745" s="12">
        <v>63</v>
      </c>
      <c r="C3745" s="12">
        <v>41</v>
      </c>
      <c r="D3745" s="12" t="s">
        <v>570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1540</v>
      </c>
      <c r="B3746" s="12">
        <v>63</v>
      </c>
      <c r="C3746" s="12">
        <v>41</v>
      </c>
      <c r="D3746" s="12" t="s">
        <v>1525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1540</v>
      </c>
      <c r="B3747" s="12">
        <v>89</v>
      </c>
      <c r="C3747" s="12">
        <v>41</v>
      </c>
      <c r="D3747" s="12" t="s">
        <v>568</v>
      </c>
      <c r="E3747" s="12">
        <v>2</v>
      </c>
      <c r="F3747" s="12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1540</v>
      </c>
      <c r="B3748" s="12">
        <v>89</v>
      </c>
      <c r="C3748" s="12">
        <v>41</v>
      </c>
      <c r="D3748" s="12" t="s">
        <v>1525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1540</v>
      </c>
      <c r="B3749" s="12">
        <v>89</v>
      </c>
      <c r="C3749" s="12">
        <v>41</v>
      </c>
      <c r="D3749" s="12" t="s">
        <v>580</v>
      </c>
      <c r="E3749" s="12">
        <v>2</v>
      </c>
      <c r="F3749" s="12">
        <v>2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1540</v>
      </c>
      <c r="B3750" s="12">
        <v>89</v>
      </c>
      <c r="C3750" s="12">
        <v>41</v>
      </c>
      <c r="D3750" s="12" t="s">
        <v>582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1540</v>
      </c>
      <c r="B3751" s="12">
        <v>89</v>
      </c>
      <c r="C3751" s="12">
        <v>41</v>
      </c>
      <c r="D3751" s="12" t="s">
        <v>570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1540</v>
      </c>
      <c r="B3752" s="12">
        <v>12</v>
      </c>
      <c r="C3752" s="12">
        <v>74</v>
      </c>
      <c r="D3752" s="12" t="s">
        <v>568</v>
      </c>
      <c r="E3752" s="12">
        <v>2</v>
      </c>
      <c r="F3752" s="12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1540</v>
      </c>
      <c r="B3753" s="12">
        <v>12</v>
      </c>
      <c r="C3753" s="12">
        <v>74</v>
      </c>
      <c r="D3753" s="12" t="s">
        <v>1525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1540</v>
      </c>
      <c r="B3754" s="12">
        <v>12</v>
      </c>
      <c r="C3754" s="12">
        <v>74</v>
      </c>
      <c r="D3754" s="12" t="s">
        <v>580</v>
      </c>
      <c r="E3754" s="12">
        <v>2</v>
      </c>
      <c r="F3754" s="12">
        <v>2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1540</v>
      </c>
      <c r="B3755" s="12">
        <v>12</v>
      </c>
      <c r="C3755" s="12">
        <v>74</v>
      </c>
      <c r="D3755" s="12" t="s">
        <v>582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1540</v>
      </c>
      <c r="B3756" s="12">
        <v>12</v>
      </c>
      <c r="C3756" s="12">
        <v>74</v>
      </c>
      <c r="D3756" s="12" t="s">
        <v>570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1540</v>
      </c>
      <c r="B3757" s="12">
        <v>37</v>
      </c>
      <c r="C3757" s="12">
        <v>73</v>
      </c>
      <c r="D3757" s="12" t="s">
        <v>568</v>
      </c>
      <c r="E3757" s="12">
        <v>2</v>
      </c>
      <c r="F3757" s="12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1540</v>
      </c>
      <c r="B3758" s="12">
        <v>37</v>
      </c>
      <c r="C3758" s="12">
        <v>73</v>
      </c>
      <c r="D3758" s="12" t="s">
        <v>1525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1540</v>
      </c>
      <c r="B3759" s="12">
        <v>37</v>
      </c>
      <c r="C3759" s="12">
        <v>73</v>
      </c>
      <c r="D3759" s="12" t="s">
        <v>580</v>
      </c>
      <c r="E3759" s="12">
        <v>2</v>
      </c>
      <c r="F3759" s="12">
        <v>2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1540</v>
      </c>
      <c r="B3760" s="12">
        <v>37</v>
      </c>
      <c r="C3760" s="12">
        <v>73</v>
      </c>
      <c r="D3760" s="12" t="s">
        <v>582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1540</v>
      </c>
      <c r="B3761" s="12">
        <v>37</v>
      </c>
      <c r="C3761" s="12">
        <v>73</v>
      </c>
      <c r="D3761" s="12" t="s">
        <v>570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1540</v>
      </c>
      <c r="B3762" s="12">
        <v>63</v>
      </c>
      <c r="C3762" s="12">
        <v>73</v>
      </c>
      <c r="D3762" s="12" t="s">
        <v>568</v>
      </c>
      <c r="E3762" s="12">
        <v>2</v>
      </c>
      <c r="F3762" s="12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1540</v>
      </c>
      <c r="B3763" s="12">
        <v>63</v>
      </c>
      <c r="C3763" s="12">
        <v>73</v>
      </c>
      <c r="D3763" s="12" t="s">
        <v>1525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1540</v>
      </c>
      <c r="B3764" s="12">
        <v>63</v>
      </c>
      <c r="C3764" s="12">
        <v>73</v>
      </c>
      <c r="D3764" s="12" t="s">
        <v>580</v>
      </c>
      <c r="E3764" s="12">
        <v>2</v>
      </c>
      <c r="F3764" s="12">
        <v>2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1540</v>
      </c>
      <c r="B3765" s="12">
        <v>63</v>
      </c>
      <c r="C3765" s="12">
        <v>73</v>
      </c>
      <c r="D3765" s="12" t="s">
        <v>582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1540</v>
      </c>
      <c r="B3766" s="12">
        <v>63</v>
      </c>
      <c r="C3766" s="12">
        <v>73</v>
      </c>
      <c r="D3766" s="12" t="s">
        <v>570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1540</v>
      </c>
      <c r="B3767" s="12">
        <v>87</v>
      </c>
      <c r="C3767" s="12">
        <v>73</v>
      </c>
      <c r="D3767" s="12" t="s">
        <v>568</v>
      </c>
      <c r="E3767" s="12">
        <v>2</v>
      </c>
      <c r="F3767" s="12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1540</v>
      </c>
      <c r="B3768" s="12">
        <v>87</v>
      </c>
      <c r="C3768" s="12">
        <v>73</v>
      </c>
      <c r="D3768" s="12" t="s">
        <v>1525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1540</v>
      </c>
      <c r="B3769" s="12">
        <v>87</v>
      </c>
      <c r="C3769" s="12">
        <v>73</v>
      </c>
      <c r="D3769" s="12" t="s">
        <v>580</v>
      </c>
      <c r="E3769" s="12">
        <v>2</v>
      </c>
      <c r="F3769" s="12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1540</v>
      </c>
      <c r="B3770" s="12">
        <v>87</v>
      </c>
      <c r="C3770" s="12">
        <v>73</v>
      </c>
      <c r="D3770" s="12" t="s">
        <v>582</v>
      </c>
      <c r="E3770" s="12">
        <v>2</v>
      </c>
      <c r="F3770" s="12">
        <v>1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1540</v>
      </c>
      <c r="B3771" s="12">
        <v>87</v>
      </c>
      <c r="C3771" s="12">
        <v>73</v>
      </c>
      <c r="D3771" s="12" t="s">
        <v>570</v>
      </c>
      <c r="E3771" s="12">
        <v>2</v>
      </c>
      <c r="F3771" s="12">
        <v>1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1540</v>
      </c>
      <c r="B3772" s="12">
        <v>50</v>
      </c>
      <c r="C3772" s="12">
        <v>50</v>
      </c>
      <c r="D3772" s="12" t="s">
        <v>567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1540</v>
      </c>
      <c r="B3773" s="12">
        <v>50</v>
      </c>
      <c r="C3773" s="12">
        <v>50</v>
      </c>
      <c r="D3773" s="12" t="s">
        <v>566</v>
      </c>
      <c r="E3773" s="12">
        <v>50</v>
      </c>
      <c r="F3773" s="12">
        <v>2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1540</v>
      </c>
      <c r="B3774" s="12">
        <v>50</v>
      </c>
      <c r="C3774" s="12">
        <v>50</v>
      </c>
      <c r="D3774" s="12" t="s">
        <v>569</v>
      </c>
      <c r="E3774" s="12">
        <v>50</v>
      </c>
      <c r="F3774" s="12">
        <v>2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1541</v>
      </c>
      <c r="B3776" s="12">
        <v>11</v>
      </c>
      <c r="C3776" s="12">
        <v>13</v>
      </c>
      <c r="D3776" s="12" t="s">
        <v>568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1541</v>
      </c>
      <c r="B3777" s="12">
        <v>11</v>
      </c>
      <c r="C3777" s="12">
        <v>13</v>
      </c>
      <c r="D3777" s="12" t="s">
        <v>570</v>
      </c>
      <c r="E3777" s="12">
        <v>2</v>
      </c>
      <c r="F3777" s="12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1541</v>
      </c>
      <c r="B3778" s="12">
        <v>11</v>
      </c>
      <c r="C3778" s="12">
        <v>13</v>
      </c>
      <c r="D3778" s="12" t="s">
        <v>1525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1541</v>
      </c>
      <c r="B3779" s="12">
        <v>11</v>
      </c>
      <c r="C3779" s="12">
        <v>13</v>
      </c>
      <c r="D3779" s="12" t="s">
        <v>580</v>
      </c>
      <c r="E3779" s="12">
        <v>2</v>
      </c>
      <c r="F3779" s="12">
        <v>2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1541</v>
      </c>
      <c r="B3780" s="12">
        <v>11</v>
      </c>
      <c r="C3780" s="12">
        <v>13</v>
      </c>
      <c r="D3780" s="12" t="s">
        <v>582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1541</v>
      </c>
      <c r="B3781" s="12">
        <v>37</v>
      </c>
      <c r="C3781" s="12">
        <v>13</v>
      </c>
      <c r="D3781" s="12" t="s">
        <v>568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1541</v>
      </c>
      <c r="B3782" s="12">
        <v>37</v>
      </c>
      <c r="C3782" s="12">
        <v>13</v>
      </c>
      <c r="D3782" s="12" t="s">
        <v>570</v>
      </c>
      <c r="E3782" s="12">
        <v>2</v>
      </c>
      <c r="F3782" s="12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1541</v>
      </c>
      <c r="B3783" s="12">
        <v>37</v>
      </c>
      <c r="C3783" s="12">
        <v>13</v>
      </c>
      <c r="D3783" s="12" t="s">
        <v>1525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1541</v>
      </c>
      <c r="B3784" s="12">
        <v>37</v>
      </c>
      <c r="C3784" s="12">
        <v>13</v>
      </c>
      <c r="D3784" s="12" t="s">
        <v>580</v>
      </c>
      <c r="E3784" s="12">
        <v>2</v>
      </c>
      <c r="F3784" s="12">
        <v>2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1541</v>
      </c>
      <c r="B3785" s="12">
        <v>37</v>
      </c>
      <c r="C3785" s="12">
        <v>13</v>
      </c>
      <c r="D3785" s="12" t="s">
        <v>582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1541</v>
      </c>
      <c r="B3786" s="12">
        <v>63</v>
      </c>
      <c r="C3786" s="12">
        <v>13</v>
      </c>
      <c r="D3786" s="12" t="s">
        <v>568</v>
      </c>
      <c r="E3786" s="12">
        <v>2</v>
      </c>
      <c r="F3786" s="12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1541</v>
      </c>
      <c r="B3787" s="12">
        <v>63</v>
      </c>
      <c r="C3787" s="12">
        <v>13</v>
      </c>
      <c r="D3787" s="12" t="s">
        <v>1525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1541</v>
      </c>
      <c r="B3788" s="12">
        <v>63</v>
      </c>
      <c r="C3788" s="12">
        <v>13</v>
      </c>
      <c r="D3788" s="12" t="s">
        <v>580</v>
      </c>
      <c r="E3788" s="12">
        <v>2</v>
      </c>
      <c r="F3788" s="12">
        <v>2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1541</v>
      </c>
      <c r="B3789" s="12">
        <v>63</v>
      </c>
      <c r="C3789" s="12">
        <v>13</v>
      </c>
      <c r="D3789" s="12" t="s">
        <v>582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1541</v>
      </c>
      <c r="B3790" s="12">
        <v>63</v>
      </c>
      <c r="C3790" s="12">
        <v>13</v>
      </c>
      <c r="D3790" s="12" t="s">
        <v>570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1541</v>
      </c>
      <c r="B3791" s="12">
        <v>88</v>
      </c>
      <c r="C3791" s="12">
        <v>14</v>
      </c>
      <c r="D3791" s="12" t="s">
        <v>568</v>
      </c>
      <c r="E3791" s="12">
        <v>2</v>
      </c>
      <c r="F3791" s="12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1541</v>
      </c>
      <c r="B3792" s="12">
        <v>88</v>
      </c>
      <c r="C3792" s="12">
        <v>14</v>
      </c>
      <c r="D3792" s="12" t="s">
        <v>1525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1541</v>
      </c>
      <c r="B3793" s="12">
        <v>88</v>
      </c>
      <c r="C3793" s="12">
        <v>14</v>
      </c>
      <c r="D3793" s="12" t="s">
        <v>580</v>
      </c>
      <c r="E3793" s="12">
        <v>2</v>
      </c>
      <c r="F3793" s="12">
        <v>2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1541</v>
      </c>
      <c r="B3794" s="12">
        <v>88</v>
      </c>
      <c r="C3794" s="12">
        <v>14</v>
      </c>
      <c r="D3794" s="12" t="s">
        <v>582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1541</v>
      </c>
      <c r="B3795" s="12">
        <v>88</v>
      </c>
      <c r="C3795" s="12">
        <v>14</v>
      </c>
      <c r="D3795" s="12" t="s">
        <v>570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1541</v>
      </c>
      <c r="B3796" s="12">
        <v>11</v>
      </c>
      <c r="C3796" s="12">
        <v>41</v>
      </c>
      <c r="D3796" s="12" t="s">
        <v>568</v>
      </c>
      <c r="E3796" s="12">
        <v>2</v>
      </c>
      <c r="F3796" s="12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1541</v>
      </c>
      <c r="B3797" s="12">
        <v>11</v>
      </c>
      <c r="C3797" s="12">
        <v>41</v>
      </c>
      <c r="D3797" s="12" t="s">
        <v>1525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1541</v>
      </c>
      <c r="B3798" s="12">
        <v>11</v>
      </c>
      <c r="C3798" s="12">
        <v>41</v>
      </c>
      <c r="D3798" s="12" t="s">
        <v>580</v>
      </c>
      <c r="E3798" s="12">
        <v>2</v>
      </c>
      <c r="F3798" s="12">
        <v>2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1541</v>
      </c>
      <c r="B3799" s="12">
        <v>11</v>
      </c>
      <c r="C3799" s="12">
        <v>41</v>
      </c>
      <c r="D3799" s="12" t="s">
        <v>582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1541</v>
      </c>
      <c r="B3800" s="12">
        <v>11</v>
      </c>
      <c r="C3800" s="12">
        <v>41</v>
      </c>
      <c r="D3800" s="12" t="s">
        <v>570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1541</v>
      </c>
      <c r="B3801" s="12">
        <v>37</v>
      </c>
      <c r="C3801" s="12">
        <v>41</v>
      </c>
      <c r="D3801" s="12" t="s">
        <v>1525</v>
      </c>
      <c r="E3801" s="12">
        <v>2</v>
      </c>
      <c r="F3801" s="12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1541</v>
      </c>
      <c r="B3802" s="12">
        <v>37</v>
      </c>
      <c r="C3802" s="12">
        <v>41</v>
      </c>
      <c r="D3802" s="12" t="s">
        <v>568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1541</v>
      </c>
      <c r="B3803" s="12">
        <v>37</v>
      </c>
      <c r="C3803" s="12">
        <v>41</v>
      </c>
      <c r="D3803" s="12" t="s">
        <v>580</v>
      </c>
      <c r="E3803" s="12">
        <v>2</v>
      </c>
      <c r="F3803" s="12">
        <v>2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1541</v>
      </c>
      <c r="B3804" s="12">
        <v>37</v>
      </c>
      <c r="C3804" s="12">
        <v>41</v>
      </c>
      <c r="D3804" s="12" t="s">
        <v>582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1541</v>
      </c>
      <c r="B3805" s="12">
        <v>37</v>
      </c>
      <c r="C3805" s="12">
        <v>41</v>
      </c>
      <c r="D3805" s="12" t="s">
        <v>1525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1541</v>
      </c>
      <c r="B3806" s="12">
        <v>63</v>
      </c>
      <c r="C3806" s="12">
        <v>41</v>
      </c>
      <c r="D3806" s="12" t="s">
        <v>1525</v>
      </c>
      <c r="E3806" s="12">
        <v>2</v>
      </c>
      <c r="F3806" s="12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1541</v>
      </c>
      <c r="B3807" s="12">
        <v>63</v>
      </c>
      <c r="C3807" s="12">
        <v>41</v>
      </c>
      <c r="D3807" s="12" t="s">
        <v>568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1541</v>
      </c>
      <c r="B3808" s="12">
        <v>63</v>
      </c>
      <c r="C3808" s="12">
        <v>41</v>
      </c>
      <c r="D3808" s="12" t="s">
        <v>580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1541</v>
      </c>
      <c r="B3809" s="12">
        <v>63</v>
      </c>
      <c r="C3809" s="12">
        <v>41</v>
      </c>
      <c r="D3809" s="12" t="s">
        <v>582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1541</v>
      </c>
      <c r="B3810" s="12">
        <v>63</v>
      </c>
      <c r="C3810" s="12">
        <v>41</v>
      </c>
      <c r="D3810" s="12" t="s">
        <v>570</v>
      </c>
      <c r="E3810" s="12">
        <v>2</v>
      </c>
      <c r="F3810" s="12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1541</v>
      </c>
      <c r="B3811" s="12">
        <v>89</v>
      </c>
      <c r="C3811" s="12">
        <v>41</v>
      </c>
      <c r="D3811" s="12" t="s">
        <v>568</v>
      </c>
      <c r="E3811" s="12">
        <v>2</v>
      </c>
      <c r="F3811" s="12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1541</v>
      </c>
      <c r="B3812" s="12">
        <v>89</v>
      </c>
      <c r="C3812" s="12">
        <v>41</v>
      </c>
      <c r="D3812" s="12" t="s">
        <v>1525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1541</v>
      </c>
      <c r="B3813" s="12">
        <v>89</v>
      </c>
      <c r="C3813" s="12">
        <v>41</v>
      </c>
      <c r="D3813" s="12" t="s">
        <v>580</v>
      </c>
      <c r="E3813" s="12">
        <v>2</v>
      </c>
      <c r="F3813" s="12">
        <v>2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1541</v>
      </c>
      <c r="B3814" s="12">
        <v>89</v>
      </c>
      <c r="C3814" s="12">
        <v>41</v>
      </c>
      <c r="D3814" s="12" t="s">
        <v>582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1541</v>
      </c>
      <c r="B3815" s="12">
        <v>89</v>
      </c>
      <c r="C3815" s="12">
        <v>41</v>
      </c>
      <c r="D3815" s="12" t="s">
        <v>570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1541</v>
      </c>
      <c r="B3816" s="12">
        <v>12</v>
      </c>
      <c r="C3816" s="12">
        <v>74</v>
      </c>
      <c r="D3816" s="12" t="s">
        <v>568</v>
      </c>
      <c r="E3816" s="12">
        <v>2</v>
      </c>
      <c r="F3816" s="12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1541</v>
      </c>
      <c r="B3817" s="12">
        <v>12</v>
      </c>
      <c r="C3817" s="12">
        <v>74</v>
      </c>
      <c r="D3817" s="12" t="s">
        <v>1525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1541</v>
      </c>
      <c r="B3818" s="12">
        <v>12</v>
      </c>
      <c r="C3818" s="12">
        <v>74</v>
      </c>
      <c r="D3818" s="12" t="s">
        <v>580</v>
      </c>
      <c r="E3818" s="12">
        <v>2</v>
      </c>
      <c r="F3818" s="12">
        <v>2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1541</v>
      </c>
      <c r="B3819" s="12">
        <v>12</v>
      </c>
      <c r="C3819" s="12">
        <v>74</v>
      </c>
      <c r="D3819" s="12" t="s">
        <v>582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1541</v>
      </c>
      <c r="B3820" s="12">
        <v>12</v>
      </c>
      <c r="C3820" s="12">
        <v>74</v>
      </c>
      <c r="D3820" s="12" t="s">
        <v>570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1541</v>
      </c>
      <c r="B3821" s="12">
        <v>37</v>
      </c>
      <c r="C3821" s="12">
        <v>73</v>
      </c>
      <c r="D3821" s="12" t="s">
        <v>568</v>
      </c>
      <c r="E3821" s="12">
        <v>2</v>
      </c>
      <c r="F3821" s="12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1541</v>
      </c>
      <c r="B3822" s="12">
        <v>37</v>
      </c>
      <c r="C3822" s="12">
        <v>73</v>
      </c>
      <c r="D3822" s="12" t="s">
        <v>1525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1541</v>
      </c>
      <c r="B3823" s="12">
        <v>37</v>
      </c>
      <c r="C3823" s="12">
        <v>73</v>
      </c>
      <c r="D3823" s="12" t="s">
        <v>580</v>
      </c>
      <c r="E3823" s="12">
        <v>2</v>
      </c>
      <c r="F3823" s="12">
        <v>2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1541</v>
      </c>
      <c r="B3824" s="12">
        <v>37</v>
      </c>
      <c r="C3824" s="12">
        <v>73</v>
      </c>
      <c r="D3824" s="12" t="s">
        <v>582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1541</v>
      </c>
      <c r="B3825" s="12">
        <v>37</v>
      </c>
      <c r="C3825" s="12">
        <v>73</v>
      </c>
      <c r="D3825" s="12" t="s">
        <v>570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1541</v>
      </c>
      <c r="B3826" s="12">
        <v>63</v>
      </c>
      <c r="C3826" s="12">
        <v>73</v>
      </c>
      <c r="D3826" s="12" t="s">
        <v>568</v>
      </c>
      <c r="E3826" s="12">
        <v>2</v>
      </c>
      <c r="F3826" s="12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1541</v>
      </c>
      <c r="B3827" s="12">
        <v>63</v>
      </c>
      <c r="C3827" s="12">
        <v>73</v>
      </c>
      <c r="D3827" s="12" t="s">
        <v>1525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1541</v>
      </c>
      <c r="B3828" s="12">
        <v>63</v>
      </c>
      <c r="C3828" s="12">
        <v>73</v>
      </c>
      <c r="D3828" s="12" t="s">
        <v>580</v>
      </c>
      <c r="E3828" s="12">
        <v>2</v>
      </c>
      <c r="F3828" s="12">
        <v>2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1541</v>
      </c>
      <c r="B3829" s="12">
        <v>63</v>
      </c>
      <c r="C3829" s="12">
        <v>73</v>
      </c>
      <c r="D3829" s="12" t="s">
        <v>582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1541</v>
      </c>
      <c r="B3830" s="12">
        <v>63</v>
      </c>
      <c r="C3830" s="12">
        <v>73</v>
      </c>
      <c r="D3830" s="12" t="s">
        <v>570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1541</v>
      </c>
      <c r="B3831" s="12">
        <v>87</v>
      </c>
      <c r="C3831" s="12">
        <v>73</v>
      </c>
      <c r="D3831" s="12" t="s">
        <v>568</v>
      </c>
      <c r="E3831" s="12">
        <v>2</v>
      </c>
      <c r="F3831" s="12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1541</v>
      </c>
      <c r="B3832" s="12">
        <v>87</v>
      </c>
      <c r="C3832" s="12">
        <v>73</v>
      </c>
      <c r="D3832" s="12" t="s">
        <v>1525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1541</v>
      </c>
      <c r="B3833" s="12">
        <v>87</v>
      </c>
      <c r="C3833" s="12">
        <v>73</v>
      </c>
      <c r="D3833" s="12" t="s">
        <v>580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1541</v>
      </c>
      <c r="B3834" s="12">
        <v>87</v>
      </c>
      <c r="C3834" s="12">
        <v>73</v>
      </c>
      <c r="D3834" s="12" t="s">
        <v>582</v>
      </c>
      <c r="E3834" s="12">
        <v>2</v>
      </c>
      <c r="F3834" s="12">
        <v>1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1541</v>
      </c>
      <c r="B3835" s="12">
        <v>87</v>
      </c>
      <c r="C3835" s="12">
        <v>73</v>
      </c>
      <c r="D3835" s="12" t="s">
        <v>570</v>
      </c>
      <c r="E3835" s="12">
        <v>2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1541</v>
      </c>
      <c r="B3836" s="12">
        <v>50</v>
      </c>
      <c r="C3836" s="12">
        <v>50</v>
      </c>
      <c r="D3836" s="12" t="s">
        <v>567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1541</v>
      </c>
      <c r="B3837" s="12">
        <v>50</v>
      </c>
      <c r="C3837" s="12">
        <v>50</v>
      </c>
      <c r="D3837" s="12" t="s">
        <v>566</v>
      </c>
      <c r="E3837" s="12">
        <v>50</v>
      </c>
      <c r="F3837" s="12">
        <v>2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1541</v>
      </c>
      <c r="B3838" s="12">
        <v>50</v>
      </c>
      <c r="C3838" s="12">
        <v>50</v>
      </c>
      <c r="D3838" s="12" t="s">
        <v>569</v>
      </c>
      <c r="E3838" s="12">
        <v>50</v>
      </c>
      <c r="F3838" s="12">
        <v>2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1542</v>
      </c>
      <c r="B3840" s="12">
        <v>11</v>
      </c>
      <c r="C3840" s="12">
        <v>13</v>
      </c>
      <c r="D3840" s="12" t="s">
        <v>568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1542</v>
      </c>
      <c r="B3841" s="12">
        <v>11</v>
      </c>
      <c r="C3841" s="12">
        <v>13</v>
      </c>
      <c r="D3841" s="12" t="s">
        <v>570</v>
      </c>
      <c r="E3841" s="12">
        <v>2</v>
      </c>
      <c r="F3841" s="12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1542</v>
      </c>
      <c r="B3842" s="12">
        <v>11</v>
      </c>
      <c r="C3842" s="12">
        <v>13</v>
      </c>
      <c r="D3842" s="12" t="s">
        <v>1525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1542</v>
      </c>
      <c r="B3843" s="12">
        <v>11</v>
      </c>
      <c r="C3843" s="12">
        <v>13</v>
      </c>
      <c r="D3843" s="12" t="s">
        <v>580</v>
      </c>
      <c r="E3843" s="12">
        <v>2</v>
      </c>
      <c r="F3843" s="12">
        <v>2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1542</v>
      </c>
      <c r="B3844" s="12">
        <v>11</v>
      </c>
      <c r="C3844" s="12">
        <v>13</v>
      </c>
      <c r="D3844" s="12" t="s">
        <v>582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1542</v>
      </c>
      <c r="B3845" s="12">
        <v>37</v>
      </c>
      <c r="C3845" s="12">
        <v>13</v>
      </c>
      <c r="D3845" s="12" t="s">
        <v>568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1542</v>
      </c>
      <c r="B3846" s="12">
        <v>37</v>
      </c>
      <c r="C3846" s="12">
        <v>13</v>
      </c>
      <c r="D3846" s="12" t="s">
        <v>570</v>
      </c>
      <c r="E3846" s="12">
        <v>2</v>
      </c>
      <c r="F3846" s="12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1542</v>
      </c>
      <c r="B3847" s="12">
        <v>37</v>
      </c>
      <c r="C3847" s="12">
        <v>13</v>
      </c>
      <c r="D3847" s="12" t="s">
        <v>1525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1542</v>
      </c>
      <c r="B3848" s="12">
        <v>37</v>
      </c>
      <c r="C3848" s="12">
        <v>13</v>
      </c>
      <c r="D3848" s="12" t="s">
        <v>580</v>
      </c>
      <c r="E3848" s="12">
        <v>2</v>
      </c>
      <c r="F3848" s="12">
        <v>2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1542</v>
      </c>
      <c r="B3849" s="12">
        <v>37</v>
      </c>
      <c r="C3849" s="12">
        <v>13</v>
      </c>
      <c r="D3849" s="12" t="s">
        <v>582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1542</v>
      </c>
      <c r="B3850" s="12">
        <v>63</v>
      </c>
      <c r="C3850" s="12">
        <v>13</v>
      </c>
      <c r="D3850" s="12" t="s">
        <v>568</v>
      </c>
      <c r="E3850" s="12">
        <v>2</v>
      </c>
      <c r="F3850" s="12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1542</v>
      </c>
      <c r="B3851" s="12">
        <v>63</v>
      </c>
      <c r="C3851" s="12">
        <v>13</v>
      </c>
      <c r="D3851" s="12" t="s">
        <v>1525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1542</v>
      </c>
      <c r="B3852" s="12">
        <v>63</v>
      </c>
      <c r="C3852" s="12">
        <v>13</v>
      </c>
      <c r="D3852" s="12" t="s">
        <v>580</v>
      </c>
      <c r="E3852" s="12">
        <v>2</v>
      </c>
      <c r="F3852" s="12">
        <v>2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1542</v>
      </c>
      <c r="B3853" s="12">
        <v>63</v>
      </c>
      <c r="C3853" s="12">
        <v>13</v>
      </c>
      <c r="D3853" s="12" t="s">
        <v>582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1542</v>
      </c>
      <c r="B3854" s="12">
        <v>63</v>
      </c>
      <c r="C3854" s="12">
        <v>13</v>
      </c>
      <c r="D3854" s="12" t="s">
        <v>570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1542</v>
      </c>
      <c r="B3855" s="12">
        <v>88</v>
      </c>
      <c r="C3855" s="12">
        <v>14</v>
      </c>
      <c r="D3855" s="12" t="s">
        <v>568</v>
      </c>
      <c r="E3855" s="12">
        <v>2</v>
      </c>
      <c r="F3855" s="12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1542</v>
      </c>
      <c r="B3856" s="12">
        <v>88</v>
      </c>
      <c r="C3856" s="12">
        <v>14</v>
      </c>
      <c r="D3856" s="12" t="s">
        <v>1525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1542</v>
      </c>
      <c r="B3857" s="12">
        <v>88</v>
      </c>
      <c r="C3857" s="12">
        <v>14</v>
      </c>
      <c r="D3857" s="12" t="s">
        <v>580</v>
      </c>
      <c r="E3857" s="12">
        <v>2</v>
      </c>
      <c r="F3857" s="12">
        <v>2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1542</v>
      </c>
      <c r="B3858" s="12">
        <v>88</v>
      </c>
      <c r="C3858" s="12">
        <v>14</v>
      </c>
      <c r="D3858" s="12" t="s">
        <v>582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1542</v>
      </c>
      <c r="B3859" s="12">
        <v>88</v>
      </c>
      <c r="C3859" s="12">
        <v>14</v>
      </c>
      <c r="D3859" s="12" t="s">
        <v>570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1542</v>
      </c>
      <c r="B3860" s="12">
        <v>11</v>
      </c>
      <c r="C3860" s="12">
        <v>41</v>
      </c>
      <c r="D3860" s="12" t="s">
        <v>568</v>
      </c>
      <c r="E3860" s="12">
        <v>2</v>
      </c>
      <c r="F3860" s="12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1542</v>
      </c>
      <c r="B3861" s="12">
        <v>11</v>
      </c>
      <c r="C3861" s="12">
        <v>41</v>
      </c>
      <c r="D3861" s="12" t="s">
        <v>1525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1542</v>
      </c>
      <c r="B3862" s="12">
        <v>11</v>
      </c>
      <c r="C3862" s="12">
        <v>41</v>
      </c>
      <c r="D3862" s="12" t="s">
        <v>580</v>
      </c>
      <c r="E3862" s="12">
        <v>2</v>
      </c>
      <c r="F3862" s="12">
        <v>2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1542</v>
      </c>
      <c r="B3863" s="12">
        <v>11</v>
      </c>
      <c r="C3863" s="12">
        <v>41</v>
      </c>
      <c r="D3863" s="12" t="s">
        <v>582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1542</v>
      </c>
      <c r="B3864" s="12">
        <v>11</v>
      </c>
      <c r="C3864" s="12">
        <v>41</v>
      </c>
      <c r="D3864" s="12" t="s">
        <v>570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1542</v>
      </c>
      <c r="B3865" s="12">
        <v>37</v>
      </c>
      <c r="C3865" s="12">
        <v>41</v>
      </c>
      <c r="D3865" s="12" t="s">
        <v>1525</v>
      </c>
      <c r="E3865" s="12">
        <v>2</v>
      </c>
      <c r="F3865" s="12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1542</v>
      </c>
      <c r="B3866" s="12">
        <v>37</v>
      </c>
      <c r="C3866" s="12">
        <v>41</v>
      </c>
      <c r="D3866" s="12" t="s">
        <v>568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1542</v>
      </c>
      <c r="B3867" s="12">
        <v>37</v>
      </c>
      <c r="C3867" s="12">
        <v>41</v>
      </c>
      <c r="D3867" s="12" t="s">
        <v>580</v>
      </c>
      <c r="E3867" s="12">
        <v>2</v>
      </c>
      <c r="F3867" s="12">
        <v>2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1542</v>
      </c>
      <c r="B3868" s="12">
        <v>37</v>
      </c>
      <c r="C3868" s="12">
        <v>41</v>
      </c>
      <c r="D3868" s="12" t="s">
        <v>582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1542</v>
      </c>
      <c r="B3869" s="12">
        <v>37</v>
      </c>
      <c r="C3869" s="12">
        <v>41</v>
      </c>
      <c r="D3869" s="12" t="s">
        <v>1525</v>
      </c>
      <c r="E3869" s="12">
        <v>2</v>
      </c>
      <c r="F3869" s="12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1542</v>
      </c>
      <c r="B3870" s="12">
        <v>63</v>
      </c>
      <c r="C3870" s="12">
        <v>41</v>
      </c>
      <c r="D3870" s="12" t="s">
        <v>568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1542</v>
      </c>
      <c r="B3871" s="12">
        <v>63</v>
      </c>
      <c r="C3871" s="12">
        <v>41</v>
      </c>
      <c r="D3871" s="12" t="s">
        <v>580</v>
      </c>
      <c r="E3871" s="12">
        <v>2</v>
      </c>
      <c r="F3871" s="12">
        <v>2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1542</v>
      </c>
      <c r="B3872" s="12">
        <v>63</v>
      </c>
      <c r="C3872" s="12">
        <v>41</v>
      </c>
      <c r="D3872" s="12" t="s">
        <v>582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1542</v>
      </c>
      <c r="B3873" s="12">
        <v>63</v>
      </c>
      <c r="C3873" s="12">
        <v>41</v>
      </c>
      <c r="D3873" s="12" t="s">
        <v>570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1542</v>
      </c>
      <c r="B3874" s="12">
        <v>63</v>
      </c>
      <c r="C3874" s="12">
        <v>41</v>
      </c>
      <c r="D3874" s="12" t="s">
        <v>1525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1542</v>
      </c>
      <c r="B3875" s="12">
        <v>89</v>
      </c>
      <c r="C3875" s="12">
        <v>41</v>
      </c>
      <c r="D3875" s="12" t="s">
        <v>568</v>
      </c>
      <c r="E3875" s="12">
        <v>2</v>
      </c>
      <c r="F3875" s="12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1542</v>
      </c>
      <c r="B3876" s="12">
        <v>89</v>
      </c>
      <c r="C3876" s="12">
        <v>41</v>
      </c>
      <c r="D3876" s="12" t="s">
        <v>1525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1542</v>
      </c>
      <c r="B3877" s="12">
        <v>89</v>
      </c>
      <c r="C3877" s="12">
        <v>41</v>
      </c>
      <c r="D3877" s="12" t="s">
        <v>580</v>
      </c>
      <c r="E3877" s="12">
        <v>2</v>
      </c>
      <c r="F3877" s="12">
        <v>2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1542</v>
      </c>
      <c r="B3878" s="12">
        <v>89</v>
      </c>
      <c r="C3878" s="12">
        <v>41</v>
      </c>
      <c r="D3878" s="12" t="s">
        <v>582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1542</v>
      </c>
      <c r="B3879" s="12">
        <v>89</v>
      </c>
      <c r="C3879" s="12">
        <v>41</v>
      </c>
      <c r="D3879" s="12" t="s">
        <v>570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1542</v>
      </c>
      <c r="B3880" s="12">
        <v>12</v>
      </c>
      <c r="C3880" s="12">
        <v>74</v>
      </c>
      <c r="D3880" s="12" t="s">
        <v>568</v>
      </c>
      <c r="E3880" s="12">
        <v>2</v>
      </c>
      <c r="F3880" s="12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1542</v>
      </c>
      <c r="B3881" s="12">
        <v>12</v>
      </c>
      <c r="C3881" s="12">
        <v>74</v>
      </c>
      <c r="D3881" s="12" t="s">
        <v>1525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1542</v>
      </c>
      <c r="B3882" s="12">
        <v>12</v>
      </c>
      <c r="C3882" s="12">
        <v>74</v>
      </c>
      <c r="D3882" s="12" t="s">
        <v>580</v>
      </c>
      <c r="E3882" s="12">
        <v>2</v>
      </c>
      <c r="F3882" s="12">
        <v>2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1542</v>
      </c>
      <c r="B3883" s="12">
        <v>12</v>
      </c>
      <c r="C3883" s="12">
        <v>74</v>
      </c>
      <c r="D3883" s="12" t="s">
        <v>582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1542</v>
      </c>
      <c r="B3884" s="12">
        <v>12</v>
      </c>
      <c r="C3884" s="12">
        <v>74</v>
      </c>
      <c r="D3884" s="12" t="s">
        <v>570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1542</v>
      </c>
      <c r="B3885" s="12">
        <v>37</v>
      </c>
      <c r="C3885" s="12">
        <v>73</v>
      </c>
      <c r="D3885" s="12" t="s">
        <v>568</v>
      </c>
      <c r="E3885" s="12">
        <v>2</v>
      </c>
      <c r="F3885" s="12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1542</v>
      </c>
      <c r="B3886" s="12">
        <v>37</v>
      </c>
      <c r="C3886" s="12">
        <v>73</v>
      </c>
      <c r="D3886" s="12" t="s">
        <v>1525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1542</v>
      </c>
      <c r="B3887" s="12">
        <v>37</v>
      </c>
      <c r="C3887" s="12">
        <v>73</v>
      </c>
      <c r="D3887" s="12" t="s">
        <v>580</v>
      </c>
      <c r="E3887" s="12">
        <v>2</v>
      </c>
      <c r="F3887" s="12">
        <v>2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1542</v>
      </c>
      <c r="B3888" s="12">
        <v>37</v>
      </c>
      <c r="C3888" s="12">
        <v>73</v>
      </c>
      <c r="D3888" s="12" t="s">
        <v>582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1542</v>
      </c>
      <c r="B3889" s="12">
        <v>37</v>
      </c>
      <c r="C3889" s="12">
        <v>73</v>
      </c>
      <c r="D3889" s="12" t="s">
        <v>570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1542</v>
      </c>
      <c r="B3890" s="12">
        <v>63</v>
      </c>
      <c r="C3890" s="12">
        <v>73</v>
      </c>
      <c r="D3890" s="12" t="s">
        <v>568</v>
      </c>
      <c r="E3890" s="12">
        <v>2</v>
      </c>
      <c r="F3890" s="12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1542</v>
      </c>
      <c r="B3891" s="12">
        <v>63</v>
      </c>
      <c r="C3891" s="12">
        <v>73</v>
      </c>
      <c r="D3891" s="12" t="s">
        <v>1525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1542</v>
      </c>
      <c r="B3892" s="12">
        <v>63</v>
      </c>
      <c r="C3892" s="12">
        <v>73</v>
      </c>
      <c r="D3892" s="12" t="s">
        <v>580</v>
      </c>
      <c r="E3892" s="12">
        <v>2</v>
      </c>
      <c r="F3892" s="12">
        <v>2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1542</v>
      </c>
      <c r="B3893" s="12">
        <v>63</v>
      </c>
      <c r="C3893" s="12">
        <v>73</v>
      </c>
      <c r="D3893" s="12" t="s">
        <v>582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1542</v>
      </c>
      <c r="B3894" s="12">
        <v>63</v>
      </c>
      <c r="C3894" s="12">
        <v>73</v>
      </c>
      <c r="D3894" s="12" t="s">
        <v>570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1542</v>
      </c>
      <c r="B3895" s="12">
        <v>87</v>
      </c>
      <c r="C3895" s="12">
        <v>73</v>
      </c>
      <c r="D3895" s="12" t="s">
        <v>568</v>
      </c>
      <c r="E3895" s="12">
        <v>2</v>
      </c>
      <c r="F3895" s="12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1542</v>
      </c>
      <c r="B3896" s="12">
        <v>87</v>
      </c>
      <c r="C3896" s="12">
        <v>73</v>
      </c>
      <c r="D3896" s="12" t="s">
        <v>1525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1542</v>
      </c>
      <c r="B3897" s="12">
        <v>87</v>
      </c>
      <c r="C3897" s="12">
        <v>73</v>
      </c>
      <c r="D3897" s="12" t="s">
        <v>580</v>
      </c>
      <c r="E3897" s="12">
        <v>2</v>
      </c>
      <c r="F3897" s="12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1542</v>
      </c>
      <c r="B3898" s="12">
        <v>87</v>
      </c>
      <c r="C3898" s="12">
        <v>73</v>
      </c>
      <c r="D3898" s="12" t="s">
        <v>582</v>
      </c>
      <c r="E3898" s="12">
        <v>2</v>
      </c>
      <c r="F3898" s="12">
        <v>1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1542</v>
      </c>
      <c r="B3899" s="12">
        <v>87</v>
      </c>
      <c r="C3899" s="12">
        <v>73</v>
      </c>
      <c r="D3899" s="12" t="s">
        <v>570</v>
      </c>
      <c r="E3899" s="12">
        <v>2</v>
      </c>
      <c r="F3899" s="12">
        <v>1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1542</v>
      </c>
      <c r="B3900" s="12">
        <v>50</v>
      </c>
      <c r="C3900" s="12">
        <v>50</v>
      </c>
      <c r="D3900" s="12" t="s">
        <v>567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1542</v>
      </c>
      <c r="B3901" s="12">
        <v>50</v>
      </c>
      <c r="C3901" s="12">
        <v>50</v>
      </c>
      <c r="D3901" s="12" t="s">
        <v>566</v>
      </c>
      <c r="E3901" s="12">
        <v>50</v>
      </c>
      <c r="F3901" s="12">
        <v>2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1542</v>
      </c>
      <c r="B3902" s="12">
        <v>50</v>
      </c>
      <c r="C3902" s="12">
        <v>50</v>
      </c>
      <c r="D3902" s="12" t="s">
        <v>569</v>
      </c>
      <c r="E3902" s="12">
        <v>50</v>
      </c>
      <c r="F3902" s="12">
        <v>2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1543</v>
      </c>
      <c r="B3904" s="12">
        <v>11</v>
      </c>
      <c r="C3904" s="12">
        <v>13</v>
      </c>
      <c r="D3904" s="12" t="s">
        <v>568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1543</v>
      </c>
      <c r="B3905" s="12">
        <v>11</v>
      </c>
      <c r="C3905" s="12">
        <v>13</v>
      </c>
      <c r="D3905" s="12" t="s">
        <v>570</v>
      </c>
      <c r="E3905" s="12">
        <v>2</v>
      </c>
      <c r="F3905" s="12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1543</v>
      </c>
      <c r="B3906" s="12">
        <v>11</v>
      </c>
      <c r="C3906" s="12">
        <v>13</v>
      </c>
      <c r="D3906" s="12" t="s">
        <v>1525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1543</v>
      </c>
      <c r="B3907" s="12">
        <v>11</v>
      </c>
      <c r="C3907" s="12">
        <v>13</v>
      </c>
      <c r="D3907" s="12" t="s">
        <v>580</v>
      </c>
      <c r="E3907" s="12">
        <v>2</v>
      </c>
      <c r="F3907" s="12">
        <v>2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1543</v>
      </c>
      <c r="B3908" s="12">
        <v>11</v>
      </c>
      <c r="C3908" s="12">
        <v>13</v>
      </c>
      <c r="D3908" s="12" t="s">
        <v>582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1543</v>
      </c>
      <c r="B3909" s="12">
        <v>37</v>
      </c>
      <c r="C3909" s="12">
        <v>13</v>
      </c>
      <c r="D3909" s="12" t="s">
        <v>568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1543</v>
      </c>
      <c r="B3910" s="12">
        <v>37</v>
      </c>
      <c r="C3910" s="12">
        <v>13</v>
      </c>
      <c r="D3910" s="12" t="s">
        <v>570</v>
      </c>
      <c r="E3910" s="12">
        <v>2</v>
      </c>
      <c r="F3910" s="12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1543</v>
      </c>
      <c r="B3911" s="12">
        <v>37</v>
      </c>
      <c r="C3911" s="12">
        <v>13</v>
      </c>
      <c r="D3911" s="12" t="s">
        <v>1525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1543</v>
      </c>
      <c r="B3912" s="12">
        <v>37</v>
      </c>
      <c r="C3912" s="12">
        <v>13</v>
      </c>
      <c r="D3912" s="12" t="s">
        <v>580</v>
      </c>
      <c r="E3912" s="12">
        <v>2</v>
      </c>
      <c r="F3912" s="12">
        <v>2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1543</v>
      </c>
      <c r="B3913" s="12">
        <v>37</v>
      </c>
      <c r="C3913" s="12">
        <v>13</v>
      </c>
      <c r="D3913" s="12" t="s">
        <v>582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1543</v>
      </c>
      <c r="B3914" s="12">
        <v>63</v>
      </c>
      <c r="C3914" s="12">
        <v>13</v>
      </c>
      <c r="D3914" s="12" t="s">
        <v>568</v>
      </c>
      <c r="E3914" s="12">
        <v>2</v>
      </c>
      <c r="F3914" s="12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1543</v>
      </c>
      <c r="B3915" s="12">
        <v>63</v>
      </c>
      <c r="C3915" s="12">
        <v>13</v>
      </c>
      <c r="D3915" s="12" t="s">
        <v>1525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1543</v>
      </c>
      <c r="B3916" s="12">
        <v>63</v>
      </c>
      <c r="C3916" s="12">
        <v>13</v>
      </c>
      <c r="D3916" s="12" t="s">
        <v>580</v>
      </c>
      <c r="E3916" s="12">
        <v>2</v>
      </c>
      <c r="F3916" s="12">
        <v>2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1543</v>
      </c>
      <c r="B3917" s="12">
        <v>63</v>
      </c>
      <c r="C3917" s="12">
        <v>13</v>
      </c>
      <c r="D3917" s="12" t="s">
        <v>582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1543</v>
      </c>
      <c r="B3918" s="12">
        <v>63</v>
      </c>
      <c r="C3918" s="12">
        <v>13</v>
      </c>
      <c r="D3918" s="12" t="s">
        <v>570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1543</v>
      </c>
      <c r="B3919" s="12">
        <v>88</v>
      </c>
      <c r="C3919" s="12">
        <v>14</v>
      </c>
      <c r="D3919" s="12" t="s">
        <v>568</v>
      </c>
      <c r="E3919" s="12">
        <v>2</v>
      </c>
      <c r="F3919" s="12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1543</v>
      </c>
      <c r="B3920" s="12">
        <v>88</v>
      </c>
      <c r="C3920" s="12">
        <v>14</v>
      </c>
      <c r="D3920" s="12" t="s">
        <v>1525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1543</v>
      </c>
      <c r="B3921" s="12">
        <v>88</v>
      </c>
      <c r="C3921" s="12">
        <v>14</v>
      </c>
      <c r="D3921" s="12" t="s">
        <v>580</v>
      </c>
      <c r="E3921" s="12">
        <v>2</v>
      </c>
      <c r="F3921" s="12">
        <v>2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1543</v>
      </c>
      <c r="B3922" s="12">
        <v>88</v>
      </c>
      <c r="C3922" s="12">
        <v>14</v>
      </c>
      <c r="D3922" s="12" t="s">
        <v>582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1543</v>
      </c>
      <c r="B3923" s="12">
        <v>88</v>
      </c>
      <c r="C3923" s="12">
        <v>14</v>
      </c>
      <c r="D3923" s="12" t="s">
        <v>570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1543</v>
      </c>
      <c r="B3924" s="12">
        <v>11</v>
      </c>
      <c r="C3924" s="12">
        <v>41</v>
      </c>
      <c r="D3924" s="12" t="s">
        <v>568</v>
      </c>
      <c r="E3924" s="12">
        <v>2</v>
      </c>
      <c r="F3924" s="12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1543</v>
      </c>
      <c r="B3925" s="12">
        <v>11</v>
      </c>
      <c r="C3925" s="12">
        <v>41</v>
      </c>
      <c r="D3925" s="12" t="s">
        <v>1525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1543</v>
      </c>
      <c r="B3926" s="12">
        <v>11</v>
      </c>
      <c r="C3926" s="12">
        <v>41</v>
      </c>
      <c r="D3926" s="12" t="s">
        <v>580</v>
      </c>
      <c r="E3926" s="12">
        <v>2</v>
      </c>
      <c r="F3926" s="12">
        <v>2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1543</v>
      </c>
      <c r="B3927" s="12">
        <v>11</v>
      </c>
      <c r="C3927" s="12">
        <v>41</v>
      </c>
      <c r="D3927" s="12" t="s">
        <v>582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1543</v>
      </c>
      <c r="B3928" s="12">
        <v>11</v>
      </c>
      <c r="C3928" s="12">
        <v>41</v>
      </c>
      <c r="D3928" s="12" t="s">
        <v>570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1543</v>
      </c>
      <c r="B3929" s="12">
        <v>37</v>
      </c>
      <c r="C3929" s="12">
        <v>41</v>
      </c>
      <c r="D3929" s="12" t="s">
        <v>1525</v>
      </c>
      <c r="E3929" s="12">
        <v>2</v>
      </c>
      <c r="F3929" s="12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1543</v>
      </c>
      <c r="B3930" s="12">
        <v>37</v>
      </c>
      <c r="C3930" s="12">
        <v>41</v>
      </c>
      <c r="D3930" s="12" t="s">
        <v>568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1543</v>
      </c>
      <c r="B3931" s="12">
        <v>37</v>
      </c>
      <c r="C3931" s="12">
        <v>41</v>
      </c>
      <c r="D3931" s="12" t="s">
        <v>580</v>
      </c>
      <c r="E3931" s="12">
        <v>2</v>
      </c>
      <c r="F3931" s="12">
        <v>2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1543</v>
      </c>
      <c r="B3932" s="12">
        <v>37</v>
      </c>
      <c r="C3932" s="12">
        <v>41</v>
      </c>
      <c r="D3932" s="12" t="s">
        <v>582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1543</v>
      </c>
      <c r="B3933" s="12">
        <v>37</v>
      </c>
      <c r="C3933" s="12">
        <v>41</v>
      </c>
      <c r="D3933" s="12" t="s">
        <v>1525</v>
      </c>
      <c r="E3933" s="12">
        <v>2</v>
      </c>
      <c r="F3933" s="12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1543</v>
      </c>
      <c r="B3934" s="12">
        <v>63</v>
      </c>
      <c r="C3934" s="12">
        <v>41</v>
      </c>
      <c r="D3934" s="12" t="s">
        <v>568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1543</v>
      </c>
      <c r="B3935" s="12">
        <v>63</v>
      </c>
      <c r="C3935" s="12">
        <v>41</v>
      </c>
      <c r="D3935" s="12" t="s">
        <v>580</v>
      </c>
      <c r="E3935" s="12">
        <v>2</v>
      </c>
      <c r="F3935" s="12">
        <v>2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1543</v>
      </c>
      <c r="B3936" s="12">
        <v>63</v>
      </c>
      <c r="C3936" s="12">
        <v>41</v>
      </c>
      <c r="D3936" s="12" t="s">
        <v>582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1543</v>
      </c>
      <c r="B3937" s="12">
        <v>63</v>
      </c>
      <c r="C3937" s="12">
        <v>41</v>
      </c>
      <c r="D3937" s="12" t="s">
        <v>570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1543</v>
      </c>
      <c r="B3938" s="12">
        <v>63</v>
      </c>
      <c r="C3938" s="12">
        <v>41</v>
      </c>
      <c r="D3938" s="12" t="s">
        <v>1525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1543</v>
      </c>
      <c r="B3939" s="12">
        <v>89</v>
      </c>
      <c r="C3939" s="12">
        <v>41</v>
      </c>
      <c r="D3939" s="12" t="s">
        <v>568</v>
      </c>
      <c r="E3939" s="12">
        <v>2</v>
      </c>
      <c r="F3939" s="12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1543</v>
      </c>
      <c r="B3940" s="12">
        <v>89</v>
      </c>
      <c r="C3940" s="12">
        <v>41</v>
      </c>
      <c r="D3940" s="12" t="s">
        <v>1525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1543</v>
      </c>
      <c r="B3941" s="12">
        <v>89</v>
      </c>
      <c r="C3941" s="12">
        <v>41</v>
      </c>
      <c r="D3941" s="12" t="s">
        <v>580</v>
      </c>
      <c r="E3941" s="12">
        <v>2</v>
      </c>
      <c r="F3941" s="12">
        <v>2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1543</v>
      </c>
      <c r="B3942" s="12">
        <v>89</v>
      </c>
      <c r="C3942" s="12">
        <v>41</v>
      </c>
      <c r="D3942" s="12" t="s">
        <v>582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1543</v>
      </c>
      <c r="B3943" s="12">
        <v>89</v>
      </c>
      <c r="C3943" s="12">
        <v>41</v>
      </c>
      <c r="D3943" s="12" t="s">
        <v>570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1543</v>
      </c>
      <c r="B3944" s="12">
        <v>12</v>
      </c>
      <c r="C3944" s="12">
        <v>74</v>
      </c>
      <c r="D3944" s="12" t="s">
        <v>568</v>
      </c>
      <c r="E3944" s="12">
        <v>2</v>
      </c>
      <c r="F3944" s="12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1543</v>
      </c>
      <c r="B3945" s="12">
        <v>12</v>
      </c>
      <c r="C3945" s="12">
        <v>74</v>
      </c>
      <c r="D3945" s="12" t="s">
        <v>1525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1543</v>
      </c>
      <c r="B3946" s="12">
        <v>12</v>
      </c>
      <c r="C3946" s="12">
        <v>74</v>
      </c>
      <c r="D3946" s="12" t="s">
        <v>580</v>
      </c>
      <c r="E3946" s="12">
        <v>2</v>
      </c>
      <c r="F3946" s="12">
        <v>2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1543</v>
      </c>
      <c r="B3947" s="12">
        <v>12</v>
      </c>
      <c r="C3947" s="12">
        <v>74</v>
      </c>
      <c r="D3947" s="12" t="s">
        <v>582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1543</v>
      </c>
      <c r="B3948" s="12">
        <v>12</v>
      </c>
      <c r="C3948" s="12">
        <v>74</v>
      </c>
      <c r="D3948" s="12" t="s">
        <v>570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1543</v>
      </c>
      <c r="B3949" s="12">
        <v>37</v>
      </c>
      <c r="C3949" s="12">
        <v>73</v>
      </c>
      <c r="D3949" s="12" t="s">
        <v>568</v>
      </c>
      <c r="E3949" s="12">
        <v>2</v>
      </c>
      <c r="F3949" s="12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1543</v>
      </c>
      <c r="B3950" s="12">
        <v>37</v>
      </c>
      <c r="C3950" s="12">
        <v>73</v>
      </c>
      <c r="D3950" s="12" t="s">
        <v>1525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1543</v>
      </c>
      <c r="B3951" s="12">
        <v>37</v>
      </c>
      <c r="C3951" s="12">
        <v>73</v>
      </c>
      <c r="D3951" s="12" t="s">
        <v>580</v>
      </c>
      <c r="E3951" s="12">
        <v>2</v>
      </c>
      <c r="F3951" s="12">
        <v>2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1543</v>
      </c>
      <c r="B3952" s="12">
        <v>37</v>
      </c>
      <c r="C3952" s="12">
        <v>73</v>
      </c>
      <c r="D3952" s="12" t="s">
        <v>582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1543</v>
      </c>
      <c r="B3953" s="12">
        <v>37</v>
      </c>
      <c r="C3953" s="12">
        <v>73</v>
      </c>
      <c r="D3953" s="12" t="s">
        <v>570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1543</v>
      </c>
      <c r="B3954" s="12">
        <v>63</v>
      </c>
      <c r="C3954" s="12">
        <v>73</v>
      </c>
      <c r="D3954" s="12" t="s">
        <v>568</v>
      </c>
      <c r="E3954" s="12">
        <v>2</v>
      </c>
      <c r="F3954" s="12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1543</v>
      </c>
      <c r="B3955" s="12">
        <v>63</v>
      </c>
      <c r="C3955" s="12">
        <v>73</v>
      </c>
      <c r="D3955" s="12" t="s">
        <v>1525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1543</v>
      </c>
      <c r="B3956" s="12">
        <v>63</v>
      </c>
      <c r="C3956" s="12">
        <v>73</v>
      </c>
      <c r="D3956" s="12" t="s">
        <v>580</v>
      </c>
      <c r="E3956" s="12">
        <v>2</v>
      </c>
      <c r="F3956" s="12">
        <v>2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1543</v>
      </c>
      <c r="B3957" s="12">
        <v>63</v>
      </c>
      <c r="C3957" s="12">
        <v>73</v>
      </c>
      <c r="D3957" s="12" t="s">
        <v>582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1543</v>
      </c>
      <c r="B3958" s="12">
        <v>63</v>
      </c>
      <c r="C3958" s="12">
        <v>73</v>
      </c>
      <c r="D3958" s="12" t="s">
        <v>570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1543</v>
      </c>
      <c r="B3959" s="12">
        <v>87</v>
      </c>
      <c r="C3959" s="12">
        <v>73</v>
      </c>
      <c r="D3959" s="12" t="s">
        <v>568</v>
      </c>
      <c r="E3959" s="12">
        <v>2</v>
      </c>
      <c r="F3959" s="12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1543</v>
      </c>
      <c r="B3960" s="12">
        <v>87</v>
      </c>
      <c r="C3960" s="12">
        <v>73</v>
      </c>
      <c r="D3960" s="12" t="s">
        <v>1525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1543</v>
      </c>
      <c r="B3961" s="12">
        <v>87</v>
      </c>
      <c r="C3961" s="12">
        <v>73</v>
      </c>
      <c r="D3961" s="12" t="s">
        <v>580</v>
      </c>
      <c r="E3961" s="12">
        <v>2</v>
      </c>
      <c r="F3961" s="12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1543</v>
      </c>
      <c r="B3962" s="12">
        <v>87</v>
      </c>
      <c r="C3962" s="12">
        <v>73</v>
      </c>
      <c r="D3962" s="12" t="s">
        <v>582</v>
      </c>
      <c r="E3962" s="12">
        <v>2</v>
      </c>
      <c r="F3962" s="12">
        <v>1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1543</v>
      </c>
      <c r="B3963" s="12">
        <v>87</v>
      </c>
      <c r="C3963" s="12">
        <v>73</v>
      </c>
      <c r="D3963" s="12" t="s">
        <v>570</v>
      </c>
      <c r="E3963" s="12">
        <v>2</v>
      </c>
      <c r="F3963" s="12">
        <v>1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1543</v>
      </c>
      <c r="B3964" s="12">
        <v>50</v>
      </c>
      <c r="C3964" s="12">
        <v>50</v>
      </c>
      <c r="D3964" s="12" t="s">
        <v>567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1543</v>
      </c>
      <c r="B3965" s="12">
        <v>50</v>
      </c>
      <c r="C3965" s="12">
        <v>50</v>
      </c>
      <c r="D3965" s="12" t="s">
        <v>566</v>
      </c>
      <c r="E3965" s="12">
        <v>50</v>
      </c>
      <c r="F3965" s="12">
        <v>2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1543</v>
      </c>
      <c r="B3966" s="12">
        <v>50</v>
      </c>
      <c r="C3966" s="12">
        <v>50</v>
      </c>
      <c r="D3966" s="12" t="s">
        <v>569</v>
      </c>
      <c r="E3966" s="12">
        <v>50</v>
      </c>
      <c r="F3966" s="12">
        <v>2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1544</v>
      </c>
      <c r="B3968" s="12">
        <v>11</v>
      </c>
      <c r="C3968" s="12">
        <v>13</v>
      </c>
      <c r="D3968" s="12" t="s">
        <v>568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1544</v>
      </c>
      <c r="B3969" s="12">
        <v>11</v>
      </c>
      <c r="C3969" s="12">
        <v>13</v>
      </c>
      <c r="D3969" s="12" t="s">
        <v>570</v>
      </c>
      <c r="E3969" s="12">
        <v>2</v>
      </c>
      <c r="F3969" s="12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1544</v>
      </c>
      <c r="B3970" s="12">
        <v>11</v>
      </c>
      <c r="C3970" s="12">
        <v>13</v>
      </c>
      <c r="D3970" s="12" t="s">
        <v>1525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1544</v>
      </c>
      <c r="B3971" s="12">
        <v>11</v>
      </c>
      <c r="C3971" s="12">
        <v>13</v>
      </c>
      <c r="D3971" s="12" t="s">
        <v>580</v>
      </c>
      <c r="E3971" s="12">
        <v>2</v>
      </c>
      <c r="F3971" s="12">
        <v>2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1544</v>
      </c>
      <c r="B3972" s="12">
        <v>11</v>
      </c>
      <c r="C3972" s="12">
        <v>13</v>
      </c>
      <c r="D3972" s="12" t="s">
        <v>582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1544</v>
      </c>
      <c r="B3973" s="12">
        <v>37</v>
      </c>
      <c r="C3973" s="12">
        <v>13</v>
      </c>
      <c r="D3973" s="12" t="s">
        <v>568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1544</v>
      </c>
      <c r="B3974" s="12">
        <v>37</v>
      </c>
      <c r="C3974" s="12">
        <v>13</v>
      </c>
      <c r="D3974" s="12" t="s">
        <v>570</v>
      </c>
      <c r="E3974" s="12">
        <v>2</v>
      </c>
      <c r="F3974" s="12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1544</v>
      </c>
      <c r="B3975" s="12">
        <v>37</v>
      </c>
      <c r="C3975" s="12">
        <v>13</v>
      </c>
      <c r="D3975" s="12" t="s">
        <v>1525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1544</v>
      </c>
      <c r="B3976" s="12">
        <v>37</v>
      </c>
      <c r="C3976" s="12">
        <v>13</v>
      </c>
      <c r="D3976" s="12" t="s">
        <v>580</v>
      </c>
      <c r="E3976" s="12">
        <v>2</v>
      </c>
      <c r="F3976" s="12">
        <v>2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1544</v>
      </c>
      <c r="B3977" s="12">
        <v>37</v>
      </c>
      <c r="C3977" s="12">
        <v>13</v>
      </c>
      <c r="D3977" s="12" t="s">
        <v>582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1544</v>
      </c>
      <c r="B3978" s="12">
        <v>63</v>
      </c>
      <c r="C3978" s="12">
        <v>13</v>
      </c>
      <c r="D3978" s="12" t="s">
        <v>568</v>
      </c>
      <c r="E3978" s="12">
        <v>2</v>
      </c>
      <c r="F3978" s="12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1544</v>
      </c>
      <c r="B3979" s="12">
        <v>63</v>
      </c>
      <c r="C3979" s="12">
        <v>13</v>
      </c>
      <c r="D3979" s="12" t="s">
        <v>1525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1544</v>
      </c>
      <c r="B3980" s="12">
        <v>63</v>
      </c>
      <c r="C3980" s="12">
        <v>13</v>
      </c>
      <c r="D3980" s="12" t="s">
        <v>580</v>
      </c>
      <c r="E3980" s="12">
        <v>2</v>
      </c>
      <c r="F3980" s="12">
        <v>2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1544</v>
      </c>
      <c r="B3981" s="12">
        <v>63</v>
      </c>
      <c r="C3981" s="12">
        <v>13</v>
      </c>
      <c r="D3981" s="12" t="s">
        <v>582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1544</v>
      </c>
      <c r="B3982" s="12">
        <v>63</v>
      </c>
      <c r="C3982" s="12">
        <v>13</v>
      </c>
      <c r="D3982" s="12" t="s">
        <v>570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1544</v>
      </c>
      <c r="B3983" s="12">
        <v>88</v>
      </c>
      <c r="C3983" s="12">
        <v>14</v>
      </c>
      <c r="D3983" s="12" t="s">
        <v>568</v>
      </c>
      <c r="E3983" s="12">
        <v>2</v>
      </c>
      <c r="F3983" s="12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1544</v>
      </c>
      <c r="B3984" s="12">
        <v>88</v>
      </c>
      <c r="C3984" s="12">
        <v>14</v>
      </c>
      <c r="D3984" s="12" t="s">
        <v>1525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1544</v>
      </c>
      <c r="B3985" s="12">
        <v>88</v>
      </c>
      <c r="C3985" s="12">
        <v>14</v>
      </c>
      <c r="D3985" s="12" t="s">
        <v>580</v>
      </c>
      <c r="E3985" s="12">
        <v>2</v>
      </c>
      <c r="F3985" s="12">
        <v>2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1544</v>
      </c>
      <c r="B3986" s="12">
        <v>88</v>
      </c>
      <c r="C3986" s="12">
        <v>14</v>
      </c>
      <c r="D3986" s="12" t="s">
        <v>582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1544</v>
      </c>
      <c r="B3987" s="12">
        <v>88</v>
      </c>
      <c r="C3987" s="12">
        <v>14</v>
      </c>
      <c r="D3987" s="12" t="s">
        <v>570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1544</v>
      </c>
      <c r="B3988" s="12">
        <v>11</v>
      </c>
      <c r="C3988" s="12">
        <v>41</v>
      </c>
      <c r="D3988" s="12" t="s">
        <v>568</v>
      </c>
      <c r="E3988" s="12">
        <v>2</v>
      </c>
      <c r="F3988" s="12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1544</v>
      </c>
      <c r="B3989" s="12">
        <v>11</v>
      </c>
      <c r="C3989" s="12">
        <v>41</v>
      </c>
      <c r="D3989" s="12" t="s">
        <v>1525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1544</v>
      </c>
      <c r="B3990" s="12">
        <v>11</v>
      </c>
      <c r="C3990" s="12">
        <v>41</v>
      </c>
      <c r="D3990" s="12" t="s">
        <v>580</v>
      </c>
      <c r="E3990" s="12">
        <v>2</v>
      </c>
      <c r="F3990" s="12">
        <v>2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1544</v>
      </c>
      <c r="B3991" s="12">
        <v>11</v>
      </c>
      <c r="C3991" s="12">
        <v>41</v>
      </c>
      <c r="D3991" s="12" t="s">
        <v>582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1544</v>
      </c>
      <c r="B3992" s="12">
        <v>11</v>
      </c>
      <c r="C3992" s="12">
        <v>41</v>
      </c>
      <c r="D3992" s="12" t="s">
        <v>570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1544</v>
      </c>
      <c r="B3993" s="12">
        <v>37</v>
      </c>
      <c r="C3993" s="12">
        <v>41</v>
      </c>
      <c r="D3993" s="12" t="s">
        <v>1525</v>
      </c>
      <c r="E3993" s="12">
        <v>2</v>
      </c>
      <c r="F3993" s="12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1544</v>
      </c>
      <c r="B3994" s="12">
        <v>37</v>
      </c>
      <c r="C3994" s="12">
        <v>41</v>
      </c>
      <c r="D3994" s="12" t="s">
        <v>568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1544</v>
      </c>
      <c r="B3995" s="12">
        <v>37</v>
      </c>
      <c r="C3995" s="12">
        <v>41</v>
      </c>
      <c r="D3995" s="12" t="s">
        <v>580</v>
      </c>
      <c r="E3995" s="12">
        <v>2</v>
      </c>
      <c r="F3995" s="12">
        <v>2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1544</v>
      </c>
      <c r="B3996" s="12">
        <v>37</v>
      </c>
      <c r="C3996" s="12">
        <v>41</v>
      </c>
      <c r="D3996" s="12" t="s">
        <v>582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1544</v>
      </c>
      <c r="B3997" s="12">
        <v>37</v>
      </c>
      <c r="C3997" s="12">
        <v>41</v>
      </c>
      <c r="D3997" s="12" t="s">
        <v>1525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1544</v>
      </c>
      <c r="B3998" s="12">
        <v>89</v>
      </c>
      <c r="C3998" s="12">
        <v>41</v>
      </c>
      <c r="D3998" s="12" t="s">
        <v>568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1544</v>
      </c>
      <c r="B3999" s="12">
        <v>63</v>
      </c>
      <c r="C3999" s="12">
        <v>41</v>
      </c>
      <c r="D3999" s="12" t="s">
        <v>1525</v>
      </c>
      <c r="E3999" s="12">
        <v>2</v>
      </c>
      <c r="F3999" s="12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1544</v>
      </c>
      <c r="B4000" s="12">
        <v>89</v>
      </c>
      <c r="C4000" s="12">
        <v>41</v>
      </c>
      <c r="D4000" s="12" t="s">
        <v>1525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1544</v>
      </c>
      <c r="B4001" s="12">
        <v>89</v>
      </c>
      <c r="C4001" s="12">
        <v>41</v>
      </c>
      <c r="D4001" s="12" t="s">
        <v>580</v>
      </c>
      <c r="E4001" s="12">
        <v>2</v>
      </c>
      <c r="F4001" s="12">
        <v>2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1544</v>
      </c>
      <c r="B4002" s="12">
        <v>89</v>
      </c>
      <c r="C4002" s="12">
        <v>41</v>
      </c>
      <c r="D4002" s="12" t="s">
        <v>582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1544</v>
      </c>
      <c r="B4003" s="12">
        <v>89</v>
      </c>
      <c r="C4003" s="12">
        <v>41</v>
      </c>
      <c r="D4003" s="12" t="s">
        <v>570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1544</v>
      </c>
      <c r="B4004" s="12">
        <v>12</v>
      </c>
      <c r="C4004" s="12">
        <v>74</v>
      </c>
      <c r="D4004" s="12" t="s">
        <v>568</v>
      </c>
      <c r="E4004" s="12">
        <v>2</v>
      </c>
      <c r="F4004" s="12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1544</v>
      </c>
      <c r="B4005" s="12">
        <v>12</v>
      </c>
      <c r="C4005" s="12">
        <v>74</v>
      </c>
      <c r="D4005" s="12" t="s">
        <v>1525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1544</v>
      </c>
      <c r="B4006" s="12">
        <v>12</v>
      </c>
      <c r="C4006" s="12">
        <v>74</v>
      </c>
      <c r="D4006" s="12" t="s">
        <v>580</v>
      </c>
      <c r="E4006" s="12">
        <v>2</v>
      </c>
      <c r="F4006" s="12">
        <v>2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1544</v>
      </c>
      <c r="B4007" s="12">
        <v>12</v>
      </c>
      <c r="C4007" s="12">
        <v>74</v>
      </c>
      <c r="D4007" s="12" t="s">
        <v>582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1544</v>
      </c>
      <c r="B4008" s="12">
        <v>12</v>
      </c>
      <c r="C4008" s="12">
        <v>74</v>
      </c>
      <c r="D4008" s="12" t="s">
        <v>570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1544</v>
      </c>
      <c r="B4009" s="12">
        <v>37</v>
      </c>
      <c r="C4009" s="12">
        <v>73</v>
      </c>
      <c r="D4009" s="12" t="s">
        <v>568</v>
      </c>
      <c r="E4009" s="12">
        <v>2</v>
      </c>
      <c r="F4009" s="12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1544</v>
      </c>
      <c r="B4010" s="12">
        <v>37</v>
      </c>
      <c r="C4010" s="12">
        <v>73</v>
      </c>
      <c r="D4010" s="12" t="s">
        <v>1525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1544</v>
      </c>
      <c r="B4011" s="12">
        <v>37</v>
      </c>
      <c r="C4011" s="12">
        <v>73</v>
      </c>
      <c r="D4011" s="12" t="s">
        <v>580</v>
      </c>
      <c r="E4011" s="12">
        <v>2</v>
      </c>
      <c r="F4011" s="12">
        <v>2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1544</v>
      </c>
      <c r="B4012" s="12">
        <v>37</v>
      </c>
      <c r="C4012" s="12">
        <v>73</v>
      </c>
      <c r="D4012" s="12" t="s">
        <v>582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1544</v>
      </c>
      <c r="B4013" s="12">
        <v>37</v>
      </c>
      <c r="C4013" s="12">
        <v>73</v>
      </c>
      <c r="D4013" s="12" t="s">
        <v>570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1544</v>
      </c>
      <c r="B4014" s="12">
        <v>63</v>
      </c>
      <c r="C4014" s="12">
        <v>73</v>
      </c>
      <c r="D4014" s="12" t="s">
        <v>568</v>
      </c>
      <c r="E4014" s="12">
        <v>2</v>
      </c>
      <c r="F4014" s="12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1544</v>
      </c>
      <c r="B4015" s="12">
        <v>63</v>
      </c>
      <c r="C4015" s="12">
        <v>73</v>
      </c>
      <c r="D4015" s="12" t="s">
        <v>1525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1544</v>
      </c>
      <c r="B4016" s="12">
        <v>63</v>
      </c>
      <c r="C4016" s="12">
        <v>73</v>
      </c>
      <c r="D4016" s="12" t="s">
        <v>580</v>
      </c>
      <c r="E4016" s="12">
        <v>2</v>
      </c>
      <c r="F4016" s="12">
        <v>2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1544</v>
      </c>
      <c r="B4017" s="12">
        <v>63</v>
      </c>
      <c r="C4017" s="12">
        <v>73</v>
      </c>
      <c r="D4017" s="12" t="s">
        <v>582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1544</v>
      </c>
      <c r="B4018" s="12">
        <v>63</v>
      </c>
      <c r="C4018" s="12">
        <v>73</v>
      </c>
      <c r="D4018" s="12" t="s">
        <v>570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1544</v>
      </c>
      <c r="B4019" s="12">
        <v>87</v>
      </c>
      <c r="C4019" s="12">
        <v>73</v>
      </c>
      <c r="D4019" s="12" t="s">
        <v>568</v>
      </c>
      <c r="E4019" s="12">
        <v>2</v>
      </c>
      <c r="F4019" s="12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1544</v>
      </c>
      <c r="B4020" s="12">
        <v>87</v>
      </c>
      <c r="C4020" s="12">
        <v>73</v>
      </c>
      <c r="D4020" s="12" t="s">
        <v>1525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1544</v>
      </c>
      <c r="B4021" s="12">
        <v>87</v>
      </c>
      <c r="C4021" s="12">
        <v>73</v>
      </c>
      <c r="D4021" s="12" t="s">
        <v>580</v>
      </c>
      <c r="E4021" s="12">
        <v>2</v>
      </c>
      <c r="F4021" s="12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1544</v>
      </c>
      <c r="B4022" s="12">
        <v>87</v>
      </c>
      <c r="C4022" s="12">
        <v>73</v>
      </c>
      <c r="D4022" s="12" t="s">
        <v>582</v>
      </c>
      <c r="E4022" s="12">
        <v>2</v>
      </c>
      <c r="F4022" s="12">
        <v>1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1544</v>
      </c>
      <c r="B4023" s="12">
        <v>87</v>
      </c>
      <c r="C4023" s="12">
        <v>73</v>
      </c>
      <c r="D4023" s="12" t="s">
        <v>570</v>
      </c>
      <c r="E4023" s="12">
        <v>2</v>
      </c>
      <c r="F4023" s="12">
        <v>1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1544</v>
      </c>
      <c r="B4024" s="12">
        <v>50</v>
      </c>
      <c r="C4024" s="12">
        <v>50</v>
      </c>
      <c r="D4024" s="12" t="s">
        <v>567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1544</v>
      </c>
      <c r="B4025" s="12">
        <v>50</v>
      </c>
      <c r="C4025" s="12">
        <v>50</v>
      </c>
      <c r="D4025" s="12" t="s">
        <v>566</v>
      </c>
      <c r="E4025" s="12">
        <v>50</v>
      </c>
      <c r="F4025" s="12">
        <v>2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1544</v>
      </c>
      <c r="B4026" s="12">
        <v>50</v>
      </c>
      <c r="C4026" s="12">
        <v>50</v>
      </c>
      <c r="D4026" s="12" t="s">
        <v>569</v>
      </c>
      <c r="E4026" s="12">
        <v>50</v>
      </c>
      <c r="F4026" s="12">
        <v>2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1545</v>
      </c>
      <c r="B4028" s="12">
        <v>11</v>
      </c>
      <c r="C4028" s="12">
        <v>13</v>
      </c>
      <c r="D4028" s="12" t="s">
        <v>568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1545</v>
      </c>
      <c r="B4029" s="12">
        <v>11</v>
      </c>
      <c r="C4029" s="12">
        <v>13</v>
      </c>
      <c r="D4029" s="12" t="s">
        <v>570</v>
      </c>
      <c r="E4029" s="12">
        <v>2</v>
      </c>
      <c r="F4029" s="12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1545</v>
      </c>
      <c r="B4030" s="12">
        <v>11</v>
      </c>
      <c r="C4030" s="12">
        <v>13</v>
      </c>
      <c r="D4030" s="12" t="s">
        <v>1525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1545</v>
      </c>
      <c r="B4031" s="12">
        <v>11</v>
      </c>
      <c r="C4031" s="12">
        <v>13</v>
      </c>
      <c r="D4031" s="12" t="s">
        <v>580</v>
      </c>
      <c r="E4031" s="12">
        <v>2</v>
      </c>
      <c r="F4031" s="12">
        <v>2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1545</v>
      </c>
      <c r="B4032" s="12">
        <v>11</v>
      </c>
      <c r="C4032" s="12">
        <v>13</v>
      </c>
      <c r="D4032" s="12" t="s">
        <v>582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1545</v>
      </c>
      <c r="B4033" s="12">
        <v>37</v>
      </c>
      <c r="C4033" s="12">
        <v>13</v>
      </c>
      <c r="D4033" s="12" t="s">
        <v>568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1545</v>
      </c>
      <c r="B4034" s="12">
        <v>37</v>
      </c>
      <c r="C4034" s="12">
        <v>13</v>
      </c>
      <c r="D4034" s="12" t="s">
        <v>570</v>
      </c>
      <c r="E4034" s="12">
        <v>2</v>
      </c>
      <c r="F4034" s="12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1545</v>
      </c>
      <c r="B4035" s="12">
        <v>37</v>
      </c>
      <c r="C4035" s="12">
        <v>13</v>
      </c>
      <c r="D4035" s="12" t="s">
        <v>1525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1545</v>
      </c>
      <c r="B4036" s="12">
        <v>37</v>
      </c>
      <c r="C4036" s="12">
        <v>13</v>
      </c>
      <c r="D4036" s="12" t="s">
        <v>580</v>
      </c>
      <c r="E4036" s="12">
        <v>2</v>
      </c>
      <c r="F4036" s="12">
        <v>2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1545</v>
      </c>
      <c r="B4037" s="12">
        <v>37</v>
      </c>
      <c r="C4037" s="12">
        <v>13</v>
      </c>
      <c r="D4037" s="12" t="s">
        <v>582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1545</v>
      </c>
      <c r="B4038" s="12">
        <v>63</v>
      </c>
      <c r="C4038" s="12">
        <v>13</v>
      </c>
      <c r="D4038" s="12" t="s">
        <v>568</v>
      </c>
      <c r="E4038" s="12">
        <v>2</v>
      </c>
      <c r="F4038" s="12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1545</v>
      </c>
      <c r="B4039" s="12">
        <v>63</v>
      </c>
      <c r="C4039" s="12">
        <v>13</v>
      </c>
      <c r="D4039" s="12" t="s">
        <v>1525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1545</v>
      </c>
      <c r="B4040" s="12">
        <v>63</v>
      </c>
      <c r="C4040" s="12">
        <v>13</v>
      </c>
      <c r="D4040" s="12" t="s">
        <v>580</v>
      </c>
      <c r="E4040" s="12">
        <v>2</v>
      </c>
      <c r="F4040" s="12">
        <v>2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1545</v>
      </c>
      <c r="B4041" s="12">
        <v>63</v>
      </c>
      <c r="C4041" s="12">
        <v>13</v>
      </c>
      <c r="D4041" s="12" t="s">
        <v>582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1545</v>
      </c>
      <c r="B4042" s="12">
        <v>63</v>
      </c>
      <c r="C4042" s="12">
        <v>13</v>
      </c>
      <c r="D4042" s="12" t="s">
        <v>570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1545</v>
      </c>
      <c r="B4043" s="12">
        <v>88</v>
      </c>
      <c r="C4043" s="12">
        <v>14</v>
      </c>
      <c r="D4043" s="12" t="s">
        <v>568</v>
      </c>
      <c r="E4043" s="12">
        <v>2</v>
      </c>
      <c r="F4043" s="12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1545</v>
      </c>
      <c r="B4044" s="12">
        <v>88</v>
      </c>
      <c r="C4044" s="12">
        <v>14</v>
      </c>
      <c r="D4044" s="12" t="s">
        <v>1525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1545</v>
      </c>
      <c r="B4045" s="12">
        <v>88</v>
      </c>
      <c r="C4045" s="12">
        <v>14</v>
      </c>
      <c r="D4045" s="12" t="s">
        <v>580</v>
      </c>
      <c r="E4045" s="12">
        <v>2</v>
      </c>
      <c r="F4045" s="12">
        <v>2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1545</v>
      </c>
      <c r="B4046" s="12">
        <v>88</v>
      </c>
      <c r="C4046" s="12">
        <v>14</v>
      </c>
      <c r="D4046" s="12" t="s">
        <v>582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1545</v>
      </c>
      <c r="B4047" s="12">
        <v>88</v>
      </c>
      <c r="C4047" s="12">
        <v>14</v>
      </c>
      <c r="D4047" s="12" t="s">
        <v>570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1545</v>
      </c>
      <c r="B4048" s="12">
        <v>11</v>
      </c>
      <c r="C4048" s="12">
        <v>41</v>
      </c>
      <c r="D4048" s="12" t="s">
        <v>568</v>
      </c>
      <c r="E4048" s="12">
        <v>2</v>
      </c>
      <c r="F4048" s="12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1545</v>
      </c>
      <c r="B4049" s="12">
        <v>11</v>
      </c>
      <c r="C4049" s="12">
        <v>41</v>
      </c>
      <c r="D4049" s="12" t="s">
        <v>1525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1545</v>
      </c>
      <c r="B4050" s="12">
        <v>11</v>
      </c>
      <c r="C4050" s="12">
        <v>41</v>
      </c>
      <c r="D4050" s="12" t="s">
        <v>580</v>
      </c>
      <c r="E4050" s="12">
        <v>2</v>
      </c>
      <c r="F4050" s="12">
        <v>2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1545</v>
      </c>
      <c r="B4051" s="12">
        <v>11</v>
      </c>
      <c r="C4051" s="12">
        <v>41</v>
      </c>
      <c r="D4051" s="12" t="s">
        <v>582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1545</v>
      </c>
      <c r="B4052" s="12">
        <v>11</v>
      </c>
      <c r="C4052" s="12">
        <v>41</v>
      </c>
      <c r="D4052" s="12" t="s">
        <v>570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1545</v>
      </c>
      <c r="B4053" s="12">
        <v>37</v>
      </c>
      <c r="C4053" s="12">
        <v>41</v>
      </c>
      <c r="D4053" s="12" t="s">
        <v>1525</v>
      </c>
      <c r="E4053" s="12">
        <v>2</v>
      </c>
      <c r="F4053" s="12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1545</v>
      </c>
      <c r="B4054" s="12">
        <v>37</v>
      </c>
      <c r="C4054" s="12">
        <v>41</v>
      </c>
      <c r="D4054" s="12" t="s">
        <v>568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1545</v>
      </c>
      <c r="B4055" s="12">
        <v>37</v>
      </c>
      <c r="C4055" s="12">
        <v>41</v>
      </c>
      <c r="D4055" s="12" t="s">
        <v>580</v>
      </c>
      <c r="E4055" s="12">
        <v>2</v>
      </c>
      <c r="F4055" s="12">
        <v>2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1545</v>
      </c>
      <c r="B4056" s="12">
        <v>37</v>
      </c>
      <c r="C4056" s="12">
        <v>41</v>
      </c>
      <c r="D4056" s="12" t="s">
        <v>582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1545</v>
      </c>
      <c r="B4057" s="12">
        <v>37</v>
      </c>
      <c r="C4057" s="12">
        <v>41</v>
      </c>
      <c r="D4057" s="12" t="s">
        <v>1525</v>
      </c>
      <c r="E4057" s="12">
        <v>2</v>
      </c>
      <c r="F4057" s="12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1545</v>
      </c>
      <c r="B4058" s="12">
        <v>63</v>
      </c>
      <c r="C4058" s="12">
        <v>41</v>
      </c>
      <c r="D4058" s="12" t="s">
        <v>568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1545</v>
      </c>
      <c r="B4059" s="12">
        <v>63</v>
      </c>
      <c r="C4059" s="12">
        <v>41</v>
      </c>
      <c r="D4059" s="12" t="s">
        <v>580</v>
      </c>
      <c r="E4059" s="12">
        <v>2</v>
      </c>
      <c r="F4059" s="12">
        <v>2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1545</v>
      </c>
      <c r="B4060" s="12">
        <v>63</v>
      </c>
      <c r="C4060" s="12">
        <v>41</v>
      </c>
      <c r="D4060" s="12" t="s">
        <v>582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1545</v>
      </c>
      <c r="B4061" s="12">
        <v>63</v>
      </c>
      <c r="C4061" s="12">
        <v>41</v>
      </c>
      <c r="D4061" s="12" t="s">
        <v>570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1545</v>
      </c>
      <c r="B4062" s="12">
        <v>89</v>
      </c>
      <c r="C4062" s="12">
        <v>41</v>
      </c>
      <c r="D4062" s="12" t="s">
        <v>568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1545</v>
      </c>
      <c r="B4063" s="12">
        <v>63</v>
      </c>
      <c r="C4063" s="12">
        <v>41</v>
      </c>
      <c r="D4063" s="12" t="s">
        <v>1525</v>
      </c>
      <c r="E4063" s="12">
        <v>2</v>
      </c>
      <c r="F4063" s="12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1545</v>
      </c>
      <c r="B4064" s="12">
        <v>89</v>
      </c>
      <c r="C4064" s="12">
        <v>41</v>
      </c>
      <c r="D4064" s="12" t="s">
        <v>1525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1545</v>
      </c>
      <c r="B4065" s="12">
        <v>89</v>
      </c>
      <c r="C4065" s="12">
        <v>41</v>
      </c>
      <c r="D4065" s="12" t="s">
        <v>580</v>
      </c>
      <c r="E4065" s="12">
        <v>2</v>
      </c>
      <c r="F4065" s="12">
        <v>2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1545</v>
      </c>
      <c r="B4066" s="12">
        <v>89</v>
      </c>
      <c r="C4066" s="12">
        <v>41</v>
      </c>
      <c r="D4066" s="12" t="s">
        <v>582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1545</v>
      </c>
      <c r="B4067" s="12">
        <v>89</v>
      </c>
      <c r="C4067" s="12">
        <v>41</v>
      </c>
      <c r="D4067" s="12" t="s">
        <v>570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1545</v>
      </c>
      <c r="B4068" s="12">
        <v>12</v>
      </c>
      <c r="C4068" s="12">
        <v>74</v>
      </c>
      <c r="D4068" s="12" t="s">
        <v>568</v>
      </c>
      <c r="E4068" s="12">
        <v>2</v>
      </c>
      <c r="F4068" s="12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1545</v>
      </c>
      <c r="B4069" s="12">
        <v>12</v>
      </c>
      <c r="C4069" s="12">
        <v>74</v>
      </c>
      <c r="D4069" s="12" t="s">
        <v>1525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1545</v>
      </c>
      <c r="B4070" s="12">
        <v>12</v>
      </c>
      <c r="C4070" s="12">
        <v>74</v>
      </c>
      <c r="D4070" s="12" t="s">
        <v>580</v>
      </c>
      <c r="E4070" s="12">
        <v>2</v>
      </c>
      <c r="F4070" s="12">
        <v>2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1545</v>
      </c>
      <c r="B4071" s="12">
        <v>12</v>
      </c>
      <c r="C4071" s="12">
        <v>74</v>
      </c>
      <c r="D4071" s="12" t="s">
        <v>582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1545</v>
      </c>
      <c r="B4072" s="12">
        <v>12</v>
      </c>
      <c r="C4072" s="12">
        <v>74</v>
      </c>
      <c r="D4072" s="12" t="s">
        <v>570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1545</v>
      </c>
      <c r="B4073" s="12">
        <v>37</v>
      </c>
      <c r="C4073" s="12">
        <v>73</v>
      </c>
      <c r="D4073" s="12" t="s">
        <v>568</v>
      </c>
      <c r="E4073" s="12">
        <v>2</v>
      </c>
      <c r="F4073" s="12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1545</v>
      </c>
      <c r="B4074" s="12">
        <v>37</v>
      </c>
      <c r="C4074" s="12">
        <v>73</v>
      </c>
      <c r="D4074" s="12" t="s">
        <v>1525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1545</v>
      </c>
      <c r="B4075" s="12">
        <v>37</v>
      </c>
      <c r="C4075" s="12">
        <v>73</v>
      </c>
      <c r="D4075" s="12" t="s">
        <v>580</v>
      </c>
      <c r="E4075" s="12">
        <v>2</v>
      </c>
      <c r="F4075" s="12">
        <v>2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1545</v>
      </c>
      <c r="B4076" s="12">
        <v>37</v>
      </c>
      <c r="C4076" s="12">
        <v>73</v>
      </c>
      <c r="D4076" s="12" t="s">
        <v>582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1545</v>
      </c>
      <c r="B4077" s="12">
        <v>37</v>
      </c>
      <c r="C4077" s="12">
        <v>73</v>
      </c>
      <c r="D4077" s="12" t="s">
        <v>570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1545</v>
      </c>
      <c r="B4078" s="12">
        <v>63</v>
      </c>
      <c r="C4078" s="12">
        <v>73</v>
      </c>
      <c r="D4078" s="12" t="s">
        <v>568</v>
      </c>
      <c r="E4078" s="12">
        <v>2</v>
      </c>
      <c r="F4078" s="12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1545</v>
      </c>
      <c r="B4079" s="12">
        <v>63</v>
      </c>
      <c r="C4079" s="12">
        <v>73</v>
      </c>
      <c r="D4079" s="12" t="s">
        <v>1525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1545</v>
      </c>
      <c r="B4080" s="12">
        <v>63</v>
      </c>
      <c r="C4080" s="12">
        <v>73</v>
      </c>
      <c r="D4080" s="12" t="s">
        <v>580</v>
      </c>
      <c r="E4080" s="12">
        <v>2</v>
      </c>
      <c r="F4080" s="12">
        <v>2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1545</v>
      </c>
      <c r="B4081" s="12">
        <v>63</v>
      </c>
      <c r="C4081" s="12">
        <v>73</v>
      </c>
      <c r="D4081" s="12" t="s">
        <v>582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1545</v>
      </c>
      <c r="B4082" s="12">
        <v>63</v>
      </c>
      <c r="C4082" s="12">
        <v>73</v>
      </c>
      <c r="D4082" s="12" t="s">
        <v>570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1545</v>
      </c>
      <c r="B4083" s="12">
        <v>87</v>
      </c>
      <c r="C4083" s="12">
        <v>73</v>
      </c>
      <c r="D4083" s="12" t="s">
        <v>568</v>
      </c>
      <c r="E4083" s="12">
        <v>2</v>
      </c>
      <c r="F4083" s="12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1545</v>
      </c>
      <c r="B4084" s="12">
        <v>87</v>
      </c>
      <c r="C4084" s="12">
        <v>73</v>
      </c>
      <c r="D4084" s="12" t="s">
        <v>1525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1545</v>
      </c>
      <c r="B4085" s="12">
        <v>87</v>
      </c>
      <c r="C4085" s="12">
        <v>73</v>
      </c>
      <c r="D4085" s="12" t="s">
        <v>580</v>
      </c>
      <c r="E4085" s="12">
        <v>2</v>
      </c>
      <c r="F4085" s="12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1545</v>
      </c>
      <c r="B4086" s="12">
        <v>87</v>
      </c>
      <c r="C4086" s="12">
        <v>73</v>
      </c>
      <c r="D4086" s="12" t="s">
        <v>582</v>
      </c>
      <c r="E4086" s="12">
        <v>2</v>
      </c>
      <c r="F4086" s="12">
        <v>1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1545</v>
      </c>
      <c r="B4087" s="12">
        <v>87</v>
      </c>
      <c r="C4087" s="12">
        <v>73</v>
      </c>
      <c r="D4087" s="12" t="s">
        <v>570</v>
      </c>
      <c r="E4087" s="12">
        <v>2</v>
      </c>
      <c r="F4087" s="12">
        <v>1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1545</v>
      </c>
      <c r="B4088" s="12">
        <v>50</v>
      </c>
      <c r="C4088" s="12">
        <v>50</v>
      </c>
      <c r="D4088" s="12" t="s">
        <v>567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1545</v>
      </c>
      <c r="B4089" s="12">
        <v>50</v>
      </c>
      <c r="C4089" s="12">
        <v>50</v>
      </c>
      <c r="D4089" s="12" t="s">
        <v>566</v>
      </c>
      <c r="E4089" s="12">
        <v>50</v>
      </c>
      <c r="F4089" s="12">
        <v>2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1545</v>
      </c>
      <c r="B4090" s="12">
        <v>50</v>
      </c>
      <c r="C4090" s="12">
        <v>50</v>
      </c>
      <c r="D4090" s="12" t="s">
        <v>569</v>
      </c>
      <c r="E4090" s="12">
        <v>50</v>
      </c>
      <c r="F4090" s="12">
        <v>2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1546</v>
      </c>
      <c r="B4092" s="12">
        <v>11</v>
      </c>
      <c r="C4092" s="12">
        <v>13</v>
      </c>
      <c r="D4092" s="12" t="s">
        <v>568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1546</v>
      </c>
      <c r="B4093" s="12">
        <v>11</v>
      </c>
      <c r="C4093" s="12">
        <v>13</v>
      </c>
      <c r="D4093" s="12" t="s">
        <v>570</v>
      </c>
      <c r="E4093" s="12">
        <v>2</v>
      </c>
      <c r="F4093" s="12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1546</v>
      </c>
      <c r="B4094" s="12">
        <v>11</v>
      </c>
      <c r="C4094" s="12">
        <v>13</v>
      </c>
      <c r="D4094" s="12" t="s">
        <v>1525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1546</v>
      </c>
      <c r="B4095" s="12">
        <v>11</v>
      </c>
      <c r="C4095" s="12">
        <v>13</v>
      </c>
      <c r="D4095" s="12" t="s">
        <v>580</v>
      </c>
      <c r="E4095" s="12">
        <v>2</v>
      </c>
      <c r="F4095" s="12">
        <v>2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1546</v>
      </c>
      <c r="B4096" s="12">
        <v>11</v>
      </c>
      <c r="C4096" s="12">
        <v>13</v>
      </c>
      <c r="D4096" s="12" t="s">
        <v>582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1546</v>
      </c>
      <c r="B4097" s="12">
        <v>37</v>
      </c>
      <c r="C4097" s="12">
        <v>13</v>
      </c>
      <c r="D4097" s="12" t="s">
        <v>568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1546</v>
      </c>
      <c r="B4098" s="12">
        <v>37</v>
      </c>
      <c r="C4098" s="12">
        <v>13</v>
      </c>
      <c r="D4098" s="12" t="s">
        <v>570</v>
      </c>
      <c r="E4098" s="12">
        <v>2</v>
      </c>
      <c r="F4098" s="12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1546</v>
      </c>
      <c r="B4099" s="12">
        <v>37</v>
      </c>
      <c r="C4099" s="12">
        <v>13</v>
      </c>
      <c r="D4099" s="12" t="s">
        <v>1525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1546</v>
      </c>
      <c r="B4100" s="12">
        <v>37</v>
      </c>
      <c r="C4100" s="12">
        <v>13</v>
      </c>
      <c r="D4100" s="12" t="s">
        <v>580</v>
      </c>
      <c r="E4100" s="12">
        <v>2</v>
      </c>
      <c r="F4100" s="12">
        <v>2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1546</v>
      </c>
      <c r="B4101" s="12">
        <v>37</v>
      </c>
      <c r="C4101" s="12">
        <v>13</v>
      </c>
      <c r="D4101" s="12" t="s">
        <v>582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1546</v>
      </c>
      <c r="B4102" s="12">
        <v>63</v>
      </c>
      <c r="C4102" s="12">
        <v>13</v>
      </c>
      <c r="D4102" s="12" t="s">
        <v>568</v>
      </c>
      <c r="E4102" s="12">
        <v>2</v>
      </c>
      <c r="F4102" s="12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1546</v>
      </c>
      <c r="B4103" s="12">
        <v>63</v>
      </c>
      <c r="C4103" s="12">
        <v>13</v>
      </c>
      <c r="D4103" s="12" t="s">
        <v>1525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1546</v>
      </c>
      <c r="B4104" s="12">
        <v>63</v>
      </c>
      <c r="C4104" s="12">
        <v>13</v>
      </c>
      <c r="D4104" s="12" t="s">
        <v>580</v>
      </c>
      <c r="E4104" s="12">
        <v>2</v>
      </c>
      <c r="F4104" s="12">
        <v>2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1546</v>
      </c>
      <c r="B4105" s="12">
        <v>63</v>
      </c>
      <c r="C4105" s="12">
        <v>13</v>
      </c>
      <c r="D4105" s="12" t="s">
        <v>582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1546</v>
      </c>
      <c r="B4106" s="12">
        <v>63</v>
      </c>
      <c r="C4106" s="12">
        <v>13</v>
      </c>
      <c r="D4106" s="12" t="s">
        <v>570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1546</v>
      </c>
      <c r="B4107" s="12">
        <v>88</v>
      </c>
      <c r="C4107" s="12">
        <v>14</v>
      </c>
      <c r="D4107" s="12" t="s">
        <v>568</v>
      </c>
      <c r="E4107" s="12">
        <v>2</v>
      </c>
      <c r="F4107" s="12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1546</v>
      </c>
      <c r="B4108" s="12">
        <v>88</v>
      </c>
      <c r="C4108" s="12">
        <v>14</v>
      </c>
      <c r="D4108" s="12" t="s">
        <v>1525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1546</v>
      </c>
      <c r="B4109" s="12">
        <v>88</v>
      </c>
      <c r="C4109" s="12">
        <v>14</v>
      </c>
      <c r="D4109" s="12" t="s">
        <v>580</v>
      </c>
      <c r="E4109" s="12">
        <v>2</v>
      </c>
      <c r="F4109" s="12">
        <v>2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1546</v>
      </c>
      <c r="B4110" s="12">
        <v>88</v>
      </c>
      <c r="C4110" s="12">
        <v>14</v>
      </c>
      <c r="D4110" s="12" t="s">
        <v>582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1546</v>
      </c>
      <c r="B4111" s="12">
        <v>88</v>
      </c>
      <c r="C4111" s="12">
        <v>14</v>
      </c>
      <c r="D4111" s="12" t="s">
        <v>570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1546</v>
      </c>
      <c r="B4112" s="12">
        <v>11</v>
      </c>
      <c r="C4112" s="12">
        <v>41</v>
      </c>
      <c r="D4112" s="12" t="s">
        <v>568</v>
      </c>
      <c r="E4112" s="12">
        <v>2</v>
      </c>
      <c r="F4112" s="12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1546</v>
      </c>
      <c r="B4113" s="12">
        <v>11</v>
      </c>
      <c r="C4113" s="12">
        <v>41</v>
      </c>
      <c r="D4113" s="12" t="s">
        <v>1525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1546</v>
      </c>
      <c r="B4114" s="12">
        <v>11</v>
      </c>
      <c r="C4114" s="12">
        <v>41</v>
      </c>
      <c r="D4114" s="12" t="s">
        <v>580</v>
      </c>
      <c r="E4114" s="12">
        <v>2</v>
      </c>
      <c r="F4114" s="12">
        <v>2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1546</v>
      </c>
      <c r="B4115" s="12">
        <v>11</v>
      </c>
      <c r="C4115" s="12">
        <v>41</v>
      </c>
      <c r="D4115" s="12" t="s">
        <v>582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1546</v>
      </c>
      <c r="B4116" s="12">
        <v>11</v>
      </c>
      <c r="C4116" s="12">
        <v>41</v>
      </c>
      <c r="D4116" s="12" t="s">
        <v>570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1546</v>
      </c>
      <c r="B4117" s="12">
        <v>37</v>
      </c>
      <c r="C4117" s="12">
        <v>41</v>
      </c>
      <c r="D4117" s="12" t="s">
        <v>1525</v>
      </c>
      <c r="E4117" s="12">
        <v>2</v>
      </c>
      <c r="F4117" s="12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1546</v>
      </c>
      <c r="B4118" s="12">
        <v>37</v>
      </c>
      <c r="C4118" s="12">
        <v>41</v>
      </c>
      <c r="D4118" s="12" t="s">
        <v>568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1546</v>
      </c>
      <c r="B4119" s="12">
        <v>37</v>
      </c>
      <c r="C4119" s="12">
        <v>41</v>
      </c>
      <c r="D4119" s="12" t="s">
        <v>580</v>
      </c>
      <c r="E4119" s="12">
        <v>2</v>
      </c>
      <c r="F4119" s="12">
        <v>2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1546</v>
      </c>
      <c r="B4120" s="12">
        <v>37</v>
      </c>
      <c r="C4120" s="12">
        <v>41</v>
      </c>
      <c r="D4120" s="12" t="s">
        <v>582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1546</v>
      </c>
      <c r="B4121" s="12">
        <v>37</v>
      </c>
      <c r="C4121" s="12">
        <v>41</v>
      </c>
      <c r="D4121" s="12" t="s">
        <v>1525</v>
      </c>
      <c r="E4121" s="12">
        <v>2</v>
      </c>
      <c r="F4121" s="12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1546</v>
      </c>
      <c r="B4122" s="12">
        <v>63</v>
      </c>
      <c r="C4122" s="12">
        <v>41</v>
      </c>
      <c r="D4122" s="12" t="s">
        <v>568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1546</v>
      </c>
      <c r="B4123" s="12">
        <v>63</v>
      </c>
      <c r="C4123" s="12">
        <v>41</v>
      </c>
      <c r="D4123" s="12" t="s">
        <v>580</v>
      </c>
      <c r="E4123" s="12">
        <v>2</v>
      </c>
      <c r="F4123" s="12">
        <v>2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1546</v>
      </c>
      <c r="B4124" s="12">
        <v>63</v>
      </c>
      <c r="C4124" s="12">
        <v>41</v>
      </c>
      <c r="D4124" s="12" t="s">
        <v>582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1546</v>
      </c>
      <c r="B4125" s="12">
        <v>63</v>
      </c>
      <c r="C4125" s="12">
        <v>41</v>
      </c>
      <c r="D4125" s="12" t="s">
        <v>570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1546</v>
      </c>
      <c r="B4126" s="12">
        <v>89</v>
      </c>
      <c r="C4126" s="12">
        <v>41</v>
      </c>
      <c r="D4126" s="12" t="s">
        <v>568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1546</v>
      </c>
      <c r="B4127" s="12">
        <v>63</v>
      </c>
      <c r="C4127" s="12">
        <v>41</v>
      </c>
      <c r="D4127" s="12" t="s">
        <v>1525</v>
      </c>
      <c r="E4127" s="12">
        <v>2</v>
      </c>
      <c r="F4127" s="12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1546</v>
      </c>
      <c r="B4128" s="12">
        <v>89</v>
      </c>
      <c r="C4128" s="12">
        <v>41</v>
      </c>
      <c r="D4128" s="12" t="s">
        <v>1525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1546</v>
      </c>
      <c r="B4129" s="12">
        <v>89</v>
      </c>
      <c r="C4129" s="12">
        <v>41</v>
      </c>
      <c r="D4129" s="12" t="s">
        <v>580</v>
      </c>
      <c r="E4129" s="12">
        <v>2</v>
      </c>
      <c r="F4129" s="12">
        <v>2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1546</v>
      </c>
      <c r="B4130" s="12">
        <v>89</v>
      </c>
      <c r="C4130" s="12">
        <v>41</v>
      </c>
      <c r="D4130" s="12" t="s">
        <v>582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1546</v>
      </c>
      <c r="B4131" s="12">
        <v>89</v>
      </c>
      <c r="C4131" s="12">
        <v>41</v>
      </c>
      <c r="D4131" s="12" t="s">
        <v>570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1546</v>
      </c>
      <c r="B4132" s="12">
        <v>12</v>
      </c>
      <c r="C4132" s="12">
        <v>74</v>
      </c>
      <c r="D4132" s="12" t="s">
        <v>568</v>
      </c>
      <c r="E4132" s="12">
        <v>2</v>
      </c>
      <c r="F4132" s="12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1546</v>
      </c>
      <c r="B4133" s="12">
        <v>12</v>
      </c>
      <c r="C4133" s="12">
        <v>74</v>
      </c>
      <c r="D4133" s="12" t="s">
        <v>1525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1546</v>
      </c>
      <c r="B4134" s="12">
        <v>12</v>
      </c>
      <c r="C4134" s="12">
        <v>74</v>
      </c>
      <c r="D4134" s="12" t="s">
        <v>580</v>
      </c>
      <c r="E4134" s="12">
        <v>2</v>
      </c>
      <c r="F4134" s="12">
        <v>2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1546</v>
      </c>
      <c r="B4135" s="12">
        <v>12</v>
      </c>
      <c r="C4135" s="12">
        <v>74</v>
      </c>
      <c r="D4135" s="12" t="s">
        <v>582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1546</v>
      </c>
      <c r="B4136" s="12">
        <v>12</v>
      </c>
      <c r="C4136" s="12">
        <v>74</v>
      </c>
      <c r="D4136" s="12" t="s">
        <v>570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1546</v>
      </c>
      <c r="B4137" s="12">
        <v>37</v>
      </c>
      <c r="C4137" s="12">
        <v>73</v>
      </c>
      <c r="D4137" s="12" t="s">
        <v>568</v>
      </c>
      <c r="E4137" s="12">
        <v>2</v>
      </c>
      <c r="F4137" s="12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1546</v>
      </c>
      <c r="B4138" s="12">
        <v>37</v>
      </c>
      <c r="C4138" s="12">
        <v>73</v>
      </c>
      <c r="D4138" s="12" t="s">
        <v>1525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1546</v>
      </c>
      <c r="B4139" s="12">
        <v>37</v>
      </c>
      <c r="C4139" s="12">
        <v>73</v>
      </c>
      <c r="D4139" s="12" t="s">
        <v>580</v>
      </c>
      <c r="E4139" s="12">
        <v>2</v>
      </c>
      <c r="F4139" s="12">
        <v>2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1546</v>
      </c>
      <c r="B4140" s="12">
        <v>37</v>
      </c>
      <c r="C4140" s="12">
        <v>73</v>
      </c>
      <c r="D4140" s="12" t="s">
        <v>582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1546</v>
      </c>
      <c r="B4141" s="12">
        <v>37</v>
      </c>
      <c r="C4141" s="12">
        <v>73</v>
      </c>
      <c r="D4141" s="12" t="s">
        <v>570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1546</v>
      </c>
      <c r="B4142" s="12">
        <v>63</v>
      </c>
      <c r="C4142" s="12">
        <v>73</v>
      </c>
      <c r="D4142" s="12" t="s">
        <v>568</v>
      </c>
      <c r="E4142" s="12">
        <v>2</v>
      </c>
      <c r="F4142" s="12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1546</v>
      </c>
      <c r="B4143" s="12">
        <v>63</v>
      </c>
      <c r="C4143" s="12">
        <v>73</v>
      </c>
      <c r="D4143" s="12" t="s">
        <v>1525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1546</v>
      </c>
      <c r="B4144" s="12">
        <v>63</v>
      </c>
      <c r="C4144" s="12">
        <v>73</v>
      </c>
      <c r="D4144" s="12" t="s">
        <v>580</v>
      </c>
      <c r="E4144" s="12">
        <v>2</v>
      </c>
      <c r="F4144" s="12">
        <v>2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1546</v>
      </c>
      <c r="B4145" s="12">
        <v>63</v>
      </c>
      <c r="C4145" s="12">
        <v>73</v>
      </c>
      <c r="D4145" s="12" t="s">
        <v>582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1546</v>
      </c>
      <c r="B4146" s="12">
        <v>63</v>
      </c>
      <c r="C4146" s="12">
        <v>73</v>
      </c>
      <c r="D4146" s="12" t="s">
        <v>570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1546</v>
      </c>
      <c r="B4147" s="12">
        <v>87</v>
      </c>
      <c r="C4147" s="12">
        <v>73</v>
      </c>
      <c r="D4147" s="12" t="s">
        <v>568</v>
      </c>
      <c r="E4147" s="12">
        <v>2</v>
      </c>
      <c r="F4147" s="12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1546</v>
      </c>
      <c r="B4148" s="12">
        <v>87</v>
      </c>
      <c r="C4148" s="12">
        <v>73</v>
      </c>
      <c r="D4148" s="12" t="s">
        <v>1525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1546</v>
      </c>
      <c r="B4149" s="12">
        <v>87</v>
      </c>
      <c r="C4149" s="12">
        <v>73</v>
      </c>
      <c r="D4149" s="12" t="s">
        <v>580</v>
      </c>
      <c r="E4149" s="12">
        <v>2</v>
      </c>
      <c r="F4149" s="12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1546</v>
      </c>
      <c r="B4150" s="12">
        <v>87</v>
      </c>
      <c r="C4150" s="12">
        <v>73</v>
      </c>
      <c r="D4150" s="12" t="s">
        <v>582</v>
      </c>
      <c r="E4150" s="12">
        <v>2</v>
      </c>
      <c r="F4150" s="12">
        <v>1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1546</v>
      </c>
      <c r="B4151" s="12">
        <v>87</v>
      </c>
      <c r="C4151" s="12">
        <v>73</v>
      </c>
      <c r="D4151" s="12" t="s">
        <v>570</v>
      </c>
      <c r="E4151" s="12">
        <v>2</v>
      </c>
      <c r="F4151" s="12">
        <v>1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1546</v>
      </c>
      <c r="B4152" s="12">
        <v>50</v>
      </c>
      <c r="C4152" s="12">
        <v>50</v>
      </c>
      <c r="D4152" s="12" t="s">
        <v>567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1546</v>
      </c>
      <c r="B4153" s="12">
        <v>50</v>
      </c>
      <c r="C4153" s="12">
        <v>50</v>
      </c>
      <c r="D4153" s="12" t="s">
        <v>566</v>
      </c>
      <c r="E4153" s="12">
        <v>50</v>
      </c>
      <c r="F4153" s="12">
        <v>2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1546</v>
      </c>
      <c r="B4154" s="12">
        <v>50</v>
      </c>
      <c r="C4154" s="12">
        <v>50</v>
      </c>
      <c r="D4154" s="12" t="s">
        <v>569</v>
      </c>
      <c r="E4154" s="12">
        <v>50</v>
      </c>
      <c r="F4154" s="12">
        <v>2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1547</v>
      </c>
      <c r="B4156" s="12">
        <v>11</v>
      </c>
      <c r="C4156" s="12">
        <v>13</v>
      </c>
      <c r="D4156" s="12" t="s">
        <v>568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1547</v>
      </c>
      <c r="B4157" s="12">
        <v>11</v>
      </c>
      <c r="C4157" s="12">
        <v>13</v>
      </c>
      <c r="D4157" s="12" t="s">
        <v>570</v>
      </c>
      <c r="E4157" s="12">
        <v>2</v>
      </c>
      <c r="F4157" s="12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1547</v>
      </c>
      <c r="B4158" s="12">
        <v>11</v>
      </c>
      <c r="C4158" s="12">
        <v>13</v>
      </c>
      <c r="D4158" s="12" t="s">
        <v>1525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1547</v>
      </c>
      <c r="B4159" s="12">
        <v>11</v>
      </c>
      <c r="C4159" s="12">
        <v>13</v>
      </c>
      <c r="D4159" s="12" t="s">
        <v>580</v>
      </c>
      <c r="E4159" s="12">
        <v>2</v>
      </c>
      <c r="F4159" s="12">
        <v>2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1547</v>
      </c>
      <c r="B4160" s="12">
        <v>11</v>
      </c>
      <c r="C4160" s="12">
        <v>13</v>
      </c>
      <c r="D4160" s="12" t="s">
        <v>582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1547</v>
      </c>
      <c r="B4161" s="12">
        <v>37</v>
      </c>
      <c r="C4161" s="12">
        <v>13</v>
      </c>
      <c r="D4161" s="12" t="s">
        <v>568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1547</v>
      </c>
      <c r="B4162" s="12">
        <v>37</v>
      </c>
      <c r="C4162" s="12">
        <v>13</v>
      </c>
      <c r="D4162" s="12" t="s">
        <v>570</v>
      </c>
      <c r="E4162" s="12">
        <v>2</v>
      </c>
      <c r="F4162" s="12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1547</v>
      </c>
      <c r="B4163" s="12">
        <v>37</v>
      </c>
      <c r="C4163" s="12">
        <v>13</v>
      </c>
      <c r="D4163" s="12" t="s">
        <v>1525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1547</v>
      </c>
      <c r="B4164" s="12">
        <v>37</v>
      </c>
      <c r="C4164" s="12">
        <v>13</v>
      </c>
      <c r="D4164" s="12" t="s">
        <v>580</v>
      </c>
      <c r="E4164" s="12">
        <v>2</v>
      </c>
      <c r="F4164" s="12">
        <v>2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1547</v>
      </c>
      <c r="B4165" s="12">
        <v>37</v>
      </c>
      <c r="C4165" s="12">
        <v>13</v>
      </c>
      <c r="D4165" s="12" t="s">
        <v>582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1547</v>
      </c>
      <c r="B4166" s="12">
        <v>63</v>
      </c>
      <c r="C4166" s="12">
        <v>13</v>
      </c>
      <c r="D4166" s="12" t="s">
        <v>568</v>
      </c>
      <c r="E4166" s="12">
        <v>2</v>
      </c>
      <c r="F4166" s="12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1547</v>
      </c>
      <c r="B4167" s="12">
        <v>63</v>
      </c>
      <c r="C4167" s="12">
        <v>13</v>
      </c>
      <c r="D4167" s="12" t="s">
        <v>1525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1547</v>
      </c>
      <c r="B4168" s="12">
        <v>63</v>
      </c>
      <c r="C4168" s="12">
        <v>13</v>
      </c>
      <c r="D4168" s="12" t="s">
        <v>580</v>
      </c>
      <c r="E4168" s="12">
        <v>2</v>
      </c>
      <c r="F4168" s="12">
        <v>2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1547</v>
      </c>
      <c r="B4169" s="12">
        <v>63</v>
      </c>
      <c r="C4169" s="12">
        <v>13</v>
      </c>
      <c r="D4169" s="12" t="s">
        <v>582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1547</v>
      </c>
      <c r="B4170" s="12">
        <v>63</v>
      </c>
      <c r="C4170" s="12">
        <v>13</v>
      </c>
      <c r="D4170" s="12" t="s">
        <v>570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1547</v>
      </c>
      <c r="B4171" s="12">
        <v>88</v>
      </c>
      <c r="C4171" s="12">
        <v>14</v>
      </c>
      <c r="D4171" s="12" t="s">
        <v>568</v>
      </c>
      <c r="E4171" s="12">
        <v>2</v>
      </c>
      <c r="F4171" s="12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1547</v>
      </c>
      <c r="B4172" s="12">
        <v>88</v>
      </c>
      <c r="C4172" s="12">
        <v>14</v>
      </c>
      <c r="D4172" s="12" t="s">
        <v>1525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1547</v>
      </c>
      <c r="B4173" s="12">
        <v>88</v>
      </c>
      <c r="C4173" s="12">
        <v>14</v>
      </c>
      <c r="D4173" s="12" t="s">
        <v>580</v>
      </c>
      <c r="E4173" s="12">
        <v>2</v>
      </c>
      <c r="F4173" s="12">
        <v>2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1547</v>
      </c>
      <c r="B4174" s="12">
        <v>88</v>
      </c>
      <c r="C4174" s="12">
        <v>14</v>
      </c>
      <c r="D4174" s="12" t="s">
        <v>582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1547</v>
      </c>
      <c r="B4175" s="12">
        <v>88</v>
      </c>
      <c r="C4175" s="12">
        <v>14</v>
      </c>
      <c r="D4175" s="12" t="s">
        <v>570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1547</v>
      </c>
      <c r="B4176" s="12">
        <v>11</v>
      </c>
      <c r="C4176" s="12">
        <v>41</v>
      </c>
      <c r="D4176" s="12" t="s">
        <v>568</v>
      </c>
      <c r="E4176" s="12">
        <v>2</v>
      </c>
      <c r="F4176" s="12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1547</v>
      </c>
      <c r="B4177" s="12">
        <v>11</v>
      </c>
      <c r="C4177" s="12">
        <v>41</v>
      </c>
      <c r="D4177" s="12" t="s">
        <v>1525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1547</v>
      </c>
      <c r="B4178" s="12">
        <v>11</v>
      </c>
      <c r="C4178" s="12">
        <v>41</v>
      </c>
      <c r="D4178" s="12" t="s">
        <v>580</v>
      </c>
      <c r="E4178" s="12">
        <v>2</v>
      </c>
      <c r="F4178" s="12">
        <v>2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1547</v>
      </c>
      <c r="B4179" s="12">
        <v>11</v>
      </c>
      <c r="C4179" s="12">
        <v>41</v>
      </c>
      <c r="D4179" s="12" t="s">
        <v>582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1547</v>
      </c>
      <c r="B4180" s="12">
        <v>11</v>
      </c>
      <c r="C4180" s="12">
        <v>41</v>
      </c>
      <c r="D4180" s="12" t="s">
        <v>570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1547</v>
      </c>
      <c r="B4181" s="12">
        <v>37</v>
      </c>
      <c r="C4181" s="12">
        <v>41</v>
      </c>
      <c r="D4181" s="12" t="s">
        <v>1525</v>
      </c>
      <c r="E4181" s="12">
        <v>2</v>
      </c>
      <c r="F4181" s="12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1547</v>
      </c>
      <c r="B4182" s="12">
        <v>37</v>
      </c>
      <c r="C4182" s="12">
        <v>41</v>
      </c>
      <c r="D4182" s="12" t="s">
        <v>568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1547</v>
      </c>
      <c r="B4183" s="12">
        <v>37</v>
      </c>
      <c r="C4183" s="12">
        <v>41</v>
      </c>
      <c r="D4183" s="12" t="s">
        <v>580</v>
      </c>
      <c r="E4183" s="12">
        <v>2</v>
      </c>
      <c r="F4183" s="12">
        <v>2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1547</v>
      </c>
      <c r="B4184" s="12">
        <v>37</v>
      </c>
      <c r="C4184" s="12">
        <v>41</v>
      </c>
      <c r="D4184" s="12" t="s">
        <v>582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1547</v>
      </c>
      <c r="B4185" s="12">
        <v>37</v>
      </c>
      <c r="C4185" s="12">
        <v>41</v>
      </c>
      <c r="D4185" s="12" t="s">
        <v>1525</v>
      </c>
      <c r="E4185" s="12">
        <v>2</v>
      </c>
      <c r="F4185" s="12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1547</v>
      </c>
      <c r="B4186" s="12">
        <v>63</v>
      </c>
      <c r="C4186" s="12">
        <v>41</v>
      </c>
      <c r="D4186" s="12" t="s">
        <v>568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1547</v>
      </c>
      <c r="B4187" s="12">
        <v>63</v>
      </c>
      <c r="C4187" s="12">
        <v>41</v>
      </c>
      <c r="D4187" s="12" t="s">
        <v>580</v>
      </c>
      <c r="E4187" s="12">
        <v>2</v>
      </c>
      <c r="F4187" s="12">
        <v>2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1547</v>
      </c>
      <c r="B4188" s="12">
        <v>63</v>
      </c>
      <c r="C4188" s="12">
        <v>41</v>
      </c>
      <c r="D4188" s="12" t="s">
        <v>582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1547</v>
      </c>
      <c r="B4189" s="12">
        <v>63</v>
      </c>
      <c r="C4189" s="12">
        <v>41</v>
      </c>
      <c r="D4189" s="12" t="s">
        <v>570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1547</v>
      </c>
      <c r="B4190" s="12">
        <v>89</v>
      </c>
      <c r="C4190" s="12">
        <v>41</v>
      </c>
      <c r="D4190" s="12" t="s">
        <v>568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1547</v>
      </c>
      <c r="B4191" s="12">
        <v>63</v>
      </c>
      <c r="C4191" s="12">
        <v>41</v>
      </c>
      <c r="D4191" s="12" t="s">
        <v>1525</v>
      </c>
      <c r="E4191" s="12">
        <v>2</v>
      </c>
      <c r="F4191" s="12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1547</v>
      </c>
      <c r="B4192" s="12">
        <v>89</v>
      </c>
      <c r="C4192" s="12">
        <v>41</v>
      </c>
      <c r="D4192" s="12" t="s">
        <v>1525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1547</v>
      </c>
      <c r="B4193" s="12">
        <v>89</v>
      </c>
      <c r="C4193" s="12">
        <v>41</v>
      </c>
      <c r="D4193" s="12" t="s">
        <v>580</v>
      </c>
      <c r="E4193" s="12">
        <v>2</v>
      </c>
      <c r="F4193" s="12">
        <v>2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1547</v>
      </c>
      <c r="B4194" s="12">
        <v>89</v>
      </c>
      <c r="C4194" s="12">
        <v>41</v>
      </c>
      <c r="D4194" s="12" t="s">
        <v>582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1547</v>
      </c>
      <c r="B4195" s="12">
        <v>89</v>
      </c>
      <c r="C4195" s="12">
        <v>41</v>
      </c>
      <c r="D4195" s="12" t="s">
        <v>570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1547</v>
      </c>
      <c r="B4196" s="12">
        <v>12</v>
      </c>
      <c r="C4196" s="12">
        <v>74</v>
      </c>
      <c r="D4196" s="12" t="s">
        <v>568</v>
      </c>
      <c r="E4196" s="12">
        <v>2</v>
      </c>
      <c r="F4196" s="12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1547</v>
      </c>
      <c r="B4197" s="12">
        <v>12</v>
      </c>
      <c r="C4197" s="12">
        <v>74</v>
      </c>
      <c r="D4197" s="12" t="s">
        <v>1525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1547</v>
      </c>
      <c r="B4198" s="12">
        <v>12</v>
      </c>
      <c r="C4198" s="12">
        <v>74</v>
      </c>
      <c r="D4198" s="12" t="s">
        <v>580</v>
      </c>
      <c r="E4198" s="12">
        <v>2</v>
      </c>
      <c r="F4198" s="12">
        <v>2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1547</v>
      </c>
      <c r="B4199" s="12">
        <v>12</v>
      </c>
      <c r="C4199" s="12">
        <v>74</v>
      </c>
      <c r="D4199" s="12" t="s">
        <v>582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1547</v>
      </c>
      <c r="B4200" s="12">
        <v>12</v>
      </c>
      <c r="C4200" s="12">
        <v>74</v>
      </c>
      <c r="D4200" s="12" t="s">
        <v>570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1547</v>
      </c>
      <c r="B4201" s="12">
        <v>37</v>
      </c>
      <c r="C4201" s="12">
        <v>73</v>
      </c>
      <c r="D4201" s="12" t="s">
        <v>568</v>
      </c>
      <c r="E4201" s="12">
        <v>2</v>
      </c>
      <c r="F4201" s="12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1547</v>
      </c>
      <c r="B4202" s="12">
        <v>37</v>
      </c>
      <c r="C4202" s="12">
        <v>73</v>
      </c>
      <c r="D4202" s="12" t="s">
        <v>1525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1547</v>
      </c>
      <c r="B4203" s="12">
        <v>37</v>
      </c>
      <c r="C4203" s="12">
        <v>73</v>
      </c>
      <c r="D4203" s="12" t="s">
        <v>580</v>
      </c>
      <c r="E4203" s="12">
        <v>2</v>
      </c>
      <c r="F4203" s="12">
        <v>2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1547</v>
      </c>
      <c r="B4204" s="12">
        <v>37</v>
      </c>
      <c r="C4204" s="12">
        <v>73</v>
      </c>
      <c r="D4204" s="12" t="s">
        <v>582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1547</v>
      </c>
      <c r="B4205" s="12">
        <v>37</v>
      </c>
      <c r="C4205" s="12">
        <v>73</v>
      </c>
      <c r="D4205" s="12" t="s">
        <v>570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1547</v>
      </c>
      <c r="B4206" s="12">
        <v>63</v>
      </c>
      <c r="C4206" s="12">
        <v>73</v>
      </c>
      <c r="D4206" s="12" t="s">
        <v>568</v>
      </c>
      <c r="E4206" s="12">
        <v>2</v>
      </c>
      <c r="F4206" s="12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1547</v>
      </c>
      <c r="B4207" s="12">
        <v>63</v>
      </c>
      <c r="C4207" s="12">
        <v>73</v>
      </c>
      <c r="D4207" s="12" t="s">
        <v>1525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1547</v>
      </c>
      <c r="B4208" s="12">
        <v>63</v>
      </c>
      <c r="C4208" s="12">
        <v>73</v>
      </c>
      <c r="D4208" s="12" t="s">
        <v>580</v>
      </c>
      <c r="E4208" s="12">
        <v>2</v>
      </c>
      <c r="F4208" s="12">
        <v>2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1547</v>
      </c>
      <c r="B4209" s="12">
        <v>63</v>
      </c>
      <c r="C4209" s="12">
        <v>73</v>
      </c>
      <c r="D4209" s="12" t="s">
        <v>582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1547</v>
      </c>
      <c r="B4210" s="12">
        <v>63</v>
      </c>
      <c r="C4210" s="12">
        <v>73</v>
      </c>
      <c r="D4210" s="12" t="s">
        <v>570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1547</v>
      </c>
      <c r="B4211" s="12">
        <v>87</v>
      </c>
      <c r="C4211" s="12">
        <v>73</v>
      </c>
      <c r="D4211" s="12" t="s">
        <v>568</v>
      </c>
      <c r="E4211" s="12">
        <v>2</v>
      </c>
      <c r="F4211" s="12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1547</v>
      </c>
      <c r="B4212" s="12">
        <v>87</v>
      </c>
      <c r="C4212" s="12">
        <v>73</v>
      </c>
      <c r="D4212" s="12" t="s">
        <v>1525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1547</v>
      </c>
      <c r="B4213" s="12">
        <v>87</v>
      </c>
      <c r="C4213" s="12">
        <v>73</v>
      </c>
      <c r="D4213" s="12" t="s">
        <v>580</v>
      </c>
      <c r="E4213" s="12">
        <v>2</v>
      </c>
      <c r="F4213" s="12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1547</v>
      </c>
      <c r="B4214" s="12">
        <v>87</v>
      </c>
      <c r="C4214" s="12">
        <v>73</v>
      </c>
      <c r="D4214" s="12" t="s">
        <v>582</v>
      </c>
      <c r="E4214" s="12">
        <v>2</v>
      </c>
      <c r="F4214" s="12">
        <v>1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1547</v>
      </c>
      <c r="B4215" s="12">
        <v>87</v>
      </c>
      <c r="C4215" s="12">
        <v>73</v>
      </c>
      <c r="D4215" s="12" t="s">
        <v>570</v>
      </c>
      <c r="E4215" s="12">
        <v>2</v>
      </c>
      <c r="F4215" s="12">
        <v>1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1547</v>
      </c>
      <c r="B4216" s="12">
        <v>50</v>
      </c>
      <c r="C4216" s="12">
        <v>50</v>
      </c>
      <c r="D4216" s="12" t="s">
        <v>567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1547</v>
      </c>
      <c r="B4217" s="12">
        <v>50</v>
      </c>
      <c r="C4217" s="12">
        <v>50</v>
      </c>
      <c r="D4217" s="12" t="s">
        <v>566</v>
      </c>
      <c r="E4217" s="12">
        <v>50</v>
      </c>
      <c r="F4217" s="12">
        <v>2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1547</v>
      </c>
      <c r="B4218" s="12">
        <v>50</v>
      </c>
      <c r="C4218" s="12">
        <v>50</v>
      </c>
      <c r="D4218" s="12" t="s">
        <v>569</v>
      </c>
      <c r="E4218" s="12">
        <v>50</v>
      </c>
      <c r="F4218" s="12">
        <v>2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1548</v>
      </c>
      <c r="B4220" s="12">
        <v>11</v>
      </c>
      <c r="C4220" s="12">
        <v>13</v>
      </c>
      <c r="D4220" s="12" t="s">
        <v>568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1548</v>
      </c>
      <c r="B4221" s="12">
        <v>11</v>
      </c>
      <c r="C4221" s="12">
        <v>13</v>
      </c>
      <c r="D4221" s="12" t="s">
        <v>570</v>
      </c>
      <c r="E4221" s="12">
        <v>2</v>
      </c>
      <c r="F4221" s="12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1548</v>
      </c>
      <c r="B4222" s="12">
        <v>11</v>
      </c>
      <c r="C4222" s="12">
        <v>13</v>
      </c>
      <c r="D4222" s="12" t="s">
        <v>1525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1548</v>
      </c>
      <c r="B4223" s="12">
        <v>11</v>
      </c>
      <c r="C4223" s="12">
        <v>13</v>
      </c>
      <c r="D4223" s="12" t="s">
        <v>580</v>
      </c>
      <c r="E4223" s="12">
        <v>2</v>
      </c>
      <c r="F4223" s="12">
        <v>2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1548</v>
      </c>
      <c r="B4224" s="12">
        <v>11</v>
      </c>
      <c r="C4224" s="12">
        <v>13</v>
      </c>
      <c r="D4224" s="12" t="s">
        <v>582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1548</v>
      </c>
      <c r="B4225" s="12">
        <v>37</v>
      </c>
      <c r="C4225" s="12">
        <v>13</v>
      </c>
      <c r="D4225" s="12" t="s">
        <v>568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1548</v>
      </c>
      <c r="B4226" s="12">
        <v>37</v>
      </c>
      <c r="C4226" s="12">
        <v>13</v>
      </c>
      <c r="D4226" s="12" t="s">
        <v>570</v>
      </c>
      <c r="E4226" s="12">
        <v>2</v>
      </c>
      <c r="F4226" s="12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1548</v>
      </c>
      <c r="B4227" s="12">
        <v>37</v>
      </c>
      <c r="C4227" s="12">
        <v>13</v>
      </c>
      <c r="D4227" s="12" t="s">
        <v>1525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1548</v>
      </c>
      <c r="B4228" s="12">
        <v>37</v>
      </c>
      <c r="C4228" s="12">
        <v>13</v>
      </c>
      <c r="D4228" s="12" t="s">
        <v>580</v>
      </c>
      <c r="E4228" s="12">
        <v>2</v>
      </c>
      <c r="F4228" s="12">
        <v>2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1548</v>
      </c>
      <c r="B4229" s="12">
        <v>37</v>
      </c>
      <c r="C4229" s="12">
        <v>13</v>
      </c>
      <c r="D4229" s="12" t="s">
        <v>582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1548</v>
      </c>
      <c r="B4230" s="12">
        <v>63</v>
      </c>
      <c r="C4230" s="12">
        <v>13</v>
      </c>
      <c r="D4230" s="12" t="s">
        <v>568</v>
      </c>
      <c r="E4230" s="12">
        <v>2</v>
      </c>
      <c r="F4230" s="12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1548</v>
      </c>
      <c r="B4231" s="12">
        <v>63</v>
      </c>
      <c r="C4231" s="12">
        <v>13</v>
      </c>
      <c r="D4231" s="12" t="s">
        <v>1525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1548</v>
      </c>
      <c r="B4232" s="12">
        <v>63</v>
      </c>
      <c r="C4232" s="12">
        <v>13</v>
      </c>
      <c r="D4232" s="12" t="s">
        <v>580</v>
      </c>
      <c r="E4232" s="12">
        <v>2</v>
      </c>
      <c r="F4232" s="12">
        <v>2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1548</v>
      </c>
      <c r="B4233" s="12">
        <v>63</v>
      </c>
      <c r="C4233" s="12">
        <v>13</v>
      </c>
      <c r="D4233" s="12" t="s">
        <v>582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1548</v>
      </c>
      <c r="B4234" s="12">
        <v>63</v>
      </c>
      <c r="C4234" s="12">
        <v>13</v>
      </c>
      <c r="D4234" s="12" t="s">
        <v>570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1548</v>
      </c>
      <c r="B4235" s="12">
        <v>88</v>
      </c>
      <c r="C4235" s="12">
        <v>14</v>
      </c>
      <c r="D4235" s="12" t="s">
        <v>568</v>
      </c>
      <c r="E4235" s="12">
        <v>2</v>
      </c>
      <c r="F4235" s="12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1548</v>
      </c>
      <c r="B4236" s="12">
        <v>88</v>
      </c>
      <c r="C4236" s="12">
        <v>14</v>
      </c>
      <c r="D4236" s="12" t="s">
        <v>1525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1548</v>
      </c>
      <c r="B4237" s="12">
        <v>88</v>
      </c>
      <c r="C4237" s="12">
        <v>14</v>
      </c>
      <c r="D4237" s="12" t="s">
        <v>580</v>
      </c>
      <c r="E4237" s="12">
        <v>2</v>
      </c>
      <c r="F4237" s="12">
        <v>2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1548</v>
      </c>
      <c r="B4238" s="12">
        <v>88</v>
      </c>
      <c r="C4238" s="12">
        <v>14</v>
      </c>
      <c r="D4238" s="12" t="s">
        <v>582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1548</v>
      </c>
      <c r="B4239" s="12">
        <v>88</v>
      </c>
      <c r="C4239" s="12">
        <v>14</v>
      </c>
      <c r="D4239" s="12" t="s">
        <v>570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1548</v>
      </c>
      <c r="B4240" s="12">
        <v>11</v>
      </c>
      <c r="C4240" s="12">
        <v>41</v>
      </c>
      <c r="D4240" s="12" t="s">
        <v>568</v>
      </c>
      <c r="E4240" s="12">
        <v>2</v>
      </c>
      <c r="F4240" s="12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1548</v>
      </c>
      <c r="B4241" s="12">
        <v>11</v>
      </c>
      <c r="C4241" s="12">
        <v>41</v>
      </c>
      <c r="D4241" s="12" t="s">
        <v>1525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1548</v>
      </c>
      <c r="B4242" s="12">
        <v>11</v>
      </c>
      <c r="C4242" s="12">
        <v>41</v>
      </c>
      <c r="D4242" s="12" t="s">
        <v>580</v>
      </c>
      <c r="E4242" s="12">
        <v>2</v>
      </c>
      <c r="F4242" s="12">
        <v>2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1548</v>
      </c>
      <c r="B4243" s="12">
        <v>11</v>
      </c>
      <c r="C4243" s="12">
        <v>41</v>
      </c>
      <c r="D4243" s="12" t="s">
        <v>582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1548</v>
      </c>
      <c r="B4244" s="12">
        <v>11</v>
      </c>
      <c r="C4244" s="12">
        <v>41</v>
      </c>
      <c r="D4244" s="12" t="s">
        <v>570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1548</v>
      </c>
      <c r="B4245" s="12">
        <v>37</v>
      </c>
      <c r="C4245" s="12">
        <v>41</v>
      </c>
      <c r="D4245" s="12" t="s">
        <v>1525</v>
      </c>
      <c r="E4245" s="12">
        <v>2</v>
      </c>
      <c r="F4245" s="12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1548</v>
      </c>
      <c r="B4246" s="12">
        <v>37</v>
      </c>
      <c r="C4246" s="12">
        <v>41</v>
      </c>
      <c r="D4246" s="12" t="s">
        <v>568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1548</v>
      </c>
      <c r="B4247" s="12">
        <v>37</v>
      </c>
      <c r="C4247" s="12">
        <v>41</v>
      </c>
      <c r="D4247" s="12" t="s">
        <v>580</v>
      </c>
      <c r="E4247" s="12">
        <v>2</v>
      </c>
      <c r="F4247" s="12">
        <v>2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1548</v>
      </c>
      <c r="B4248" s="12">
        <v>37</v>
      </c>
      <c r="C4248" s="12">
        <v>41</v>
      </c>
      <c r="D4248" s="12" t="s">
        <v>582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1548</v>
      </c>
      <c r="B4249" s="12">
        <v>37</v>
      </c>
      <c r="C4249" s="12">
        <v>41</v>
      </c>
      <c r="D4249" s="12" t="s">
        <v>1525</v>
      </c>
      <c r="E4249" s="12">
        <v>2</v>
      </c>
      <c r="F4249" s="12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1548</v>
      </c>
      <c r="B4250" s="12">
        <v>63</v>
      </c>
      <c r="C4250" s="12">
        <v>41</v>
      </c>
      <c r="D4250" s="12" t="s">
        <v>568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1548</v>
      </c>
      <c r="B4251" s="12">
        <v>63</v>
      </c>
      <c r="C4251" s="12">
        <v>41</v>
      </c>
      <c r="D4251" s="12" t="s">
        <v>580</v>
      </c>
      <c r="E4251" s="12">
        <v>2</v>
      </c>
      <c r="F4251" s="12">
        <v>2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1548</v>
      </c>
      <c r="B4252" s="12">
        <v>63</v>
      </c>
      <c r="C4252" s="12">
        <v>41</v>
      </c>
      <c r="D4252" s="12" t="s">
        <v>582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1548</v>
      </c>
      <c r="B4253" s="12">
        <v>63</v>
      </c>
      <c r="C4253" s="12">
        <v>41</v>
      </c>
      <c r="D4253" s="12" t="s">
        <v>570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1548</v>
      </c>
      <c r="B4254" s="12">
        <v>89</v>
      </c>
      <c r="C4254" s="12">
        <v>41</v>
      </c>
      <c r="D4254" s="12" t="s">
        <v>568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1548</v>
      </c>
      <c r="B4255" s="12">
        <v>63</v>
      </c>
      <c r="C4255" s="12">
        <v>41</v>
      </c>
      <c r="D4255" s="12" t="s">
        <v>1525</v>
      </c>
      <c r="E4255" s="12">
        <v>2</v>
      </c>
      <c r="F4255" s="12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1548</v>
      </c>
      <c r="B4256" s="12">
        <v>89</v>
      </c>
      <c r="C4256" s="12">
        <v>41</v>
      </c>
      <c r="D4256" s="12" t="s">
        <v>1525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1548</v>
      </c>
      <c r="B4257" s="12">
        <v>89</v>
      </c>
      <c r="C4257" s="12">
        <v>41</v>
      </c>
      <c r="D4257" s="12" t="s">
        <v>580</v>
      </c>
      <c r="E4257" s="12">
        <v>2</v>
      </c>
      <c r="F4257" s="12">
        <v>2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1548</v>
      </c>
      <c r="B4258" s="12">
        <v>89</v>
      </c>
      <c r="C4258" s="12">
        <v>41</v>
      </c>
      <c r="D4258" s="12" t="s">
        <v>582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1548</v>
      </c>
      <c r="B4259" s="12">
        <v>89</v>
      </c>
      <c r="C4259" s="12">
        <v>41</v>
      </c>
      <c r="D4259" s="12" t="s">
        <v>570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1548</v>
      </c>
      <c r="B4260" s="12">
        <v>12</v>
      </c>
      <c r="C4260" s="12">
        <v>74</v>
      </c>
      <c r="D4260" s="12" t="s">
        <v>568</v>
      </c>
      <c r="E4260" s="12">
        <v>2</v>
      </c>
      <c r="F4260" s="12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1548</v>
      </c>
      <c r="B4261" s="12">
        <v>12</v>
      </c>
      <c r="C4261" s="12">
        <v>74</v>
      </c>
      <c r="D4261" s="12" t="s">
        <v>1525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1548</v>
      </c>
      <c r="B4262" s="12">
        <v>12</v>
      </c>
      <c r="C4262" s="12">
        <v>74</v>
      </c>
      <c r="D4262" s="12" t="s">
        <v>580</v>
      </c>
      <c r="E4262" s="12">
        <v>2</v>
      </c>
      <c r="F4262" s="12">
        <v>2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1548</v>
      </c>
      <c r="B4263" s="12">
        <v>12</v>
      </c>
      <c r="C4263" s="12">
        <v>74</v>
      </c>
      <c r="D4263" s="12" t="s">
        <v>582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1548</v>
      </c>
      <c r="B4264" s="12">
        <v>12</v>
      </c>
      <c r="C4264" s="12">
        <v>74</v>
      </c>
      <c r="D4264" s="12" t="s">
        <v>570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1548</v>
      </c>
      <c r="B4265" s="12">
        <v>37</v>
      </c>
      <c r="C4265" s="12">
        <v>73</v>
      </c>
      <c r="D4265" s="12" t="s">
        <v>568</v>
      </c>
      <c r="E4265" s="12">
        <v>2</v>
      </c>
      <c r="F4265" s="12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1548</v>
      </c>
      <c r="B4266" s="12">
        <v>37</v>
      </c>
      <c r="C4266" s="12">
        <v>73</v>
      </c>
      <c r="D4266" s="12" t="s">
        <v>1525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1548</v>
      </c>
      <c r="B4267" s="12">
        <v>37</v>
      </c>
      <c r="C4267" s="12">
        <v>73</v>
      </c>
      <c r="D4267" s="12" t="s">
        <v>580</v>
      </c>
      <c r="E4267" s="12">
        <v>2</v>
      </c>
      <c r="F4267" s="12">
        <v>2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1548</v>
      </c>
      <c r="B4268" s="12">
        <v>37</v>
      </c>
      <c r="C4268" s="12">
        <v>73</v>
      </c>
      <c r="D4268" s="12" t="s">
        <v>582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1548</v>
      </c>
      <c r="B4269" s="12">
        <v>37</v>
      </c>
      <c r="C4269" s="12">
        <v>73</v>
      </c>
      <c r="D4269" s="12" t="s">
        <v>570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1548</v>
      </c>
      <c r="B4270" s="12">
        <v>63</v>
      </c>
      <c r="C4270" s="12">
        <v>73</v>
      </c>
      <c r="D4270" s="12" t="s">
        <v>568</v>
      </c>
      <c r="E4270" s="12">
        <v>2</v>
      </c>
      <c r="F4270" s="12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1548</v>
      </c>
      <c r="B4271" s="12">
        <v>63</v>
      </c>
      <c r="C4271" s="12">
        <v>73</v>
      </c>
      <c r="D4271" s="12" t="s">
        <v>1525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1548</v>
      </c>
      <c r="B4272" s="12">
        <v>63</v>
      </c>
      <c r="C4272" s="12">
        <v>73</v>
      </c>
      <c r="D4272" s="12" t="s">
        <v>580</v>
      </c>
      <c r="E4272" s="12">
        <v>2</v>
      </c>
      <c r="F4272" s="12">
        <v>2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1548</v>
      </c>
      <c r="B4273" s="12">
        <v>63</v>
      </c>
      <c r="C4273" s="12">
        <v>73</v>
      </c>
      <c r="D4273" s="12" t="s">
        <v>582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1548</v>
      </c>
      <c r="B4274" s="12">
        <v>63</v>
      </c>
      <c r="C4274" s="12">
        <v>73</v>
      </c>
      <c r="D4274" s="12" t="s">
        <v>570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1548</v>
      </c>
      <c r="B4275" s="12">
        <v>87</v>
      </c>
      <c r="C4275" s="12">
        <v>73</v>
      </c>
      <c r="D4275" s="12" t="s">
        <v>568</v>
      </c>
      <c r="E4275" s="12">
        <v>2</v>
      </c>
      <c r="F4275" s="12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1548</v>
      </c>
      <c r="B4276" s="12">
        <v>87</v>
      </c>
      <c r="C4276" s="12">
        <v>73</v>
      </c>
      <c r="D4276" s="12" t="s">
        <v>1525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1548</v>
      </c>
      <c r="B4277" s="12">
        <v>87</v>
      </c>
      <c r="C4277" s="12">
        <v>73</v>
      </c>
      <c r="D4277" s="12" t="s">
        <v>580</v>
      </c>
      <c r="E4277" s="12">
        <v>2</v>
      </c>
      <c r="F4277" s="12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1548</v>
      </c>
      <c r="B4278" s="12">
        <v>87</v>
      </c>
      <c r="C4278" s="12">
        <v>73</v>
      </c>
      <c r="D4278" s="12" t="s">
        <v>582</v>
      </c>
      <c r="E4278" s="12">
        <v>2</v>
      </c>
      <c r="F4278" s="12">
        <v>1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1548</v>
      </c>
      <c r="B4279" s="12">
        <v>87</v>
      </c>
      <c r="C4279" s="12">
        <v>73</v>
      </c>
      <c r="D4279" s="12" t="s">
        <v>570</v>
      </c>
      <c r="E4279" s="12">
        <v>2</v>
      </c>
      <c r="F4279" s="12">
        <v>1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1548</v>
      </c>
      <c r="B4280" s="12">
        <v>50</v>
      </c>
      <c r="C4280" s="12">
        <v>50</v>
      </c>
      <c r="D4280" s="12" t="s">
        <v>567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1548</v>
      </c>
      <c r="B4281" s="12">
        <v>50</v>
      </c>
      <c r="C4281" s="12">
        <v>50</v>
      </c>
      <c r="D4281" s="12" t="s">
        <v>566</v>
      </c>
      <c r="E4281" s="12">
        <v>50</v>
      </c>
      <c r="F4281" s="12">
        <v>2</v>
      </c>
      <c r="G4281" s="12">
        <v>15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1549</v>
      </c>
      <c r="B4282" s="12">
        <v>50</v>
      </c>
      <c r="C4282" s="12">
        <v>50</v>
      </c>
      <c r="D4282" s="12" t="s">
        <v>569</v>
      </c>
      <c r="E4282" s="12">
        <v>50</v>
      </c>
      <c r="F4282" s="12">
        <v>2</v>
      </c>
      <c r="G4282" s="12">
        <v>15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1550</v>
      </c>
    </row>
    <row r="4285" spans="1:14">
      <c r="A4285" s="11" t="s">
        <v>1551</v>
      </c>
      <c r="B4285" s="12">
        <v>50</v>
      </c>
      <c r="C4285" s="12">
        <v>50</v>
      </c>
      <c r="D4285" s="12" t="s">
        <v>582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1552</v>
      </c>
      <c r="B4286" s="12">
        <v>50</v>
      </c>
      <c r="C4286" s="12">
        <v>50</v>
      </c>
      <c r="D4286" s="12" t="s">
        <v>580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1551</v>
      </c>
      <c r="B4287" s="12">
        <v>50</v>
      </c>
      <c r="C4287" s="12">
        <v>50</v>
      </c>
      <c r="D4287" s="12" t="s">
        <v>570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1552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30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1552</v>
      </c>
      <c r="B4289" s="12">
        <v>50</v>
      </c>
      <c r="C4289" s="12">
        <v>50</v>
      </c>
      <c r="D4289" s="12" t="s">
        <v>1525</v>
      </c>
      <c r="E4289" s="12">
        <v>50</v>
      </c>
      <c r="F4289" s="12">
        <v>30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1552</v>
      </c>
      <c r="B4290" s="12">
        <v>50</v>
      </c>
      <c r="C4290" s="12">
        <v>50</v>
      </c>
      <c r="D4290" s="12" t="s">
        <v>569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1552</v>
      </c>
      <c r="B4291" s="12">
        <v>50</v>
      </c>
      <c r="C4291" s="12">
        <v>50</v>
      </c>
      <c r="D4291" s="12" t="s">
        <v>567</v>
      </c>
      <c r="E4291" s="12">
        <v>50</v>
      </c>
      <c r="F4291" s="12">
        <v>5</v>
      </c>
      <c r="G4291" s="12">
        <v>80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1552</v>
      </c>
      <c r="B4292" s="12">
        <v>50</v>
      </c>
      <c r="C4292" s="12">
        <v>50</v>
      </c>
      <c r="D4292" s="12" t="s">
        <v>566</v>
      </c>
      <c r="E4292" s="12">
        <v>50</v>
      </c>
      <c r="F4292" s="12">
        <v>5</v>
      </c>
      <c r="G4292" s="12">
        <v>80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1551</v>
      </c>
      <c r="B4293" s="18">
        <v>50</v>
      </c>
      <c r="C4293" s="18">
        <v>50</v>
      </c>
      <c r="D4293" s="18" t="s">
        <v>1534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1552</v>
      </c>
      <c r="B4294" s="18">
        <v>50</v>
      </c>
      <c r="C4294" s="18">
        <v>50</v>
      </c>
      <c r="D4294" s="18" t="s">
        <v>1535</v>
      </c>
      <c r="E4294" s="18">
        <v>50</v>
      </c>
      <c r="F4294" s="18">
        <v>10</v>
      </c>
      <c r="G4294" s="18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1552</v>
      </c>
      <c r="B4295" s="18">
        <v>50</v>
      </c>
      <c r="C4295" s="18">
        <v>50</v>
      </c>
      <c r="D4295" s="18" t="s">
        <v>1536</v>
      </c>
      <c r="E4295" s="18">
        <v>50</v>
      </c>
      <c r="F4295" s="18">
        <v>10</v>
      </c>
      <c r="G4295" s="18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1551</v>
      </c>
      <c r="B4296" s="12">
        <v>18</v>
      </c>
      <c r="C4296" s="12">
        <v>62</v>
      </c>
      <c r="D4296" s="12" t="s">
        <v>582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1552</v>
      </c>
      <c r="B4297" s="12">
        <v>18</v>
      </c>
      <c r="C4297" s="12">
        <v>62</v>
      </c>
      <c r="D4297" s="12" t="s">
        <v>580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1551</v>
      </c>
      <c r="B4298" s="12">
        <v>18</v>
      </c>
      <c r="C4298" s="12">
        <v>62</v>
      </c>
      <c r="D4298" s="12" t="s">
        <v>570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1552</v>
      </c>
      <c r="B4299" s="12">
        <v>18</v>
      </c>
      <c r="C4299" s="12">
        <v>62</v>
      </c>
      <c r="D4299" s="12" t="s">
        <v>568</v>
      </c>
      <c r="E4299" s="12">
        <v>15</v>
      </c>
      <c r="F4299" s="12">
        <v>4</v>
      </c>
      <c r="G4299" s="14">
        <v>30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1552</v>
      </c>
      <c r="B4300" s="12">
        <v>18</v>
      </c>
      <c r="C4300" s="12">
        <v>62</v>
      </c>
      <c r="D4300" s="12" t="s">
        <v>1525</v>
      </c>
      <c r="E4300" s="12">
        <v>15</v>
      </c>
      <c r="F4300" s="12">
        <v>4</v>
      </c>
      <c r="G4300" s="14">
        <v>30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1551</v>
      </c>
      <c r="B4301" s="18">
        <v>18</v>
      </c>
      <c r="C4301" s="18">
        <v>62</v>
      </c>
      <c r="D4301" s="18" t="s">
        <v>1534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1552</v>
      </c>
      <c r="B4302" s="18">
        <v>18</v>
      </c>
      <c r="C4302" s="18">
        <v>62</v>
      </c>
      <c r="D4302" s="18" t="s">
        <v>1535</v>
      </c>
      <c r="E4302" s="18">
        <v>15</v>
      </c>
      <c r="F4302" s="18">
        <v>4</v>
      </c>
      <c r="G4302" s="18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1552</v>
      </c>
      <c r="B4303" s="18">
        <v>18</v>
      </c>
      <c r="C4303" s="18">
        <v>62</v>
      </c>
      <c r="D4303" s="18" t="s">
        <v>1536</v>
      </c>
      <c r="E4303" s="18">
        <v>15</v>
      </c>
      <c r="F4303" s="18">
        <v>4</v>
      </c>
      <c r="G4303" s="18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1551</v>
      </c>
      <c r="B4304" s="12">
        <v>58</v>
      </c>
      <c r="C4304" s="12">
        <v>79</v>
      </c>
      <c r="D4304" s="12" t="s">
        <v>582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1552</v>
      </c>
      <c r="B4305" s="12">
        <v>58</v>
      </c>
      <c r="C4305" s="12">
        <v>79</v>
      </c>
      <c r="D4305" s="12" t="s">
        <v>580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1551</v>
      </c>
      <c r="B4306" s="12">
        <v>58</v>
      </c>
      <c r="C4306" s="12">
        <v>79</v>
      </c>
      <c r="D4306" s="12" t="s">
        <v>570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1552</v>
      </c>
      <c r="B4307" s="12">
        <v>58</v>
      </c>
      <c r="C4307" s="12">
        <v>79</v>
      </c>
      <c r="D4307" s="12" t="s">
        <v>568</v>
      </c>
      <c r="E4307" s="12">
        <v>15</v>
      </c>
      <c r="F4307" s="12">
        <v>4</v>
      </c>
      <c r="G4307" s="14">
        <v>30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1552</v>
      </c>
      <c r="B4308" s="12">
        <v>58</v>
      </c>
      <c r="C4308" s="12">
        <v>79</v>
      </c>
      <c r="D4308" s="12" t="s">
        <v>1525</v>
      </c>
      <c r="E4308" s="12">
        <v>15</v>
      </c>
      <c r="F4308" s="12">
        <v>4</v>
      </c>
      <c r="G4308" s="14">
        <v>30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1551</v>
      </c>
      <c r="B4309" s="18">
        <v>58</v>
      </c>
      <c r="C4309" s="18">
        <v>79</v>
      </c>
      <c r="D4309" s="18" t="s">
        <v>1534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1552</v>
      </c>
      <c r="B4310" s="18">
        <v>58</v>
      </c>
      <c r="C4310" s="18">
        <v>79</v>
      </c>
      <c r="D4310" s="18" t="s">
        <v>1535</v>
      </c>
      <c r="E4310" s="18">
        <v>15</v>
      </c>
      <c r="F4310" s="18">
        <v>4</v>
      </c>
      <c r="G4310" s="18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1552</v>
      </c>
      <c r="B4311" s="18">
        <v>58</v>
      </c>
      <c r="C4311" s="18">
        <v>79</v>
      </c>
      <c r="D4311" s="18" t="s">
        <v>1536</v>
      </c>
      <c r="E4311" s="18">
        <v>15</v>
      </c>
      <c r="F4311" s="18">
        <v>4</v>
      </c>
      <c r="G4311" s="18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1551</v>
      </c>
      <c r="B4312" s="12">
        <v>32</v>
      </c>
      <c r="C4312" s="12">
        <v>27</v>
      </c>
      <c r="D4312" s="12" t="s">
        <v>582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1552</v>
      </c>
      <c r="B4313" s="12">
        <v>32</v>
      </c>
      <c r="C4313" s="12">
        <v>27</v>
      </c>
      <c r="D4313" s="12" t="s">
        <v>580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1551</v>
      </c>
      <c r="B4314" s="12">
        <v>32</v>
      </c>
      <c r="C4314" s="12">
        <v>27</v>
      </c>
      <c r="D4314" s="12" t="s">
        <v>570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1552</v>
      </c>
      <c r="B4315" s="12">
        <v>32</v>
      </c>
      <c r="C4315" s="12">
        <v>27</v>
      </c>
      <c r="D4315" s="12" t="s">
        <v>568</v>
      </c>
      <c r="E4315" s="12">
        <v>15</v>
      </c>
      <c r="F4315" s="12">
        <v>4</v>
      </c>
      <c r="G4315" s="14">
        <v>30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1552</v>
      </c>
      <c r="B4316" s="12">
        <v>32</v>
      </c>
      <c r="C4316" s="12">
        <v>27</v>
      </c>
      <c r="D4316" s="12" t="s">
        <v>1525</v>
      </c>
      <c r="E4316" s="12">
        <v>15</v>
      </c>
      <c r="F4316" s="12">
        <v>4</v>
      </c>
      <c r="G4316" s="14">
        <v>30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1551</v>
      </c>
      <c r="B4317" s="18">
        <v>32</v>
      </c>
      <c r="C4317" s="18">
        <v>27</v>
      </c>
      <c r="D4317" s="18" t="s">
        <v>1534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1552</v>
      </c>
      <c r="B4318" s="18">
        <v>32</v>
      </c>
      <c r="C4318" s="18">
        <v>27</v>
      </c>
      <c r="D4318" s="18" t="s">
        <v>1535</v>
      </c>
      <c r="E4318" s="18">
        <v>15</v>
      </c>
      <c r="F4318" s="18">
        <v>4</v>
      </c>
      <c r="G4318" s="18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1552</v>
      </c>
      <c r="B4319" s="18">
        <v>32</v>
      </c>
      <c r="C4319" s="18">
        <v>27</v>
      </c>
      <c r="D4319" s="18" t="s">
        <v>1536</v>
      </c>
      <c r="E4319" s="18">
        <v>15</v>
      </c>
      <c r="F4319" s="18">
        <v>4</v>
      </c>
      <c r="G4319" s="18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1551</v>
      </c>
      <c r="B4320" s="12">
        <v>68</v>
      </c>
      <c r="C4320" s="12">
        <v>33</v>
      </c>
      <c r="D4320" s="12" t="s">
        <v>582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1552</v>
      </c>
      <c r="B4321" s="12">
        <v>68</v>
      </c>
      <c r="C4321" s="12">
        <v>33</v>
      </c>
      <c r="D4321" s="12" t="s">
        <v>580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1551</v>
      </c>
      <c r="B4322" s="12">
        <v>68</v>
      </c>
      <c r="C4322" s="12">
        <v>33</v>
      </c>
      <c r="D4322" s="12" t="s">
        <v>570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1552</v>
      </c>
      <c r="B4323" s="12">
        <v>68</v>
      </c>
      <c r="C4323" s="12">
        <v>33</v>
      </c>
      <c r="D4323" s="12" t="s">
        <v>568</v>
      </c>
      <c r="E4323" s="12">
        <v>15</v>
      </c>
      <c r="F4323" s="12">
        <v>4</v>
      </c>
      <c r="G4323" s="14">
        <v>30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1552</v>
      </c>
      <c r="B4324" s="12">
        <v>68</v>
      </c>
      <c r="C4324" s="12">
        <v>33</v>
      </c>
      <c r="D4324" s="12" t="s">
        <v>1525</v>
      </c>
      <c r="E4324" s="12">
        <v>15</v>
      </c>
      <c r="F4324" s="12">
        <v>4</v>
      </c>
      <c r="G4324" s="14">
        <v>30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1551</v>
      </c>
      <c r="B4325" s="18">
        <v>68</v>
      </c>
      <c r="C4325" s="18">
        <v>33</v>
      </c>
      <c r="D4325" s="18" t="s">
        <v>1534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1552</v>
      </c>
      <c r="B4326" s="18">
        <v>68</v>
      </c>
      <c r="C4326" s="18">
        <v>33</v>
      </c>
      <c r="D4326" s="18" t="s">
        <v>1535</v>
      </c>
      <c r="E4326" s="18">
        <v>15</v>
      </c>
      <c r="F4326" s="18">
        <v>4</v>
      </c>
      <c r="G4326" s="18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1552</v>
      </c>
      <c r="B4327" s="18">
        <v>68</v>
      </c>
      <c r="C4327" s="18">
        <v>33</v>
      </c>
      <c r="D4327" s="18" t="s">
        <v>1536</v>
      </c>
      <c r="E4327" s="18">
        <v>15</v>
      </c>
      <c r="F4327" s="18">
        <v>4</v>
      </c>
      <c r="G4327" s="18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1553</v>
      </c>
    </row>
    <row r="4330" spans="1:14">
      <c r="A4330" s="11" t="s">
        <v>1554</v>
      </c>
      <c r="B4330" s="12">
        <v>50</v>
      </c>
      <c r="C4330" s="12">
        <v>50</v>
      </c>
      <c r="D4330" s="12" t="s">
        <v>582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1554</v>
      </c>
      <c r="B4331" s="12">
        <v>50</v>
      </c>
      <c r="C4331" s="12">
        <v>50</v>
      </c>
      <c r="D4331" s="12" t="s">
        <v>580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1554</v>
      </c>
      <c r="B4332" s="12">
        <v>50</v>
      </c>
      <c r="C4332" s="12">
        <v>50</v>
      </c>
      <c r="D4332" s="12" t="s">
        <v>570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1554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30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1554</v>
      </c>
      <c r="B4334" s="12">
        <v>50</v>
      </c>
      <c r="C4334" s="12">
        <v>50</v>
      </c>
      <c r="D4334" s="12" t="s">
        <v>1525</v>
      </c>
      <c r="E4334" s="12">
        <v>50</v>
      </c>
      <c r="F4334" s="12">
        <v>30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1554</v>
      </c>
      <c r="B4335" s="12">
        <v>50</v>
      </c>
      <c r="C4335" s="12">
        <v>50</v>
      </c>
      <c r="D4335" s="12" t="s">
        <v>569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1554</v>
      </c>
      <c r="B4336" s="12">
        <v>50</v>
      </c>
      <c r="C4336" s="12">
        <v>50</v>
      </c>
      <c r="D4336" s="12" t="s">
        <v>567</v>
      </c>
      <c r="E4336" s="12">
        <v>50</v>
      </c>
      <c r="F4336" s="12">
        <v>5</v>
      </c>
      <c r="G4336" s="12">
        <v>80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1554</v>
      </c>
      <c r="B4337" s="12">
        <v>50</v>
      </c>
      <c r="C4337" s="12">
        <v>50</v>
      </c>
      <c r="D4337" s="12" t="s">
        <v>566</v>
      </c>
      <c r="E4337" s="12">
        <v>50</v>
      </c>
      <c r="F4337" s="12">
        <v>5</v>
      </c>
      <c r="G4337" s="12">
        <v>80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1554</v>
      </c>
      <c r="B4338" s="18">
        <v>50</v>
      </c>
      <c r="C4338" s="18">
        <v>50</v>
      </c>
      <c r="D4338" s="18" t="s">
        <v>1534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1554</v>
      </c>
      <c r="B4339" s="18">
        <v>50</v>
      </c>
      <c r="C4339" s="18">
        <v>50</v>
      </c>
      <c r="D4339" s="18" t="s">
        <v>1535</v>
      </c>
      <c r="E4339" s="18">
        <v>50</v>
      </c>
      <c r="F4339" s="18">
        <v>10</v>
      </c>
      <c r="G4339" s="18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1554</v>
      </c>
      <c r="B4340" s="18">
        <v>50</v>
      </c>
      <c r="C4340" s="18">
        <v>50</v>
      </c>
      <c r="D4340" s="18" t="s">
        <v>1536</v>
      </c>
      <c r="E4340" s="18">
        <v>50</v>
      </c>
      <c r="F4340" s="18">
        <v>10</v>
      </c>
      <c r="G4340" s="18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1554</v>
      </c>
      <c r="B4341" s="12">
        <v>49</v>
      </c>
      <c r="C4341" s="12">
        <v>67</v>
      </c>
      <c r="D4341" s="12" t="s">
        <v>582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1554</v>
      </c>
      <c r="B4342" s="12">
        <v>49</v>
      </c>
      <c r="C4342" s="12">
        <v>67</v>
      </c>
      <c r="D4342" s="12" t="s">
        <v>580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1555</v>
      </c>
      <c r="B4343" s="12">
        <v>49</v>
      </c>
      <c r="C4343" s="12">
        <v>67</v>
      </c>
      <c r="D4343" s="12" t="s">
        <v>570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1555</v>
      </c>
      <c r="B4344" s="12">
        <v>49</v>
      </c>
      <c r="C4344" s="12">
        <v>67</v>
      </c>
      <c r="D4344" s="12" t="s">
        <v>568</v>
      </c>
      <c r="E4344" s="12">
        <v>15</v>
      </c>
      <c r="F4344" s="12">
        <v>4</v>
      </c>
      <c r="G4344" s="14">
        <v>30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1555</v>
      </c>
      <c r="B4345" s="12">
        <v>49</v>
      </c>
      <c r="C4345" s="12">
        <v>67</v>
      </c>
      <c r="D4345" s="12" t="s">
        <v>1525</v>
      </c>
      <c r="E4345" s="12">
        <v>15</v>
      </c>
      <c r="F4345" s="12">
        <v>4</v>
      </c>
      <c r="G4345" s="14">
        <v>30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1554</v>
      </c>
      <c r="B4346" s="18">
        <v>49</v>
      </c>
      <c r="C4346" s="18">
        <v>67</v>
      </c>
      <c r="D4346" s="18" t="s">
        <v>1534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1554</v>
      </c>
      <c r="B4347" s="18">
        <v>49</v>
      </c>
      <c r="C4347" s="18">
        <v>67</v>
      </c>
      <c r="D4347" s="18" t="s">
        <v>1535</v>
      </c>
      <c r="E4347" s="18">
        <v>15</v>
      </c>
      <c r="F4347" s="18">
        <v>4</v>
      </c>
      <c r="G4347" s="18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1554</v>
      </c>
      <c r="B4348" s="18">
        <v>49</v>
      </c>
      <c r="C4348" s="18">
        <v>67</v>
      </c>
      <c r="D4348" s="18" t="s">
        <v>1536</v>
      </c>
      <c r="E4348" s="18">
        <v>15</v>
      </c>
      <c r="F4348" s="18">
        <v>4</v>
      </c>
      <c r="G4348" s="18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1554</v>
      </c>
      <c r="B4349" s="12">
        <v>82</v>
      </c>
      <c r="C4349" s="12">
        <v>31</v>
      </c>
      <c r="D4349" s="12" t="s">
        <v>582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1554</v>
      </c>
      <c r="B4350" s="12">
        <v>82</v>
      </c>
      <c r="C4350" s="12">
        <v>31</v>
      </c>
      <c r="D4350" s="12" t="s">
        <v>580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1555</v>
      </c>
      <c r="B4351" s="12">
        <v>82</v>
      </c>
      <c r="C4351" s="12">
        <v>31</v>
      </c>
      <c r="D4351" s="12" t="s">
        <v>570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1555</v>
      </c>
      <c r="B4352" s="12">
        <v>82</v>
      </c>
      <c r="C4352" s="12">
        <v>31</v>
      </c>
      <c r="D4352" s="12" t="s">
        <v>568</v>
      </c>
      <c r="E4352" s="12">
        <v>15</v>
      </c>
      <c r="F4352" s="12">
        <v>4</v>
      </c>
      <c r="G4352" s="14">
        <v>30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1555</v>
      </c>
      <c r="B4353" s="12">
        <v>82</v>
      </c>
      <c r="C4353" s="12">
        <v>31</v>
      </c>
      <c r="D4353" s="12" t="s">
        <v>1525</v>
      </c>
      <c r="E4353" s="12">
        <v>15</v>
      </c>
      <c r="F4353" s="12">
        <v>4</v>
      </c>
      <c r="G4353" s="14">
        <v>30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1554</v>
      </c>
      <c r="B4354" s="18">
        <v>82</v>
      </c>
      <c r="C4354" s="18">
        <v>31</v>
      </c>
      <c r="D4354" s="18" t="s">
        <v>1534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1554</v>
      </c>
      <c r="B4355" s="18">
        <v>82</v>
      </c>
      <c r="C4355" s="18">
        <v>31</v>
      </c>
      <c r="D4355" s="18" t="s">
        <v>1535</v>
      </c>
      <c r="E4355" s="18">
        <v>15</v>
      </c>
      <c r="F4355" s="18">
        <v>4</v>
      </c>
      <c r="G4355" s="18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1554</v>
      </c>
      <c r="B4356" s="18">
        <v>82</v>
      </c>
      <c r="C4356" s="18">
        <v>31</v>
      </c>
      <c r="D4356" s="18" t="s">
        <v>1536</v>
      </c>
      <c r="E4356" s="18">
        <v>15</v>
      </c>
      <c r="F4356" s="18">
        <v>4</v>
      </c>
      <c r="G4356" s="18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1554</v>
      </c>
      <c r="B4357" s="12">
        <v>29</v>
      </c>
      <c r="C4357" s="12">
        <v>31</v>
      </c>
      <c r="D4357" s="12" t="s">
        <v>582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1554</v>
      </c>
      <c r="B4358" s="12">
        <v>29</v>
      </c>
      <c r="C4358" s="12">
        <v>31</v>
      </c>
      <c r="D4358" s="12" t="s">
        <v>580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1555</v>
      </c>
      <c r="B4359" s="12">
        <v>29</v>
      </c>
      <c r="C4359" s="12">
        <v>31</v>
      </c>
      <c r="D4359" s="12" t="s">
        <v>570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1555</v>
      </c>
      <c r="B4360" s="12">
        <v>29</v>
      </c>
      <c r="C4360" s="12">
        <v>31</v>
      </c>
      <c r="D4360" s="12" t="s">
        <v>568</v>
      </c>
      <c r="E4360" s="12">
        <v>15</v>
      </c>
      <c r="F4360" s="12">
        <v>6</v>
      </c>
      <c r="G4360" s="14">
        <v>30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1555</v>
      </c>
      <c r="B4361" s="12">
        <v>29</v>
      </c>
      <c r="C4361" s="12">
        <v>31</v>
      </c>
      <c r="D4361" s="12" t="s">
        <v>1525</v>
      </c>
      <c r="E4361" s="12">
        <v>15</v>
      </c>
      <c r="F4361" s="12">
        <v>6</v>
      </c>
      <c r="G4361" s="14">
        <v>30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1554</v>
      </c>
      <c r="B4362" s="18">
        <v>29</v>
      </c>
      <c r="C4362" s="18">
        <v>31</v>
      </c>
      <c r="D4362" s="18" t="s">
        <v>1534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1554</v>
      </c>
      <c r="B4363" s="18">
        <v>29</v>
      </c>
      <c r="C4363" s="18">
        <v>31</v>
      </c>
      <c r="D4363" s="18" t="s">
        <v>1535</v>
      </c>
      <c r="E4363" s="18">
        <v>15</v>
      </c>
      <c r="F4363" s="18">
        <v>6</v>
      </c>
      <c r="G4363" s="18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1555</v>
      </c>
      <c r="B4364" s="18">
        <v>29</v>
      </c>
      <c r="C4364" s="18">
        <v>31</v>
      </c>
      <c r="D4364" s="18" t="s">
        <v>1536</v>
      </c>
      <c r="E4364" s="18">
        <v>15</v>
      </c>
      <c r="F4364" s="18">
        <v>6</v>
      </c>
      <c r="G4364" s="18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1554</v>
      </c>
      <c r="B4365" s="12">
        <v>47</v>
      </c>
      <c r="C4365" s="12">
        <v>20</v>
      </c>
      <c r="D4365" s="12" t="s">
        <v>582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1554</v>
      </c>
      <c r="B4366" s="12">
        <v>47</v>
      </c>
      <c r="C4366" s="12">
        <v>20</v>
      </c>
      <c r="D4366" s="12" t="s">
        <v>580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1555</v>
      </c>
      <c r="B4367" s="12">
        <v>47</v>
      </c>
      <c r="C4367" s="12">
        <v>20</v>
      </c>
      <c r="D4367" s="12" t="s">
        <v>570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1555</v>
      </c>
      <c r="B4368" s="12">
        <v>47</v>
      </c>
      <c r="C4368" s="12">
        <v>20</v>
      </c>
      <c r="D4368" s="12" t="s">
        <v>568</v>
      </c>
      <c r="E4368" s="12">
        <v>15</v>
      </c>
      <c r="F4368" s="12">
        <v>4</v>
      </c>
      <c r="G4368" s="14">
        <v>30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1555</v>
      </c>
      <c r="B4369" s="12">
        <v>47</v>
      </c>
      <c r="C4369" s="12">
        <v>20</v>
      </c>
      <c r="D4369" s="12" t="s">
        <v>1525</v>
      </c>
      <c r="E4369" s="12">
        <v>15</v>
      </c>
      <c r="F4369" s="12">
        <v>4</v>
      </c>
      <c r="G4369" s="14">
        <v>30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1554</v>
      </c>
      <c r="B4370" s="18">
        <v>47</v>
      </c>
      <c r="C4370" s="18">
        <v>20</v>
      </c>
      <c r="D4370" s="18" t="s">
        <v>1534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1554</v>
      </c>
      <c r="B4371" s="18">
        <v>47</v>
      </c>
      <c r="C4371" s="18">
        <v>20</v>
      </c>
      <c r="D4371" s="18" t="s">
        <v>1535</v>
      </c>
      <c r="E4371" s="18">
        <v>15</v>
      </c>
      <c r="F4371" s="18">
        <v>4</v>
      </c>
      <c r="G4371" s="18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1555</v>
      </c>
      <c r="B4372" s="18">
        <v>47</v>
      </c>
      <c r="C4372" s="18">
        <v>20</v>
      </c>
      <c r="D4372" s="18" t="s">
        <v>1536</v>
      </c>
      <c r="E4372" s="18">
        <v>15</v>
      </c>
      <c r="F4372" s="18">
        <v>4</v>
      </c>
      <c r="G4372" s="18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1556</v>
      </c>
    </row>
    <row r="4375" spans="1:14">
      <c r="A4375" s="11" t="s">
        <v>1557</v>
      </c>
      <c r="B4375" s="12">
        <v>50</v>
      </c>
      <c r="C4375" s="12">
        <v>50</v>
      </c>
      <c r="D4375" s="12" t="s">
        <v>582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1557</v>
      </c>
      <c r="B4376" s="12">
        <v>50</v>
      </c>
      <c r="C4376" s="12">
        <v>50</v>
      </c>
      <c r="D4376" s="12" t="s">
        <v>580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1557</v>
      </c>
      <c r="B4377" s="12">
        <v>50</v>
      </c>
      <c r="C4377" s="12">
        <v>50</v>
      </c>
      <c r="D4377" s="12" t="s">
        <v>570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1557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30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1557</v>
      </c>
      <c r="B4379" s="12">
        <v>50</v>
      </c>
      <c r="C4379" s="12">
        <v>50</v>
      </c>
      <c r="D4379" s="12" t="s">
        <v>1525</v>
      </c>
      <c r="E4379" s="12">
        <v>50</v>
      </c>
      <c r="F4379" s="12">
        <v>30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1557</v>
      </c>
      <c r="B4380" s="12">
        <v>50</v>
      </c>
      <c r="C4380" s="12">
        <v>50</v>
      </c>
      <c r="D4380" s="12" t="s">
        <v>569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1557</v>
      </c>
      <c r="B4381" s="12">
        <v>50</v>
      </c>
      <c r="C4381" s="12">
        <v>50</v>
      </c>
      <c r="D4381" s="12" t="s">
        <v>567</v>
      </c>
      <c r="E4381" s="12">
        <v>50</v>
      </c>
      <c r="F4381" s="12">
        <v>5</v>
      </c>
      <c r="G4381" s="12">
        <v>80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1557</v>
      </c>
      <c r="B4382" s="12">
        <v>50</v>
      </c>
      <c r="C4382" s="12">
        <v>50</v>
      </c>
      <c r="D4382" s="12" t="s">
        <v>566</v>
      </c>
      <c r="E4382" s="12">
        <v>50</v>
      </c>
      <c r="F4382" s="12">
        <v>5</v>
      </c>
      <c r="G4382" s="12">
        <v>80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1557</v>
      </c>
      <c r="B4383" s="18">
        <v>50</v>
      </c>
      <c r="C4383" s="18">
        <v>50</v>
      </c>
      <c r="D4383" s="18" t="s">
        <v>1534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1557</v>
      </c>
      <c r="B4384" s="18">
        <v>50</v>
      </c>
      <c r="C4384" s="18">
        <v>50</v>
      </c>
      <c r="D4384" s="18" t="s">
        <v>1535</v>
      </c>
      <c r="E4384" s="18">
        <v>50</v>
      </c>
      <c r="F4384" s="18">
        <v>10</v>
      </c>
      <c r="G4384" s="18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1557</v>
      </c>
      <c r="B4385" s="18">
        <v>50</v>
      </c>
      <c r="C4385" s="18">
        <v>50</v>
      </c>
      <c r="D4385" s="18" t="s">
        <v>1536</v>
      </c>
      <c r="E4385" s="18">
        <v>50</v>
      </c>
      <c r="F4385" s="18">
        <v>10</v>
      </c>
      <c r="G4385" s="18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1557</v>
      </c>
      <c r="B4386" s="12">
        <v>33</v>
      </c>
      <c r="C4386" s="12">
        <v>74</v>
      </c>
      <c r="D4386" s="12" t="s">
        <v>582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1558</v>
      </c>
      <c r="B4387" s="12">
        <v>33</v>
      </c>
      <c r="C4387" s="12">
        <v>74</v>
      </c>
      <c r="D4387" s="12" t="s">
        <v>580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1558</v>
      </c>
      <c r="B4388" s="12">
        <v>33</v>
      </c>
      <c r="C4388" s="12">
        <v>74</v>
      </c>
      <c r="D4388" s="12" t="s">
        <v>570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1558</v>
      </c>
      <c r="B4389" s="12">
        <v>33</v>
      </c>
      <c r="C4389" s="12">
        <v>74</v>
      </c>
      <c r="D4389" s="12" t="s">
        <v>568</v>
      </c>
      <c r="E4389" s="12">
        <v>15</v>
      </c>
      <c r="F4389" s="12">
        <v>4</v>
      </c>
      <c r="G4389" s="14">
        <v>30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1558</v>
      </c>
      <c r="B4390" s="12">
        <v>33</v>
      </c>
      <c r="C4390" s="12">
        <v>74</v>
      </c>
      <c r="D4390" s="12" t="s">
        <v>1525</v>
      </c>
      <c r="E4390" s="12">
        <v>15</v>
      </c>
      <c r="F4390" s="12">
        <v>4</v>
      </c>
      <c r="G4390" s="14">
        <v>30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1557</v>
      </c>
      <c r="B4391" s="18">
        <v>33</v>
      </c>
      <c r="C4391" s="18">
        <v>74</v>
      </c>
      <c r="D4391" s="18" t="s">
        <v>1534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1557</v>
      </c>
      <c r="B4392" s="18">
        <v>33</v>
      </c>
      <c r="C4392" s="18">
        <v>74</v>
      </c>
      <c r="D4392" s="18" t="s">
        <v>1535</v>
      </c>
      <c r="E4392" s="18">
        <v>15</v>
      </c>
      <c r="F4392" s="18">
        <v>4</v>
      </c>
      <c r="G4392" s="18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1557</v>
      </c>
      <c r="B4393" s="18">
        <v>33</v>
      </c>
      <c r="C4393" s="18">
        <v>74</v>
      </c>
      <c r="D4393" s="18" t="s">
        <v>1536</v>
      </c>
      <c r="E4393" s="18">
        <v>15</v>
      </c>
      <c r="F4393" s="18">
        <v>4</v>
      </c>
      <c r="G4393" s="18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1557</v>
      </c>
      <c r="B4394" s="12">
        <v>32</v>
      </c>
      <c r="C4394" s="12">
        <v>24</v>
      </c>
      <c r="D4394" s="12" t="s">
        <v>582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1558</v>
      </c>
      <c r="B4395" s="12">
        <v>32</v>
      </c>
      <c r="C4395" s="12">
        <v>24</v>
      </c>
      <c r="D4395" s="12" t="s">
        <v>580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1558</v>
      </c>
      <c r="B4396" s="12">
        <v>32</v>
      </c>
      <c r="C4396" s="12">
        <v>24</v>
      </c>
      <c r="D4396" s="12" t="s">
        <v>570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1558</v>
      </c>
      <c r="B4397" s="12">
        <v>32</v>
      </c>
      <c r="C4397" s="12">
        <v>24</v>
      </c>
      <c r="D4397" s="12" t="s">
        <v>568</v>
      </c>
      <c r="E4397" s="12">
        <v>15</v>
      </c>
      <c r="F4397" s="12">
        <v>6</v>
      </c>
      <c r="G4397" s="14">
        <v>30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1558</v>
      </c>
      <c r="B4398" s="12">
        <v>32</v>
      </c>
      <c r="C4398" s="12">
        <v>24</v>
      </c>
      <c r="D4398" s="12" t="s">
        <v>1525</v>
      </c>
      <c r="E4398" s="12">
        <v>15</v>
      </c>
      <c r="F4398" s="12">
        <v>6</v>
      </c>
      <c r="G4398" s="14">
        <v>30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1557</v>
      </c>
      <c r="B4399" s="18">
        <v>32</v>
      </c>
      <c r="C4399" s="18">
        <v>24</v>
      </c>
      <c r="D4399" s="18" t="s">
        <v>1534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1557</v>
      </c>
      <c r="B4400" s="18">
        <v>32</v>
      </c>
      <c r="C4400" s="18">
        <v>24</v>
      </c>
      <c r="D4400" s="18" t="s">
        <v>1535</v>
      </c>
      <c r="E4400" s="18">
        <v>15</v>
      </c>
      <c r="F4400" s="18">
        <v>6</v>
      </c>
      <c r="G4400" s="18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1557</v>
      </c>
      <c r="B4401" s="18">
        <v>32</v>
      </c>
      <c r="C4401" s="18">
        <v>24</v>
      </c>
      <c r="D4401" s="18" t="s">
        <v>1536</v>
      </c>
      <c r="E4401" s="18">
        <v>15</v>
      </c>
      <c r="F4401" s="18">
        <v>6</v>
      </c>
      <c r="G4401" s="18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1557</v>
      </c>
      <c r="B4402" s="12">
        <v>66</v>
      </c>
      <c r="C4402" s="12">
        <v>60</v>
      </c>
      <c r="D4402" s="12" t="s">
        <v>582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1558</v>
      </c>
      <c r="B4403" s="12">
        <v>66</v>
      </c>
      <c r="C4403" s="12">
        <v>60</v>
      </c>
      <c r="D4403" s="12" t="s">
        <v>580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1558</v>
      </c>
      <c r="B4404" s="12">
        <v>66</v>
      </c>
      <c r="C4404" s="12">
        <v>60</v>
      </c>
      <c r="D4404" s="12" t="s">
        <v>570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1558</v>
      </c>
      <c r="B4405" s="12">
        <v>66</v>
      </c>
      <c r="C4405" s="12">
        <v>60</v>
      </c>
      <c r="D4405" s="12" t="s">
        <v>568</v>
      </c>
      <c r="E4405" s="12">
        <v>15</v>
      </c>
      <c r="F4405" s="12">
        <v>4</v>
      </c>
      <c r="G4405" s="14">
        <v>30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1558</v>
      </c>
      <c r="B4406" s="12">
        <v>66</v>
      </c>
      <c r="C4406" s="12">
        <v>60</v>
      </c>
      <c r="D4406" s="12" t="s">
        <v>1525</v>
      </c>
      <c r="E4406" s="12">
        <v>15</v>
      </c>
      <c r="F4406" s="12">
        <v>4</v>
      </c>
      <c r="G4406" s="14">
        <v>30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1557</v>
      </c>
      <c r="B4407" s="18">
        <v>66</v>
      </c>
      <c r="C4407" s="18">
        <v>60</v>
      </c>
      <c r="D4407" s="18" t="s">
        <v>1534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1557</v>
      </c>
      <c r="B4408" s="18">
        <v>66</v>
      </c>
      <c r="C4408" s="18">
        <v>60</v>
      </c>
      <c r="D4408" s="18" t="s">
        <v>1535</v>
      </c>
      <c r="E4408" s="18">
        <v>15</v>
      </c>
      <c r="F4408" s="18">
        <v>4</v>
      </c>
      <c r="G4408" s="18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1557</v>
      </c>
      <c r="B4409" s="18">
        <v>66</v>
      </c>
      <c r="C4409" s="18">
        <v>60</v>
      </c>
      <c r="D4409" s="18" t="s">
        <v>1536</v>
      </c>
      <c r="E4409" s="18">
        <v>15</v>
      </c>
      <c r="F4409" s="18">
        <v>4</v>
      </c>
      <c r="G4409" s="18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1557</v>
      </c>
      <c r="B4410" s="12">
        <v>88</v>
      </c>
      <c r="C4410" s="12">
        <v>66</v>
      </c>
      <c r="D4410" s="12" t="s">
        <v>582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1558</v>
      </c>
      <c r="B4411" s="12">
        <v>88</v>
      </c>
      <c r="C4411" s="12">
        <v>66</v>
      </c>
      <c r="D4411" s="12" t="s">
        <v>580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1558</v>
      </c>
      <c r="B4412" s="12">
        <v>88</v>
      </c>
      <c r="C4412" s="12">
        <v>66</v>
      </c>
      <c r="D4412" s="12" t="s">
        <v>570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1558</v>
      </c>
      <c r="B4413" s="12">
        <v>88</v>
      </c>
      <c r="C4413" s="12">
        <v>66</v>
      </c>
      <c r="D4413" s="12" t="s">
        <v>568</v>
      </c>
      <c r="E4413" s="12">
        <v>15</v>
      </c>
      <c r="F4413" s="12">
        <v>4</v>
      </c>
      <c r="G4413" s="14">
        <v>30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1558</v>
      </c>
      <c r="B4414" s="12">
        <v>88</v>
      </c>
      <c r="C4414" s="12">
        <v>66</v>
      </c>
      <c r="D4414" s="12" t="s">
        <v>1525</v>
      </c>
      <c r="E4414" s="12">
        <v>15</v>
      </c>
      <c r="F4414" s="12">
        <v>4</v>
      </c>
      <c r="G4414" s="14">
        <v>30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1557</v>
      </c>
      <c r="B4415" s="18">
        <v>88</v>
      </c>
      <c r="C4415" s="18">
        <v>66</v>
      </c>
      <c r="D4415" s="18" t="s">
        <v>1534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1557</v>
      </c>
      <c r="B4416" s="18">
        <v>88</v>
      </c>
      <c r="C4416" s="18">
        <v>66</v>
      </c>
      <c r="D4416" s="18" t="s">
        <v>1535</v>
      </c>
      <c r="E4416" s="18">
        <v>15</v>
      </c>
      <c r="F4416" s="18">
        <v>4</v>
      </c>
      <c r="G4416" s="18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1557</v>
      </c>
      <c r="B4417" s="18">
        <v>88</v>
      </c>
      <c r="C4417" s="18">
        <v>66</v>
      </c>
      <c r="D4417" s="18" t="s">
        <v>1536</v>
      </c>
      <c r="E4417" s="18">
        <v>15</v>
      </c>
      <c r="F4417" s="18">
        <v>4</v>
      </c>
      <c r="G4417" s="18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1557</v>
      </c>
      <c r="B4418" s="12">
        <v>74</v>
      </c>
      <c r="C4418" s="12">
        <v>22</v>
      </c>
      <c r="D4418" s="12" t="s">
        <v>582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1558</v>
      </c>
      <c r="B4419" s="12">
        <v>74</v>
      </c>
      <c r="C4419" s="12">
        <v>22</v>
      </c>
      <c r="D4419" s="12" t="s">
        <v>580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1558</v>
      </c>
      <c r="B4420" s="12">
        <v>74</v>
      </c>
      <c r="C4420" s="12">
        <v>22</v>
      </c>
      <c r="D4420" s="12" t="s">
        <v>570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1558</v>
      </c>
      <c r="B4421" s="12">
        <v>74</v>
      </c>
      <c r="C4421" s="12">
        <v>22</v>
      </c>
      <c r="D4421" s="12" t="s">
        <v>568</v>
      </c>
      <c r="E4421" s="12">
        <v>15</v>
      </c>
      <c r="F4421" s="12">
        <v>6</v>
      </c>
      <c r="G4421" s="14">
        <v>30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1558</v>
      </c>
      <c r="B4422" s="12">
        <v>74</v>
      </c>
      <c r="C4422" s="12">
        <v>22</v>
      </c>
      <c r="D4422" s="12" t="s">
        <v>1525</v>
      </c>
      <c r="E4422" s="12">
        <v>15</v>
      </c>
      <c r="F4422" s="12">
        <v>6</v>
      </c>
      <c r="G4422" s="14">
        <v>30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1557</v>
      </c>
      <c r="B4423" s="18">
        <v>74</v>
      </c>
      <c r="C4423" s="18">
        <v>22</v>
      </c>
      <c r="D4423" s="18" t="s">
        <v>1534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1557</v>
      </c>
      <c r="B4424" s="18">
        <v>74</v>
      </c>
      <c r="C4424" s="18">
        <v>22</v>
      </c>
      <c r="D4424" s="18" t="s">
        <v>1535</v>
      </c>
      <c r="E4424" s="18">
        <v>15</v>
      </c>
      <c r="F4424" s="18">
        <v>6</v>
      </c>
      <c r="G4424" s="18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1557</v>
      </c>
      <c r="B4425" s="18">
        <v>74</v>
      </c>
      <c r="C4425" s="18">
        <v>22</v>
      </c>
      <c r="D4425" s="18" t="s">
        <v>1536</v>
      </c>
      <c r="E4425" s="18">
        <v>15</v>
      </c>
      <c r="F4425" s="18">
        <v>6</v>
      </c>
      <c r="G4425" s="18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1559</v>
      </c>
    </row>
    <row r="4428" spans="1:14">
      <c r="A4428" s="11" t="s">
        <v>1560</v>
      </c>
      <c r="B4428" s="12">
        <v>22</v>
      </c>
      <c r="C4428" s="12">
        <v>20</v>
      </c>
      <c r="D4428" s="12" t="s">
        <v>582</v>
      </c>
      <c r="E4428" s="12">
        <v>20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1560</v>
      </c>
      <c r="B4429" s="12">
        <v>22</v>
      </c>
      <c r="C4429" s="12">
        <v>20</v>
      </c>
      <c r="D4429" s="12" t="s">
        <v>580</v>
      </c>
      <c r="E4429" s="12">
        <v>20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1560</v>
      </c>
      <c r="B4430" s="12">
        <v>23</v>
      </c>
      <c r="C4430" s="12">
        <v>20</v>
      </c>
      <c r="D4430" s="12" t="s">
        <v>570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1560</v>
      </c>
      <c r="B4431" s="12">
        <v>23</v>
      </c>
      <c r="C4431" s="12">
        <v>20</v>
      </c>
      <c r="D4431" s="12" t="s">
        <v>568</v>
      </c>
      <c r="E4431" s="12">
        <v>12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1560</v>
      </c>
      <c r="B4432" s="12">
        <v>23</v>
      </c>
      <c r="C4432" s="12">
        <v>20</v>
      </c>
      <c r="D4432" s="12" t="s">
        <v>1525</v>
      </c>
      <c r="E4432" s="12">
        <v>12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1560</v>
      </c>
      <c r="B4433" s="12">
        <v>17</v>
      </c>
      <c r="C4433" s="12">
        <v>26</v>
      </c>
      <c r="D4433" s="12" t="s">
        <v>570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1560</v>
      </c>
      <c r="B4434" s="12">
        <v>17</v>
      </c>
      <c r="C4434" s="12">
        <v>26</v>
      </c>
      <c r="D4434" s="12" t="s">
        <v>568</v>
      </c>
      <c r="E4434" s="12">
        <v>4</v>
      </c>
      <c r="F4434" s="12">
        <v>3</v>
      </c>
      <c r="G4434" s="14">
        <v>30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1560</v>
      </c>
      <c r="B4435" s="12">
        <v>17</v>
      </c>
      <c r="C4435" s="12">
        <v>26</v>
      </c>
      <c r="D4435" s="12" t="s">
        <v>1525</v>
      </c>
      <c r="E4435" s="12">
        <v>4</v>
      </c>
      <c r="F4435" s="12">
        <v>3</v>
      </c>
      <c r="G4435" s="14">
        <v>30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1560</v>
      </c>
      <c r="B4436" s="18">
        <v>19</v>
      </c>
      <c r="C4436" s="18">
        <v>24</v>
      </c>
      <c r="D4436" s="18" t="s">
        <v>1561</v>
      </c>
      <c r="E4436" s="18">
        <v>0</v>
      </c>
      <c r="F4436" s="18">
        <v>1</v>
      </c>
      <c r="G4436" s="18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1252</v>
      </c>
    </row>
    <row r="4439" spans="1:14">
      <c r="A4439" s="11" t="s">
        <v>1562</v>
      </c>
    </row>
    <row r="4440" spans="1:14">
      <c r="A4440" s="11" t="s">
        <v>1295</v>
      </c>
    </row>
    <row r="4441" spans="1:14">
      <c r="A4441" s="11" t="s">
        <v>1563</v>
      </c>
      <c r="B4441" s="12">
        <v>100</v>
      </c>
      <c r="C4441" s="12">
        <v>100</v>
      </c>
      <c r="D4441" s="12" t="s">
        <v>592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1297</v>
      </c>
      <c r="B4442" s="12">
        <v>100</v>
      </c>
      <c r="C4442" s="12">
        <v>100</v>
      </c>
      <c r="D4442" s="12" t="s">
        <v>590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1563</v>
      </c>
      <c r="B4443" s="12">
        <v>100</v>
      </c>
      <c r="C4443" s="12">
        <v>100</v>
      </c>
      <c r="D4443" s="12" t="s">
        <v>584</v>
      </c>
      <c r="E4443" s="12">
        <v>100</v>
      </c>
      <c r="F4443" s="12">
        <v>40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1297</v>
      </c>
      <c r="B4444" s="12">
        <v>100</v>
      </c>
      <c r="C4444" s="12">
        <v>100</v>
      </c>
      <c r="D4444" s="12" t="s">
        <v>586</v>
      </c>
      <c r="E4444" s="12">
        <v>100</v>
      </c>
      <c r="F4444" s="12">
        <v>40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1297</v>
      </c>
      <c r="B4445" s="12">
        <v>100</v>
      </c>
      <c r="C4445" s="12">
        <v>100</v>
      </c>
      <c r="D4445" s="12" t="s">
        <v>589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1297</v>
      </c>
      <c r="B4446" s="12">
        <v>100</v>
      </c>
      <c r="C4446" s="12">
        <v>100</v>
      </c>
      <c r="D4446" s="12" t="s">
        <v>591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1297</v>
      </c>
      <c r="B4447" s="12">
        <v>100</v>
      </c>
      <c r="C4447" s="12">
        <v>100</v>
      </c>
      <c r="D4447" s="12" t="s">
        <v>585</v>
      </c>
      <c r="E4447" s="12">
        <v>100</v>
      </c>
      <c r="F4447" s="12">
        <v>5</v>
      </c>
      <c r="G4447" s="12">
        <v>80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1297</v>
      </c>
      <c r="B4448" s="12">
        <v>100</v>
      </c>
      <c r="C4448" s="12">
        <v>100</v>
      </c>
      <c r="D4448" s="12" t="s">
        <v>583</v>
      </c>
      <c r="E4448" s="12">
        <v>100</v>
      </c>
      <c r="F4448" s="12">
        <v>5</v>
      </c>
      <c r="G4448" s="12">
        <v>80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1297</v>
      </c>
      <c r="B4450" s="12">
        <v>162</v>
      </c>
      <c r="C4450" s="12">
        <v>207</v>
      </c>
      <c r="D4450" s="12" t="s">
        <v>592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1297</v>
      </c>
      <c r="B4451" s="12">
        <v>162</v>
      </c>
      <c r="C4451" s="12">
        <v>207</v>
      </c>
      <c r="D4451" s="12" t="s">
        <v>590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1297</v>
      </c>
      <c r="B4452" s="12">
        <v>162</v>
      </c>
      <c r="C4452" s="12">
        <v>207</v>
      </c>
      <c r="D4452" s="12" t="s">
        <v>584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1297</v>
      </c>
      <c r="B4453" s="12">
        <v>162</v>
      </c>
      <c r="C4453" s="12">
        <v>207</v>
      </c>
      <c r="D4453" s="12" t="s">
        <v>586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1297</v>
      </c>
      <c r="B4454" s="12">
        <v>190</v>
      </c>
      <c r="C4454" s="12">
        <v>110</v>
      </c>
      <c r="D4454" s="12" t="s">
        <v>592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1297</v>
      </c>
      <c r="B4455" s="12">
        <v>190</v>
      </c>
      <c r="C4455" s="12">
        <v>110</v>
      </c>
      <c r="D4455" s="12" t="s">
        <v>590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1297</v>
      </c>
      <c r="B4456" s="12">
        <v>190</v>
      </c>
      <c r="C4456" s="12">
        <v>110</v>
      </c>
      <c r="D4456" s="12" t="s">
        <v>584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1297</v>
      </c>
      <c r="B4457" s="12">
        <v>190</v>
      </c>
      <c r="C4457" s="12">
        <v>110</v>
      </c>
      <c r="D4457" s="12" t="s">
        <v>586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1297</v>
      </c>
      <c r="B4458" s="12">
        <v>214</v>
      </c>
      <c r="C4458" s="12">
        <v>32</v>
      </c>
      <c r="D4458" s="12" t="s">
        <v>592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1297</v>
      </c>
      <c r="B4459" s="12">
        <v>214</v>
      </c>
      <c r="C4459" s="12">
        <v>32</v>
      </c>
      <c r="D4459" s="12" t="s">
        <v>590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1297</v>
      </c>
      <c r="B4460" s="12">
        <v>214</v>
      </c>
      <c r="C4460" s="12">
        <v>32</v>
      </c>
      <c r="D4460" s="12" t="s">
        <v>584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1297</v>
      </c>
      <c r="B4461" s="12">
        <v>214</v>
      </c>
      <c r="C4461" s="12">
        <v>32</v>
      </c>
      <c r="D4461" s="12" t="s">
        <v>586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1297</v>
      </c>
      <c r="B4462" s="12">
        <v>158</v>
      </c>
      <c r="C4462" s="12">
        <v>51</v>
      </c>
      <c r="D4462" s="12" t="s">
        <v>592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1297</v>
      </c>
      <c r="B4463" s="12">
        <v>158</v>
      </c>
      <c r="C4463" s="12">
        <v>51</v>
      </c>
      <c r="D4463" s="12" t="s">
        <v>590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1297</v>
      </c>
      <c r="B4464" s="12">
        <v>158</v>
      </c>
      <c r="C4464" s="12">
        <v>51</v>
      </c>
      <c r="D4464" s="12" t="s">
        <v>584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1297</v>
      </c>
      <c r="B4465" s="12">
        <v>158</v>
      </c>
      <c r="C4465" s="12">
        <v>51</v>
      </c>
      <c r="D4465" s="12" t="s">
        <v>586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1297</v>
      </c>
      <c r="B4466" s="12">
        <v>162</v>
      </c>
      <c r="C4466" s="12">
        <v>180</v>
      </c>
      <c r="D4466" s="12" t="s">
        <v>592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1297</v>
      </c>
      <c r="B4467" s="12">
        <v>162</v>
      </c>
      <c r="C4467" s="12">
        <v>180</v>
      </c>
      <c r="D4467" s="12" t="s">
        <v>590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1297</v>
      </c>
      <c r="B4468" s="12">
        <v>162</v>
      </c>
      <c r="C4468" s="12">
        <v>180</v>
      </c>
      <c r="D4468" s="12" t="s">
        <v>584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1297</v>
      </c>
      <c r="B4469" s="12">
        <v>162</v>
      </c>
      <c r="C4469" s="12">
        <v>180</v>
      </c>
      <c r="D4469" s="12" t="s">
        <v>586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1297</v>
      </c>
      <c r="B4470" s="12">
        <v>14</v>
      </c>
      <c r="C4470" s="12">
        <v>179</v>
      </c>
      <c r="D4470" s="12" t="s">
        <v>592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1297</v>
      </c>
      <c r="B4471" s="12">
        <v>14</v>
      </c>
      <c r="C4471" s="12">
        <v>179</v>
      </c>
      <c r="D4471" s="12" t="s">
        <v>590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1297</v>
      </c>
      <c r="B4472" s="12">
        <v>14</v>
      </c>
      <c r="C4472" s="12">
        <v>179</v>
      </c>
      <c r="D4472" s="12" t="s">
        <v>584</v>
      </c>
      <c r="E4472" s="12">
        <v>20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1297</v>
      </c>
      <c r="B4473" s="12">
        <v>14</v>
      </c>
      <c r="C4473" s="12">
        <v>179</v>
      </c>
      <c r="D4473" s="12" t="s">
        <v>586</v>
      </c>
      <c r="E4473" s="12">
        <v>20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1297</v>
      </c>
      <c r="B4474" s="12">
        <v>74</v>
      </c>
      <c r="C4474" s="12">
        <v>115</v>
      </c>
      <c r="D4474" s="12" t="s">
        <v>592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1297</v>
      </c>
      <c r="B4475" s="12">
        <v>74</v>
      </c>
      <c r="C4475" s="12">
        <v>115</v>
      </c>
      <c r="D4475" s="12" t="s">
        <v>590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1297</v>
      </c>
      <c r="B4476" s="12">
        <v>74</v>
      </c>
      <c r="C4476" s="12">
        <v>115</v>
      </c>
      <c r="D4476" s="12" t="s">
        <v>584</v>
      </c>
      <c r="E4476" s="12">
        <v>30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1297</v>
      </c>
      <c r="B4477" s="12">
        <v>74</v>
      </c>
      <c r="C4477" s="12">
        <v>115</v>
      </c>
      <c r="D4477" s="12" t="s">
        <v>586</v>
      </c>
      <c r="E4477" s="12">
        <v>30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1297</v>
      </c>
      <c r="B4478" s="12">
        <v>20</v>
      </c>
      <c r="C4478" s="12">
        <v>98</v>
      </c>
      <c r="D4478" s="12" t="s">
        <v>592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1297</v>
      </c>
      <c r="B4479" s="12">
        <v>20</v>
      </c>
      <c r="C4479" s="12">
        <v>98</v>
      </c>
      <c r="D4479" s="12" t="s">
        <v>590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1297</v>
      </c>
      <c r="B4480" s="12">
        <v>20</v>
      </c>
      <c r="C4480" s="12">
        <v>98</v>
      </c>
      <c r="D4480" s="12" t="s">
        <v>584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1297</v>
      </c>
      <c r="B4481" s="12">
        <v>20</v>
      </c>
      <c r="C4481" s="12">
        <v>98</v>
      </c>
      <c r="D4481" s="12" t="s">
        <v>586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1297</v>
      </c>
      <c r="B4482" s="12">
        <v>35</v>
      </c>
      <c r="C4482" s="12">
        <v>30</v>
      </c>
      <c r="D4482" s="12" t="s">
        <v>592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1297</v>
      </c>
      <c r="B4483" s="12">
        <v>35</v>
      </c>
      <c r="C4483" s="12">
        <v>30</v>
      </c>
      <c r="D4483" s="12" t="s">
        <v>590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1297</v>
      </c>
      <c r="B4484" s="12">
        <v>35</v>
      </c>
      <c r="C4484" s="12">
        <v>30</v>
      </c>
      <c r="D4484" s="12" t="s">
        <v>584</v>
      </c>
      <c r="E4484" s="12">
        <v>20</v>
      </c>
      <c r="F4484" s="12">
        <v>5</v>
      </c>
      <c r="G4484" s="14">
        <v>30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1297</v>
      </c>
      <c r="B4485" s="12">
        <v>35</v>
      </c>
      <c r="C4485" s="12">
        <v>30</v>
      </c>
      <c r="D4485" s="12" t="s">
        <v>586</v>
      </c>
      <c r="E4485" s="12">
        <v>20</v>
      </c>
      <c r="F4485" s="12">
        <v>5</v>
      </c>
      <c r="G4485" s="14">
        <v>30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1564</v>
      </c>
    </row>
    <row r="4488" spans="1:14">
      <c r="A4488" s="11" t="s">
        <v>1565</v>
      </c>
      <c r="B4488" s="12">
        <v>100</v>
      </c>
      <c r="C4488" s="12">
        <v>100</v>
      </c>
      <c r="D4488" s="12" t="s">
        <v>592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1565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40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1565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40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1565</v>
      </c>
      <c r="B4491" s="12">
        <v>100</v>
      </c>
      <c r="C4491" s="12">
        <v>100</v>
      </c>
      <c r="D4491" s="12" t="s">
        <v>591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1565</v>
      </c>
      <c r="B4492" s="12">
        <v>100</v>
      </c>
      <c r="C4492" s="12">
        <v>100</v>
      </c>
      <c r="D4492" s="12" t="s">
        <v>589</v>
      </c>
      <c r="E4492" s="12">
        <v>100</v>
      </c>
      <c r="F4492" s="12">
        <v>5</v>
      </c>
      <c r="G4492" s="12">
        <v>80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1565</v>
      </c>
      <c r="B4493" s="12">
        <v>100</v>
      </c>
      <c r="C4493" s="12">
        <v>100</v>
      </c>
      <c r="D4493" s="12" t="s">
        <v>587</v>
      </c>
      <c r="E4493" s="12">
        <v>100</v>
      </c>
      <c r="F4493" s="12">
        <v>5</v>
      </c>
      <c r="G4493" s="12">
        <v>80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1566</v>
      </c>
      <c r="B4495" s="12">
        <v>179</v>
      </c>
      <c r="C4495" s="12">
        <v>43</v>
      </c>
      <c r="D4495" s="12" t="s">
        <v>592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1565</v>
      </c>
      <c r="B4496" s="12">
        <v>179</v>
      </c>
      <c r="C4496" s="12">
        <v>43</v>
      </c>
      <c r="D4496" s="12" t="s">
        <v>590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1565</v>
      </c>
      <c r="B4497" s="12">
        <v>179</v>
      </c>
      <c r="C4497" s="12">
        <v>43</v>
      </c>
      <c r="D4497" s="12" t="s">
        <v>588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1566</v>
      </c>
      <c r="B4498" s="12">
        <v>113</v>
      </c>
      <c r="C4498" s="12">
        <v>173</v>
      </c>
      <c r="D4498" s="12" t="s">
        <v>592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1565</v>
      </c>
      <c r="B4499" s="12">
        <v>113</v>
      </c>
      <c r="C4499" s="12">
        <v>173</v>
      </c>
      <c r="D4499" s="12" t="s">
        <v>590</v>
      </c>
      <c r="E4499" s="12">
        <v>20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1565</v>
      </c>
      <c r="B4500" s="12">
        <v>113</v>
      </c>
      <c r="C4500" s="12">
        <v>173</v>
      </c>
      <c r="D4500" s="12" t="s">
        <v>588</v>
      </c>
      <c r="E4500" s="12">
        <v>20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1566</v>
      </c>
      <c r="B4501" s="12">
        <v>151</v>
      </c>
      <c r="C4501" s="12">
        <v>168</v>
      </c>
      <c r="D4501" s="12" t="s">
        <v>592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1565</v>
      </c>
      <c r="B4502" s="12">
        <v>151</v>
      </c>
      <c r="C4502" s="12">
        <v>168</v>
      </c>
      <c r="D4502" s="12" t="s">
        <v>590</v>
      </c>
      <c r="E4502" s="12">
        <v>30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1565</v>
      </c>
      <c r="B4503" s="12">
        <v>151</v>
      </c>
      <c r="C4503" s="12">
        <v>168</v>
      </c>
      <c r="D4503" s="12" t="s">
        <v>588</v>
      </c>
      <c r="E4503" s="12">
        <v>30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1566</v>
      </c>
      <c r="B4504" s="12">
        <v>73</v>
      </c>
      <c r="C4504" s="12">
        <v>168</v>
      </c>
      <c r="D4504" s="12" t="s">
        <v>592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1565</v>
      </c>
      <c r="B4505" s="12">
        <v>73</v>
      </c>
      <c r="C4505" s="12">
        <v>168</v>
      </c>
      <c r="D4505" s="12" t="s">
        <v>590</v>
      </c>
      <c r="E4505" s="12">
        <v>20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1565</v>
      </c>
      <c r="B4506" s="12">
        <v>73</v>
      </c>
      <c r="C4506" s="12">
        <v>168</v>
      </c>
      <c r="D4506" s="12" t="s">
        <v>588</v>
      </c>
      <c r="E4506" s="12">
        <v>20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1566</v>
      </c>
      <c r="B4507" s="12">
        <v>96</v>
      </c>
      <c r="C4507" s="12">
        <v>105</v>
      </c>
      <c r="D4507" s="12" t="s">
        <v>592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1565</v>
      </c>
      <c r="B4508" s="12">
        <v>96</v>
      </c>
      <c r="C4508" s="12">
        <v>105</v>
      </c>
      <c r="D4508" s="12" t="s">
        <v>590</v>
      </c>
      <c r="E4508" s="12">
        <v>30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1565</v>
      </c>
      <c r="B4509" s="12">
        <v>96</v>
      </c>
      <c r="C4509" s="12">
        <v>105</v>
      </c>
      <c r="D4509" s="12" t="s">
        <v>588</v>
      </c>
      <c r="E4509" s="12">
        <v>30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1566</v>
      </c>
      <c r="B4510" s="12">
        <v>46</v>
      </c>
      <c r="C4510" s="12">
        <v>41</v>
      </c>
      <c r="D4510" s="12" t="s">
        <v>592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1565</v>
      </c>
      <c r="B4511" s="12">
        <v>46</v>
      </c>
      <c r="C4511" s="12">
        <v>41</v>
      </c>
      <c r="D4511" s="12" t="s">
        <v>590</v>
      </c>
      <c r="E4511" s="12">
        <v>20</v>
      </c>
      <c r="F4511" s="12">
        <v>5</v>
      </c>
      <c r="G4511" s="14">
        <v>30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1565</v>
      </c>
      <c r="B4512" s="12">
        <v>46</v>
      </c>
      <c r="C4512" s="12">
        <v>41</v>
      </c>
      <c r="D4512" s="12" t="s">
        <v>588</v>
      </c>
      <c r="E4512" s="12">
        <v>20</v>
      </c>
      <c r="F4512" s="12">
        <v>5</v>
      </c>
      <c r="G4512" s="14">
        <v>30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1567</v>
      </c>
    </row>
    <row r="4515" spans="1:14">
      <c r="A4515" s="11" t="s">
        <v>1568</v>
      </c>
      <c r="B4515" s="12">
        <v>100</v>
      </c>
      <c r="C4515" s="12">
        <v>100</v>
      </c>
      <c r="D4515" s="12" t="s">
        <v>592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1568</v>
      </c>
      <c r="B4516" s="12">
        <v>100</v>
      </c>
      <c r="C4516" s="12">
        <v>100</v>
      </c>
      <c r="D4516" s="12" t="s">
        <v>590</v>
      </c>
      <c r="E4516" s="12">
        <v>100</v>
      </c>
      <c r="F4516" s="12">
        <v>40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1568</v>
      </c>
      <c r="B4517" s="12">
        <v>100</v>
      </c>
      <c r="C4517" s="12">
        <v>100</v>
      </c>
      <c r="D4517" s="12" t="s">
        <v>588</v>
      </c>
      <c r="E4517" s="12">
        <v>100</v>
      </c>
      <c r="F4517" s="12">
        <v>40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1568</v>
      </c>
      <c r="B4518" s="12">
        <v>100</v>
      </c>
      <c r="C4518" s="12">
        <v>100</v>
      </c>
      <c r="D4518" s="12" t="s">
        <v>589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1568</v>
      </c>
      <c r="B4519" s="12">
        <v>100</v>
      </c>
      <c r="C4519" s="12">
        <v>100</v>
      </c>
      <c r="D4519" s="12" t="s">
        <v>591</v>
      </c>
      <c r="E4519" s="12">
        <v>100</v>
      </c>
      <c r="F4519" s="12">
        <v>5</v>
      </c>
      <c r="G4519" s="12">
        <v>80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1568</v>
      </c>
      <c r="B4520" s="12">
        <v>100</v>
      </c>
      <c r="C4520" s="12">
        <v>100</v>
      </c>
      <c r="D4520" s="12" t="s">
        <v>587</v>
      </c>
      <c r="E4520" s="12">
        <v>100</v>
      </c>
      <c r="F4520" s="12">
        <v>5</v>
      </c>
      <c r="G4520" s="12">
        <v>80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1568</v>
      </c>
      <c r="B4521" s="18">
        <v>100</v>
      </c>
      <c r="C4521" s="18">
        <v>100</v>
      </c>
      <c r="D4521" s="18" t="s">
        <v>1569</v>
      </c>
      <c r="E4521" s="18">
        <v>100</v>
      </c>
      <c r="F4521" s="18">
        <v>1</v>
      </c>
      <c r="G4521" s="18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1568</v>
      </c>
      <c r="B4523" s="12">
        <v>151</v>
      </c>
      <c r="C4523" s="12">
        <v>74</v>
      </c>
      <c r="D4523" s="12" t="s">
        <v>592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1568</v>
      </c>
      <c r="B4524" s="12">
        <v>151</v>
      </c>
      <c r="C4524" s="12">
        <v>74</v>
      </c>
      <c r="D4524" s="12" t="s">
        <v>590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1568</v>
      </c>
      <c r="B4525" s="12">
        <v>151</v>
      </c>
      <c r="C4525" s="12">
        <v>74</v>
      </c>
      <c r="D4525" s="12" t="s">
        <v>588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1568</v>
      </c>
      <c r="B4526" s="12">
        <v>148</v>
      </c>
      <c r="C4526" s="12">
        <v>124</v>
      </c>
      <c r="D4526" s="12" t="s">
        <v>592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1568</v>
      </c>
      <c r="B4527" s="12">
        <v>148</v>
      </c>
      <c r="C4527" s="12">
        <v>124</v>
      </c>
      <c r="D4527" s="12" t="s">
        <v>590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1568</v>
      </c>
      <c r="B4528" s="12">
        <v>148</v>
      </c>
      <c r="C4528" s="12">
        <v>124</v>
      </c>
      <c r="D4528" s="12" t="s">
        <v>588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1568</v>
      </c>
      <c r="B4529" s="12">
        <v>164</v>
      </c>
      <c r="C4529" s="12">
        <v>159</v>
      </c>
      <c r="D4529" s="12" t="s">
        <v>592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1568</v>
      </c>
      <c r="B4530" s="12">
        <v>164</v>
      </c>
      <c r="C4530" s="12">
        <v>159</v>
      </c>
      <c r="D4530" s="12" t="s">
        <v>590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1568</v>
      </c>
      <c r="B4531" s="12">
        <v>164</v>
      </c>
      <c r="C4531" s="12">
        <v>159</v>
      </c>
      <c r="D4531" s="12" t="s">
        <v>588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1568</v>
      </c>
      <c r="B4532" s="12">
        <v>90</v>
      </c>
      <c r="C4532" s="12">
        <v>157</v>
      </c>
      <c r="D4532" s="12" t="s">
        <v>592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1568</v>
      </c>
      <c r="B4533" s="12">
        <v>90</v>
      </c>
      <c r="C4533" s="12">
        <v>157</v>
      </c>
      <c r="D4533" s="12" t="s">
        <v>590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1568</v>
      </c>
      <c r="B4534" s="12">
        <v>90</v>
      </c>
      <c r="C4534" s="12">
        <v>157</v>
      </c>
      <c r="D4534" s="12" t="s">
        <v>588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1568</v>
      </c>
      <c r="B4535" s="12">
        <v>113</v>
      </c>
      <c r="C4535" s="12">
        <v>106</v>
      </c>
      <c r="D4535" s="12" t="s">
        <v>592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1568</v>
      </c>
      <c r="B4536" s="12">
        <v>113</v>
      </c>
      <c r="C4536" s="12">
        <v>106</v>
      </c>
      <c r="D4536" s="12" t="s">
        <v>590</v>
      </c>
      <c r="E4536" s="12">
        <v>20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1568</v>
      </c>
      <c r="B4537" s="12">
        <v>113</v>
      </c>
      <c r="C4537" s="12">
        <v>106</v>
      </c>
      <c r="D4537" s="12" t="s">
        <v>588</v>
      </c>
      <c r="E4537" s="12">
        <v>20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1568</v>
      </c>
      <c r="B4538" s="12">
        <v>71</v>
      </c>
      <c r="C4538" s="12">
        <v>91</v>
      </c>
      <c r="D4538" s="12" t="s">
        <v>592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1568</v>
      </c>
      <c r="B4539" s="12">
        <v>71</v>
      </c>
      <c r="C4539" s="12">
        <v>91</v>
      </c>
      <c r="D4539" s="12" t="s">
        <v>590</v>
      </c>
      <c r="E4539" s="12">
        <v>30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1568</v>
      </c>
      <c r="B4540" s="12">
        <v>71</v>
      </c>
      <c r="C4540" s="12">
        <v>91</v>
      </c>
      <c r="D4540" s="12" t="s">
        <v>588</v>
      </c>
      <c r="E4540" s="12">
        <v>30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1568</v>
      </c>
      <c r="B4541" s="12">
        <v>50</v>
      </c>
      <c r="C4541" s="12">
        <v>134</v>
      </c>
      <c r="D4541" s="12" t="s">
        <v>592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1568</v>
      </c>
      <c r="B4542" s="12">
        <v>50</v>
      </c>
      <c r="C4542" s="12">
        <v>134</v>
      </c>
      <c r="D4542" s="12" t="s">
        <v>590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1568</v>
      </c>
      <c r="B4543" s="12">
        <v>50</v>
      </c>
      <c r="C4543" s="12">
        <v>134</v>
      </c>
      <c r="D4543" s="12" t="s">
        <v>588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1568</v>
      </c>
      <c r="B4544" s="12">
        <v>38</v>
      </c>
      <c r="C4544" s="12">
        <v>175</v>
      </c>
      <c r="D4544" s="12" t="s">
        <v>592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1568</v>
      </c>
      <c r="B4545" s="12">
        <v>38</v>
      </c>
      <c r="C4545" s="12">
        <v>175</v>
      </c>
      <c r="D4545" s="12" t="s">
        <v>590</v>
      </c>
      <c r="E4545" s="12">
        <v>20</v>
      </c>
      <c r="F4545" s="12">
        <v>5</v>
      </c>
      <c r="G4545" s="14">
        <v>30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1568</v>
      </c>
      <c r="B4546" s="12">
        <v>38</v>
      </c>
      <c r="C4546" s="12">
        <v>175</v>
      </c>
      <c r="D4546" s="12" t="s">
        <v>588</v>
      </c>
      <c r="E4546" s="12">
        <v>20</v>
      </c>
      <c r="F4546" s="12">
        <v>5</v>
      </c>
      <c r="G4546" s="14">
        <v>30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1570</v>
      </c>
    </row>
    <row r="4549" spans="1:14">
      <c r="A4549" s="11" t="s">
        <v>1571</v>
      </c>
      <c r="B4549" s="12">
        <v>85</v>
      </c>
      <c r="C4549" s="12">
        <v>85</v>
      </c>
      <c r="D4549" s="12" t="s">
        <v>592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1571</v>
      </c>
      <c r="B4550" s="12">
        <v>85</v>
      </c>
      <c r="C4550" s="12">
        <v>85</v>
      </c>
      <c r="D4550" s="12" t="s">
        <v>590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1571</v>
      </c>
      <c r="B4551" s="12">
        <v>85</v>
      </c>
      <c r="C4551" s="12">
        <v>85</v>
      </c>
      <c r="D4551" s="12" t="s">
        <v>586</v>
      </c>
      <c r="E4551" s="12">
        <v>100</v>
      </c>
      <c r="F4551" s="12">
        <v>40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1571</v>
      </c>
      <c r="B4552" s="12">
        <v>85</v>
      </c>
      <c r="C4552" s="12">
        <v>85</v>
      </c>
      <c r="D4552" s="12" t="s">
        <v>588</v>
      </c>
      <c r="E4552" s="12">
        <v>100</v>
      </c>
      <c r="F4552" s="12">
        <v>40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1571</v>
      </c>
      <c r="B4553" s="12">
        <v>85</v>
      </c>
      <c r="C4553" s="12">
        <v>85</v>
      </c>
      <c r="D4553" s="12" t="s">
        <v>589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1571</v>
      </c>
      <c r="B4554" s="12">
        <v>85</v>
      </c>
      <c r="C4554" s="12">
        <v>85</v>
      </c>
      <c r="D4554" s="12" t="s">
        <v>591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1571</v>
      </c>
      <c r="B4555" s="12">
        <v>85</v>
      </c>
      <c r="C4555" s="12">
        <v>85</v>
      </c>
      <c r="D4555" s="12" t="s">
        <v>585</v>
      </c>
      <c r="E4555" s="12">
        <v>100</v>
      </c>
      <c r="F4555" s="12">
        <v>5</v>
      </c>
      <c r="G4555" s="12">
        <v>80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1571</v>
      </c>
      <c r="B4556" s="12">
        <v>85</v>
      </c>
      <c r="C4556" s="12">
        <v>85</v>
      </c>
      <c r="D4556" s="12" t="s">
        <v>587</v>
      </c>
      <c r="E4556" s="12">
        <v>100</v>
      </c>
      <c r="F4556" s="12">
        <v>5</v>
      </c>
      <c r="G4556" s="12">
        <v>80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1571</v>
      </c>
      <c r="B4557" s="18">
        <v>100</v>
      </c>
      <c r="C4557" s="18">
        <v>100</v>
      </c>
      <c r="D4557" s="18" t="s">
        <v>1569</v>
      </c>
      <c r="E4557" s="18">
        <v>100</v>
      </c>
      <c r="F4557" s="18">
        <v>1</v>
      </c>
      <c r="G4557" s="18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1571</v>
      </c>
      <c r="B4559" s="12">
        <v>35</v>
      </c>
      <c r="C4559" s="12">
        <v>42</v>
      </c>
      <c r="D4559" s="12" t="s">
        <v>592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1571</v>
      </c>
      <c r="B4560" s="12">
        <v>35</v>
      </c>
      <c r="C4560" s="12">
        <v>42</v>
      </c>
      <c r="D4560" s="12" t="s">
        <v>590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1571</v>
      </c>
      <c r="B4561" s="12">
        <v>35</v>
      </c>
      <c r="C4561" s="12">
        <v>42</v>
      </c>
      <c r="D4561" s="12" t="s">
        <v>586</v>
      </c>
      <c r="E4561" s="12">
        <v>30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1571</v>
      </c>
      <c r="B4562" s="12">
        <v>35</v>
      </c>
      <c r="C4562" s="12">
        <v>42</v>
      </c>
      <c r="D4562" s="12" t="s">
        <v>588</v>
      </c>
      <c r="E4562" s="12">
        <v>30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1571</v>
      </c>
      <c r="B4563" s="12">
        <v>56</v>
      </c>
      <c r="C4563" s="12">
        <v>93</v>
      </c>
      <c r="D4563" s="12" t="s">
        <v>592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1571</v>
      </c>
      <c r="B4564" s="12">
        <v>56</v>
      </c>
      <c r="C4564" s="12">
        <v>93</v>
      </c>
      <c r="D4564" s="12" t="s">
        <v>590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1571</v>
      </c>
      <c r="B4565" s="12">
        <v>56</v>
      </c>
      <c r="C4565" s="12">
        <v>93</v>
      </c>
      <c r="D4565" s="12" t="s">
        <v>586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1571</v>
      </c>
      <c r="B4566" s="12">
        <v>56</v>
      </c>
      <c r="C4566" s="12">
        <v>93</v>
      </c>
      <c r="D4566" s="12" t="s">
        <v>588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1571</v>
      </c>
      <c r="B4567" s="12">
        <v>43</v>
      </c>
      <c r="C4567" s="12">
        <v>152</v>
      </c>
      <c r="D4567" s="12" t="s">
        <v>592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1571</v>
      </c>
      <c r="B4568" s="12">
        <v>43</v>
      </c>
      <c r="C4568" s="12">
        <v>152</v>
      </c>
      <c r="D4568" s="12" t="s">
        <v>590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1571</v>
      </c>
      <c r="B4569" s="12">
        <v>43</v>
      </c>
      <c r="C4569" s="12">
        <v>152</v>
      </c>
      <c r="D4569" s="12" t="s">
        <v>586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1571</v>
      </c>
      <c r="B4570" s="12">
        <v>43</v>
      </c>
      <c r="C4570" s="12">
        <v>152</v>
      </c>
      <c r="D4570" s="12" t="s">
        <v>588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1571</v>
      </c>
      <c r="B4571" s="12">
        <v>120</v>
      </c>
      <c r="C4571" s="12">
        <v>121</v>
      </c>
      <c r="D4571" s="12" t="s">
        <v>592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1571</v>
      </c>
      <c r="B4572" s="12">
        <v>120</v>
      </c>
      <c r="C4572" s="12">
        <v>121</v>
      </c>
      <c r="D4572" s="12" t="s">
        <v>590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1571</v>
      </c>
      <c r="B4573" s="12">
        <v>120</v>
      </c>
      <c r="C4573" s="12">
        <v>121</v>
      </c>
      <c r="D4573" s="12" t="s">
        <v>586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1571</v>
      </c>
      <c r="B4574" s="12">
        <v>120</v>
      </c>
      <c r="C4574" s="12">
        <v>121</v>
      </c>
      <c r="D4574" s="12" t="s">
        <v>588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1571</v>
      </c>
      <c r="B4575" s="12">
        <v>102</v>
      </c>
      <c r="C4575" s="12">
        <v>84</v>
      </c>
      <c r="D4575" s="12" t="s">
        <v>592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1571</v>
      </c>
      <c r="B4576" s="12">
        <v>102</v>
      </c>
      <c r="C4576" s="12">
        <v>84</v>
      </c>
      <c r="D4576" s="12" t="s">
        <v>590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1571</v>
      </c>
      <c r="B4577" s="12">
        <v>102</v>
      </c>
      <c r="C4577" s="12">
        <v>84</v>
      </c>
      <c r="D4577" s="12" t="s">
        <v>586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1571</v>
      </c>
      <c r="B4578" s="12">
        <v>102</v>
      </c>
      <c r="C4578" s="12">
        <v>84</v>
      </c>
      <c r="D4578" s="12" t="s">
        <v>588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1571</v>
      </c>
      <c r="B4579" s="12">
        <v>146</v>
      </c>
      <c r="C4579" s="12">
        <v>48</v>
      </c>
      <c r="D4579" s="12" t="s">
        <v>592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1571</v>
      </c>
      <c r="B4580" s="12">
        <v>146</v>
      </c>
      <c r="C4580" s="12">
        <v>48</v>
      </c>
      <c r="D4580" s="12" t="s">
        <v>590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1571</v>
      </c>
      <c r="B4581" s="12">
        <v>146</v>
      </c>
      <c r="C4581" s="12">
        <v>48</v>
      </c>
      <c r="D4581" s="12" t="s">
        <v>586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1571</v>
      </c>
      <c r="B4582" s="12">
        <v>146</v>
      </c>
      <c r="C4582" s="12">
        <v>48</v>
      </c>
      <c r="D4582" s="12" t="s">
        <v>588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1571</v>
      </c>
      <c r="B4583" s="12">
        <v>76</v>
      </c>
      <c r="C4583" s="12">
        <v>52</v>
      </c>
      <c r="D4583" s="12" t="s">
        <v>592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1571</v>
      </c>
      <c r="B4584" s="12">
        <v>76</v>
      </c>
      <c r="C4584" s="12">
        <v>52</v>
      </c>
      <c r="D4584" s="12" t="s">
        <v>590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1571</v>
      </c>
      <c r="B4585" s="12">
        <v>76</v>
      </c>
      <c r="C4585" s="12">
        <v>52</v>
      </c>
      <c r="D4585" s="12" t="s">
        <v>586</v>
      </c>
      <c r="E4585" s="12">
        <v>20</v>
      </c>
      <c r="F4585" s="12">
        <v>4</v>
      </c>
      <c r="G4585" s="14">
        <v>30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1571</v>
      </c>
      <c r="B4586" s="12">
        <v>76</v>
      </c>
      <c r="C4586" s="12">
        <v>52</v>
      </c>
      <c r="D4586" s="12" t="s">
        <v>588</v>
      </c>
      <c r="E4586" s="12">
        <v>20</v>
      </c>
      <c r="F4586" s="12">
        <v>4</v>
      </c>
      <c r="G4586" s="14">
        <v>30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1572</v>
      </c>
    </row>
    <row r="4589" spans="1:14">
      <c r="A4589" s="11" t="s">
        <v>1573</v>
      </c>
      <c r="B4589" s="12">
        <v>100</v>
      </c>
      <c r="C4589" s="12">
        <v>100</v>
      </c>
      <c r="D4589" s="12" t="s">
        <v>592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1573</v>
      </c>
      <c r="B4590" s="12">
        <v>100</v>
      </c>
      <c r="C4590" s="12">
        <v>100</v>
      </c>
      <c r="D4590" s="12" t="s">
        <v>590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1573</v>
      </c>
      <c r="B4591" s="12">
        <v>100</v>
      </c>
      <c r="C4591" s="12">
        <v>100</v>
      </c>
      <c r="D4591" s="12" t="s">
        <v>584</v>
      </c>
      <c r="E4591" s="12">
        <v>100</v>
      </c>
      <c r="F4591" s="12">
        <v>40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1573</v>
      </c>
      <c r="B4592" s="12">
        <v>100</v>
      </c>
      <c r="C4592" s="12">
        <v>100</v>
      </c>
      <c r="D4592" s="12" t="s">
        <v>588</v>
      </c>
      <c r="E4592" s="12">
        <v>100</v>
      </c>
      <c r="F4592" s="12">
        <v>40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1573</v>
      </c>
      <c r="B4593" s="12">
        <v>100</v>
      </c>
      <c r="C4593" s="12">
        <v>100</v>
      </c>
      <c r="D4593" s="12" t="s">
        <v>591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1573</v>
      </c>
      <c r="B4594" s="12">
        <v>100</v>
      </c>
      <c r="C4594" s="12">
        <v>100</v>
      </c>
      <c r="D4594" s="12" t="s">
        <v>1574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1573</v>
      </c>
      <c r="B4595" s="12">
        <v>100</v>
      </c>
      <c r="C4595" s="12">
        <v>100</v>
      </c>
      <c r="D4595" s="12" t="s">
        <v>583</v>
      </c>
      <c r="E4595" s="12">
        <v>100</v>
      </c>
      <c r="F4595" s="12">
        <v>5</v>
      </c>
      <c r="G4595" s="12">
        <v>80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1573</v>
      </c>
      <c r="B4596" s="12">
        <v>100</v>
      </c>
      <c r="C4596" s="12">
        <v>100</v>
      </c>
      <c r="D4596" s="12" t="s">
        <v>587</v>
      </c>
      <c r="E4596" s="12">
        <v>100</v>
      </c>
      <c r="F4596" s="12">
        <v>5</v>
      </c>
      <c r="G4596" s="12">
        <v>80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1573</v>
      </c>
      <c r="B4597" s="18">
        <v>100</v>
      </c>
      <c r="C4597" s="18">
        <v>100</v>
      </c>
      <c r="D4597" s="18" t="s">
        <v>1569</v>
      </c>
      <c r="E4597" s="18">
        <v>100</v>
      </c>
      <c r="F4597" s="18">
        <v>1</v>
      </c>
      <c r="G4597" s="18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1573</v>
      </c>
      <c r="B4599" s="12">
        <v>49</v>
      </c>
      <c r="C4599" s="12">
        <v>132</v>
      </c>
      <c r="D4599" s="12" t="s">
        <v>592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1573</v>
      </c>
      <c r="B4600" s="12">
        <v>49</v>
      </c>
      <c r="C4600" s="12">
        <v>132</v>
      </c>
      <c r="D4600" s="12" t="s">
        <v>590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1573</v>
      </c>
      <c r="B4601" s="12">
        <v>49</v>
      </c>
      <c r="C4601" s="12">
        <v>132</v>
      </c>
      <c r="D4601" s="12" t="s">
        <v>584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1573</v>
      </c>
      <c r="B4602" s="12">
        <v>49</v>
      </c>
      <c r="C4602" s="12">
        <v>132</v>
      </c>
      <c r="D4602" s="12" t="s">
        <v>588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1573</v>
      </c>
      <c r="B4603" s="12">
        <v>88</v>
      </c>
      <c r="C4603" s="12">
        <v>72</v>
      </c>
      <c r="D4603" s="12" t="s">
        <v>592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1573</v>
      </c>
      <c r="B4604" s="12">
        <v>88</v>
      </c>
      <c r="C4604" s="12">
        <v>72</v>
      </c>
      <c r="D4604" s="12" t="s">
        <v>590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1573</v>
      </c>
      <c r="B4605" s="12">
        <v>88</v>
      </c>
      <c r="C4605" s="12">
        <v>72</v>
      </c>
      <c r="D4605" s="12" t="s">
        <v>584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1573</v>
      </c>
      <c r="B4606" s="12">
        <v>88</v>
      </c>
      <c r="C4606" s="12">
        <v>72</v>
      </c>
      <c r="D4606" s="12" t="s">
        <v>588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1573</v>
      </c>
      <c r="B4607" s="12">
        <v>53</v>
      </c>
      <c r="C4607" s="12">
        <v>29</v>
      </c>
      <c r="D4607" s="12" t="s">
        <v>592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1573</v>
      </c>
      <c r="B4608" s="12">
        <v>53</v>
      </c>
      <c r="C4608" s="12">
        <v>29</v>
      </c>
      <c r="D4608" s="12" t="s">
        <v>590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1573</v>
      </c>
      <c r="B4609" s="12">
        <v>53</v>
      </c>
      <c r="C4609" s="12">
        <v>29</v>
      </c>
      <c r="D4609" s="12" t="s">
        <v>584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1573</v>
      </c>
      <c r="B4610" s="12">
        <v>53</v>
      </c>
      <c r="C4610" s="12">
        <v>29</v>
      </c>
      <c r="D4610" s="12" t="s">
        <v>588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1573</v>
      </c>
      <c r="B4611" s="12">
        <v>122</v>
      </c>
      <c r="C4611" s="12">
        <v>36</v>
      </c>
      <c r="D4611" s="12" t="s">
        <v>592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1573</v>
      </c>
      <c r="B4612" s="12">
        <v>122</v>
      </c>
      <c r="C4612" s="12">
        <v>36</v>
      </c>
      <c r="D4612" s="12" t="s">
        <v>590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1573</v>
      </c>
      <c r="B4613" s="12">
        <v>122</v>
      </c>
      <c r="C4613" s="12">
        <v>36</v>
      </c>
      <c r="D4613" s="12" t="s">
        <v>584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1573</v>
      </c>
      <c r="B4614" s="12">
        <v>122</v>
      </c>
      <c r="C4614" s="12">
        <v>36</v>
      </c>
      <c r="D4614" s="12" t="s">
        <v>588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1573</v>
      </c>
      <c r="B4615" s="12">
        <v>181</v>
      </c>
      <c r="C4615" s="12">
        <v>111</v>
      </c>
      <c r="D4615" s="12" t="s">
        <v>592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1573</v>
      </c>
      <c r="B4616" s="12">
        <v>181</v>
      </c>
      <c r="C4616" s="12">
        <v>111</v>
      </c>
      <c r="D4616" s="12" t="s">
        <v>590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1573</v>
      </c>
      <c r="B4617" s="12">
        <v>181</v>
      </c>
      <c r="C4617" s="12">
        <v>111</v>
      </c>
      <c r="D4617" s="12" t="s">
        <v>584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1573</v>
      </c>
      <c r="B4618" s="12">
        <v>181</v>
      </c>
      <c r="C4618" s="12">
        <v>111</v>
      </c>
      <c r="D4618" s="12" t="s">
        <v>588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1573</v>
      </c>
      <c r="B4619" s="12">
        <v>159</v>
      </c>
      <c r="C4619" s="12">
        <v>89</v>
      </c>
      <c r="D4619" s="12" t="s">
        <v>592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1573</v>
      </c>
      <c r="B4620" s="12">
        <v>159</v>
      </c>
      <c r="C4620" s="12">
        <v>89</v>
      </c>
      <c r="D4620" s="12" t="s">
        <v>590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1573</v>
      </c>
      <c r="B4621" s="12">
        <v>159</v>
      </c>
      <c r="C4621" s="12">
        <v>89</v>
      </c>
      <c r="D4621" s="12" t="s">
        <v>584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1573</v>
      </c>
      <c r="B4622" s="12">
        <v>159</v>
      </c>
      <c r="C4622" s="12">
        <v>89</v>
      </c>
      <c r="D4622" s="12" t="s">
        <v>588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1573</v>
      </c>
      <c r="B4623" s="12">
        <v>172</v>
      </c>
      <c r="C4623" s="12">
        <v>67</v>
      </c>
      <c r="D4623" s="12" t="s">
        <v>592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1573</v>
      </c>
      <c r="B4624" s="12">
        <v>172</v>
      </c>
      <c r="C4624" s="12">
        <v>67</v>
      </c>
      <c r="D4624" s="12" t="s">
        <v>590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1573</v>
      </c>
      <c r="B4625" s="12">
        <v>172</v>
      </c>
      <c r="C4625" s="12">
        <v>67</v>
      </c>
      <c r="D4625" s="12" t="s">
        <v>584</v>
      </c>
      <c r="E4625" s="12">
        <v>20</v>
      </c>
      <c r="F4625" s="12">
        <v>5</v>
      </c>
      <c r="G4625" s="14">
        <v>30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1573</v>
      </c>
      <c r="B4626" s="12">
        <v>172</v>
      </c>
      <c r="C4626" s="12">
        <v>67</v>
      </c>
      <c r="D4626" s="12" t="s">
        <v>588</v>
      </c>
      <c r="E4626" s="12">
        <v>20</v>
      </c>
      <c r="F4626" s="12">
        <v>5</v>
      </c>
      <c r="G4626" s="14">
        <v>30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1575</v>
      </c>
    </row>
    <row r="4629" spans="1:14">
      <c r="A4629" s="11" t="s">
        <v>1576</v>
      </c>
      <c r="B4629" s="12">
        <v>100</v>
      </c>
      <c r="C4629" s="12">
        <v>100</v>
      </c>
      <c r="D4629" s="12" t="s">
        <v>592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1576</v>
      </c>
      <c r="B4630" s="12">
        <v>100</v>
      </c>
      <c r="C4630" s="12">
        <v>100</v>
      </c>
      <c r="D4630" s="12" t="s">
        <v>590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1576</v>
      </c>
      <c r="B4631" s="12">
        <v>100</v>
      </c>
      <c r="C4631" s="12">
        <v>100</v>
      </c>
      <c r="D4631" s="12" t="s">
        <v>586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1576</v>
      </c>
      <c r="B4632" s="12">
        <v>100</v>
      </c>
      <c r="C4632" s="12">
        <v>100</v>
      </c>
      <c r="D4632" s="12" t="s">
        <v>584</v>
      </c>
      <c r="E4632" s="12">
        <v>100</v>
      </c>
      <c r="F4632" s="12">
        <v>30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1576</v>
      </c>
      <c r="B4633" s="12">
        <v>100</v>
      </c>
      <c r="C4633" s="12">
        <v>100</v>
      </c>
      <c r="D4633" s="12" t="s">
        <v>588</v>
      </c>
      <c r="E4633" s="12">
        <v>100</v>
      </c>
      <c r="F4633" s="12">
        <v>30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1576</v>
      </c>
      <c r="B4634" s="12">
        <v>100</v>
      </c>
      <c r="C4634" s="12">
        <v>100</v>
      </c>
      <c r="D4634" s="12" t="s">
        <v>591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1576</v>
      </c>
      <c r="B4635" s="12">
        <v>100</v>
      </c>
      <c r="C4635" s="12">
        <v>100</v>
      </c>
      <c r="D4635" s="12" t="s">
        <v>1574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1576</v>
      </c>
      <c r="B4636" s="12">
        <v>100</v>
      </c>
      <c r="C4636" s="12">
        <v>100</v>
      </c>
      <c r="D4636" s="12" t="s">
        <v>585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1576</v>
      </c>
      <c r="B4637" s="12">
        <v>100</v>
      </c>
      <c r="C4637" s="12">
        <v>100</v>
      </c>
      <c r="D4637" s="12" t="s">
        <v>583</v>
      </c>
      <c r="E4637" s="12">
        <v>50</v>
      </c>
      <c r="F4637" s="12">
        <v>5</v>
      </c>
      <c r="G4637" s="12">
        <v>80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1576</v>
      </c>
      <c r="B4638" s="12">
        <v>100</v>
      </c>
      <c r="C4638" s="12">
        <v>100</v>
      </c>
      <c r="D4638" s="12" t="s">
        <v>587</v>
      </c>
      <c r="E4638" s="12">
        <v>50</v>
      </c>
      <c r="F4638" s="12">
        <v>5</v>
      </c>
      <c r="G4638" s="12">
        <v>80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1576</v>
      </c>
      <c r="B4639" s="18">
        <v>100</v>
      </c>
      <c r="C4639" s="18">
        <v>100</v>
      </c>
      <c r="D4639" s="18" t="s">
        <v>1569</v>
      </c>
      <c r="E4639" s="18">
        <v>100</v>
      </c>
      <c r="F4639" s="18">
        <v>2</v>
      </c>
      <c r="G4639" s="18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1576</v>
      </c>
      <c r="B4641" s="12">
        <v>21</v>
      </c>
      <c r="C4641" s="12">
        <v>39</v>
      </c>
      <c r="D4641" s="12" t="s">
        <v>592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1576</v>
      </c>
      <c r="B4642" s="12">
        <v>21</v>
      </c>
      <c r="C4642" s="12">
        <v>39</v>
      </c>
      <c r="D4642" s="12" t="s">
        <v>590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1576</v>
      </c>
      <c r="B4643" s="12">
        <v>21</v>
      </c>
      <c r="C4643" s="12">
        <v>39</v>
      </c>
      <c r="D4643" s="12" t="s">
        <v>586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1576</v>
      </c>
      <c r="B4644" s="12">
        <v>21</v>
      </c>
      <c r="C4644" s="12">
        <v>39</v>
      </c>
      <c r="D4644" s="12" t="s">
        <v>584</v>
      </c>
      <c r="E4644" s="12">
        <v>20</v>
      </c>
      <c r="F4644" s="12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1576</v>
      </c>
      <c r="B4645" s="12">
        <v>21</v>
      </c>
      <c r="C4645" s="12">
        <v>39</v>
      </c>
      <c r="D4645" s="12" t="s">
        <v>588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1576</v>
      </c>
      <c r="B4646" s="18">
        <v>21</v>
      </c>
      <c r="C4646" s="18">
        <v>39</v>
      </c>
      <c r="D4646" s="18" t="s">
        <v>1577</v>
      </c>
      <c r="E4646" s="18">
        <v>20</v>
      </c>
      <c r="F4646" s="18">
        <v>1</v>
      </c>
      <c r="G4646" s="16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1576</v>
      </c>
      <c r="B4647" s="12">
        <v>48</v>
      </c>
      <c r="C4647" s="12">
        <v>64</v>
      </c>
      <c r="D4647" s="12" t="s">
        <v>592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1576</v>
      </c>
      <c r="B4648" s="12">
        <v>48</v>
      </c>
      <c r="C4648" s="12">
        <v>64</v>
      </c>
      <c r="D4648" s="12" t="s">
        <v>590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1576</v>
      </c>
      <c r="B4649" s="12">
        <v>48</v>
      </c>
      <c r="C4649" s="12">
        <v>64</v>
      </c>
      <c r="D4649" s="12" t="s">
        <v>586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1576</v>
      </c>
      <c r="B4650" s="12">
        <v>48</v>
      </c>
      <c r="C4650" s="12">
        <v>64</v>
      </c>
      <c r="D4650" s="12" t="s">
        <v>584</v>
      </c>
      <c r="E4650" s="12">
        <v>20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1576</v>
      </c>
      <c r="B4651" s="12">
        <v>48</v>
      </c>
      <c r="C4651" s="12">
        <v>64</v>
      </c>
      <c r="D4651" s="12" t="s">
        <v>588</v>
      </c>
      <c r="E4651" s="12">
        <v>20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1576</v>
      </c>
      <c r="B4652" s="12">
        <v>80</v>
      </c>
      <c r="C4652" s="12">
        <v>80</v>
      </c>
      <c r="D4652" s="12" t="s">
        <v>592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1576</v>
      </c>
      <c r="B4653" s="12">
        <v>80</v>
      </c>
      <c r="C4653" s="12">
        <v>80</v>
      </c>
      <c r="D4653" s="12" t="s">
        <v>590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1576</v>
      </c>
      <c r="B4654" s="12">
        <v>80</v>
      </c>
      <c r="C4654" s="12">
        <v>80</v>
      </c>
      <c r="D4654" s="12" t="s">
        <v>586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1576</v>
      </c>
      <c r="B4655" s="12">
        <v>80</v>
      </c>
      <c r="C4655" s="12">
        <v>80</v>
      </c>
      <c r="D4655" s="12" t="s">
        <v>584</v>
      </c>
      <c r="E4655" s="12">
        <v>30</v>
      </c>
      <c r="F4655" s="12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1576</v>
      </c>
      <c r="B4656" s="12">
        <v>80</v>
      </c>
      <c r="C4656" s="12">
        <v>80</v>
      </c>
      <c r="D4656" s="12" t="s">
        <v>588</v>
      </c>
      <c r="E4656" s="12">
        <v>30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1576</v>
      </c>
      <c r="B4657" s="18">
        <v>80</v>
      </c>
      <c r="C4657" s="18">
        <v>80</v>
      </c>
      <c r="D4657" s="18" t="s">
        <v>1577</v>
      </c>
      <c r="E4657" s="18">
        <v>20</v>
      </c>
      <c r="F4657" s="18">
        <v>1</v>
      </c>
      <c r="G4657" s="16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1576</v>
      </c>
      <c r="B4658" s="12">
        <v>56</v>
      </c>
      <c r="C4658" s="12">
        <v>126</v>
      </c>
      <c r="D4658" s="12" t="s">
        <v>592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1576</v>
      </c>
      <c r="B4659" s="12">
        <v>56</v>
      </c>
      <c r="C4659" s="12">
        <v>126</v>
      </c>
      <c r="D4659" s="12" t="s">
        <v>590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1576</v>
      </c>
      <c r="B4660" s="12">
        <v>56</v>
      </c>
      <c r="C4660" s="12">
        <v>126</v>
      </c>
      <c r="D4660" s="12" t="s">
        <v>586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1576</v>
      </c>
      <c r="B4661" s="12">
        <v>56</v>
      </c>
      <c r="C4661" s="12">
        <v>126</v>
      </c>
      <c r="D4661" s="12" t="s">
        <v>584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1576</v>
      </c>
      <c r="B4662" s="12">
        <v>56</v>
      </c>
      <c r="C4662" s="12">
        <v>126</v>
      </c>
      <c r="D4662" s="12" t="s">
        <v>588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1576</v>
      </c>
      <c r="B4663" s="12">
        <v>66</v>
      </c>
      <c r="C4663" s="12">
        <v>162</v>
      </c>
      <c r="D4663" s="12" t="s">
        <v>592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1576</v>
      </c>
      <c r="B4664" s="12">
        <v>66</v>
      </c>
      <c r="C4664" s="12">
        <v>162</v>
      </c>
      <c r="D4664" s="12" t="s">
        <v>590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1576</v>
      </c>
      <c r="B4665" s="12">
        <v>66</v>
      </c>
      <c r="C4665" s="12">
        <v>162</v>
      </c>
      <c r="D4665" s="12" t="s">
        <v>586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1576</v>
      </c>
      <c r="B4666" s="12">
        <v>66</v>
      </c>
      <c r="C4666" s="12">
        <v>162</v>
      </c>
      <c r="D4666" s="12" t="s">
        <v>584</v>
      </c>
      <c r="E4666" s="12">
        <v>20</v>
      </c>
      <c r="F4666" s="12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1576</v>
      </c>
      <c r="B4667" s="12">
        <v>66</v>
      </c>
      <c r="C4667" s="12">
        <v>162</v>
      </c>
      <c r="D4667" s="12" t="s">
        <v>588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1576</v>
      </c>
      <c r="B4668" s="18">
        <v>66</v>
      </c>
      <c r="C4668" s="18">
        <v>162</v>
      </c>
      <c r="D4668" s="18" t="s">
        <v>1577</v>
      </c>
      <c r="E4668" s="18">
        <v>20</v>
      </c>
      <c r="F4668" s="18">
        <v>1</v>
      </c>
      <c r="G4668" s="16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1576</v>
      </c>
      <c r="B4669" s="12">
        <v>123</v>
      </c>
      <c r="C4669" s="12">
        <v>116</v>
      </c>
      <c r="D4669" s="12" t="s">
        <v>592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1576</v>
      </c>
      <c r="B4670" s="12">
        <v>123</v>
      </c>
      <c r="C4670" s="12">
        <v>116</v>
      </c>
      <c r="D4670" s="12" t="s">
        <v>590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1576</v>
      </c>
      <c r="B4671" s="12">
        <v>123</v>
      </c>
      <c r="C4671" s="12">
        <v>116</v>
      </c>
      <c r="D4671" s="12" t="s">
        <v>586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1576</v>
      </c>
      <c r="B4672" s="12">
        <v>123</v>
      </c>
      <c r="C4672" s="12">
        <v>116</v>
      </c>
      <c r="D4672" s="12" t="s">
        <v>584</v>
      </c>
      <c r="E4672" s="12">
        <v>20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1576</v>
      </c>
      <c r="B4673" s="12">
        <v>123</v>
      </c>
      <c r="C4673" s="12">
        <v>116</v>
      </c>
      <c r="D4673" s="12" t="s">
        <v>588</v>
      </c>
      <c r="E4673" s="12">
        <v>20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1576</v>
      </c>
      <c r="B4674" s="12">
        <v>176</v>
      </c>
      <c r="C4674" s="12">
        <v>122</v>
      </c>
      <c r="D4674" s="12" t="s">
        <v>592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1576</v>
      </c>
      <c r="B4675" s="12">
        <v>176</v>
      </c>
      <c r="C4675" s="12">
        <v>122</v>
      </c>
      <c r="D4675" s="12" t="s">
        <v>590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1576</v>
      </c>
      <c r="B4676" s="12">
        <v>176</v>
      </c>
      <c r="C4676" s="12">
        <v>122</v>
      </c>
      <c r="D4676" s="12" t="s">
        <v>586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1576</v>
      </c>
      <c r="B4677" s="12">
        <v>176</v>
      </c>
      <c r="C4677" s="12">
        <v>122</v>
      </c>
      <c r="D4677" s="12" t="s">
        <v>584</v>
      </c>
      <c r="E4677" s="12">
        <v>30</v>
      </c>
      <c r="F4677" s="12">
        <v>3</v>
      </c>
      <c r="G4677" s="14">
        <v>30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1576</v>
      </c>
      <c r="B4678" s="12">
        <v>176</v>
      </c>
      <c r="C4678" s="12">
        <v>122</v>
      </c>
      <c r="D4678" s="12" t="s">
        <v>588</v>
      </c>
      <c r="E4678" s="12">
        <v>30</v>
      </c>
      <c r="F4678" s="12">
        <v>3</v>
      </c>
      <c r="G4678" s="14">
        <v>30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1576</v>
      </c>
      <c r="B4679" s="18">
        <v>176</v>
      </c>
      <c r="C4679" s="18">
        <v>122</v>
      </c>
      <c r="D4679" s="18" t="s">
        <v>1577</v>
      </c>
      <c r="E4679" s="18">
        <v>20</v>
      </c>
      <c r="F4679" s="18">
        <v>1</v>
      </c>
      <c r="G4679" s="16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1576</v>
      </c>
      <c r="B4680" s="12">
        <v>76</v>
      </c>
      <c r="C4680" s="12">
        <v>170</v>
      </c>
      <c r="D4680" s="12" t="s">
        <v>592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1576</v>
      </c>
      <c r="B4681" s="12">
        <v>76</v>
      </c>
      <c r="C4681" s="12">
        <v>170</v>
      </c>
      <c r="D4681" s="12" t="s">
        <v>590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1576</v>
      </c>
      <c r="B4682" s="12">
        <v>76</v>
      </c>
      <c r="C4682" s="12">
        <v>170</v>
      </c>
      <c r="D4682" s="12" t="s">
        <v>586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1576</v>
      </c>
      <c r="B4683" s="12">
        <v>76</v>
      </c>
      <c r="C4683" s="12">
        <v>170</v>
      </c>
      <c r="D4683" s="12" t="s">
        <v>584</v>
      </c>
      <c r="E4683" s="12">
        <v>10</v>
      </c>
      <c r="F4683" s="12">
        <v>3</v>
      </c>
      <c r="G4683" s="12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1576</v>
      </c>
      <c r="B4684" s="12">
        <v>76</v>
      </c>
      <c r="C4684" s="12">
        <v>170</v>
      </c>
      <c r="D4684" s="12" t="s">
        <v>588</v>
      </c>
      <c r="E4684" s="12">
        <v>10</v>
      </c>
      <c r="F4684" s="12">
        <v>3</v>
      </c>
      <c r="G4684" s="12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1576</v>
      </c>
      <c r="B4685" s="18">
        <v>83</v>
      </c>
      <c r="C4685" s="18">
        <v>168</v>
      </c>
      <c r="D4685" s="18" t="s">
        <v>1578</v>
      </c>
      <c r="E4685" s="18">
        <v>0</v>
      </c>
      <c r="F4685" s="18">
        <v>1</v>
      </c>
      <c r="G4685" s="18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1579</v>
      </c>
    </row>
    <row r="4688" spans="1:14">
      <c r="A4688" s="11" t="s">
        <v>1580</v>
      </c>
      <c r="B4688" s="12">
        <v>150</v>
      </c>
      <c r="C4688" s="12">
        <v>150</v>
      </c>
      <c r="D4688" s="12" t="s">
        <v>592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1580</v>
      </c>
      <c r="B4689" s="12">
        <v>150</v>
      </c>
      <c r="C4689" s="12">
        <v>150</v>
      </c>
      <c r="D4689" s="12" t="s">
        <v>590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1580</v>
      </c>
      <c r="B4690" s="12">
        <v>150</v>
      </c>
      <c r="C4690" s="12">
        <v>150</v>
      </c>
      <c r="D4690" s="12" t="s">
        <v>586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1580</v>
      </c>
      <c r="B4691" s="12">
        <v>150</v>
      </c>
      <c r="C4691" s="12">
        <v>150</v>
      </c>
      <c r="D4691" s="12" t="s">
        <v>584</v>
      </c>
      <c r="E4691" s="12">
        <v>100</v>
      </c>
      <c r="F4691" s="12">
        <v>60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1580</v>
      </c>
      <c r="B4692" s="12">
        <v>150</v>
      </c>
      <c r="C4692" s="12">
        <v>150</v>
      </c>
      <c r="D4692" s="12" t="s">
        <v>588</v>
      </c>
      <c r="E4692" s="12">
        <v>100</v>
      </c>
      <c r="F4692" s="12">
        <v>60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1580</v>
      </c>
      <c r="B4693" s="12">
        <v>150</v>
      </c>
      <c r="C4693" s="12">
        <v>150</v>
      </c>
      <c r="D4693" s="12" t="s">
        <v>1581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1580</v>
      </c>
      <c r="B4694" s="12">
        <v>150</v>
      </c>
      <c r="C4694" s="12">
        <v>150</v>
      </c>
      <c r="D4694" s="12" t="s">
        <v>1574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1580</v>
      </c>
      <c r="B4695" s="12">
        <v>150</v>
      </c>
      <c r="C4695" s="12">
        <v>150</v>
      </c>
      <c r="D4695" s="12" t="s">
        <v>1582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1580</v>
      </c>
      <c r="B4696" s="12">
        <v>150</v>
      </c>
      <c r="C4696" s="12">
        <v>150</v>
      </c>
      <c r="D4696" s="12" t="s">
        <v>1583</v>
      </c>
      <c r="E4696" s="12">
        <v>100</v>
      </c>
      <c r="F4696" s="12">
        <v>7</v>
      </c>
      <c r="G4696" s="12">
        <v>80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1580</v>
      </c>
      <c r="B4697" s="12">
        <v>150</v>
      </c>
      <c r="C4697" s="12">
        <v>150</v>
      </c>
      <c r="D4697" s="12" t="s">
        <v>1584</v>
      </c>
      <c r="E4697" s="12">
        <v>100</v>
      </c>
      <c r="F4697" s="12">
        <v>7</v>
      </c>
      <c r="G4697" s="12">
        <v>80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1580</v>
      </c>
      <c r="B4698" s="18">
        <v>150</v>
      </c>
      <c r="C4698" s="18">
        <v>170</v>
      </c>
      <c r="D4698" s="18" t="s">
        <v>1569</v>
      </c>
      <c r="E4698" s="18">
        <v>150</v>
      </c>
      <c r="F4698" s="18">
        <v>2</v>
      </c>
      <c r="G4698" s="18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1580</v>
      </c>
      <c r="B4700" s="12">
        <v>61</v>
      </c>
      <c r="C4700" s="12">
        <v>44</v>
      </c>
      <c r="D4700" s="12" t="s">
        <v>592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1580</v>
      </c>
      <c r="B4701" s="12">
        <v>61</v>
      </c>
      <c r="C4701" s="12">
        <v>44</v>
      </c>
      <c r="D4701" s="12" t="s">
        <v>590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1580</v>
      </c>
      <c r="B4702" s="12">
        <v>61</v>
      </c>
      <c r="C4702" s="12">
        <v>44</v>
      </c>
      <c r="D4702" s="12" t="s">
        <v>586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1580</v>
      </c>
      <c r="B4703" s="12">
        <v>61</v>
      </c>
      <c r="C4703" s="12">
        <v>44</v>
      </c>
      <c r="D4703" s="12" t="s">
        <v>584</v>
      </c>
      <c r="E4703" s="12">
        <v>20</v>
      </c>
      <c r="F4703" s="12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1580</v>
      </c>
      <c r="B4704" s="12">
        <v>61</v>
      </c>
      <c r="C4704" s="12">
        <v>44</v>
      </c>
      <c r="D4704" s="12" t="s">
        <v>588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1580</v>
      </c>
      <c r="B4705" s="18">
        <v>150</v>
      </c>
      <c r="C4705" s="18">
        <v>170</v>
      </c>
      <c r="D4705" s="18" t="s">
        <v>1577</v>
      </c>
      <c r="E4705" s="18">
        <v>20</v>
      </c>
      <c r="F4705" s="18">
        <v>1</v>
      </c>
      <c r="G4705" s="16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1580</v>
      </c>
      <c r="B4706" s="12">
        <v>33</v>
      </c>
      <c r="C4706" s="12">
        <v>88</v>
      </c>
      <c r="D4706" s="12" t="s">
        <v>592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1580</v>
      </c>
      <c r="B4707" s="12">
        <v>33</v>
      </c>
      <c r="C4707" s="12">
        <v>88</v>
      </c>
      <c r="D4707" s="12" t="s">
        <v>590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1580</v>
      </c>
      <c r="B4708" s="12">
        <v>33</v>
      </c>
      <c r="C4708" s="12">
        <v>88</v>
      </c>
      <c r="D4708" s="12" t="s">
        <v>586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1580</v>
      </c>
      <c r="B4709" s="12">
        <v>33</v>
      </c>
      <c r="C4709" s="12">
        <v>88</v>
      </c>
      <c r="D4709" s="12" t="s">
        <v>584</v>
      </c>
      <c r="E4709" s="12">
        <v>20</v>
      </c>
      <c r="F4709" s="12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1580</v>
      </c>
      <c r="B4710" s="12">
        <v>33</v>
      </c>
      <c r="C4710" s="12">
        <v>88</v>
      </c>
      <c r="D4710" s="12" t="s">
        <v>588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1580</v>
      </c>
      <c r="B4711" s="18">
        <v>33</v>
      </c>
      <c r="C4711" s="18">
        <v>88</v>
      </c>
      <c r="D4711" s="18" t="s">
        <v>1577</v>
      </c>
      <c r="E4711" s="18">
        <v>20</v>
      </c>
      <c r="F4711" s="18">
        <v>1</v>
      </c>
      <c r="G4711" s="16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1580</v>
      </c>
      <c r="B4712" s="12">
        <v>19</v>
      </c>
      <c r="C4712" s="12">
        <v>144</v>
      </c>
      <c r="D4712" s="12" t="s">
        <v>592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1580</v>
      </c>
      <c r="B4713" s="12">
        <v>19</v>
      </c>
      <c r="C4713" s="12">
        <v>144</v>
      </c>
      <c r="D4713" s="12" t="s">
        <v>590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1580</v>
      </c>
      <c r="B4714" s="12">
        <v>19</v>
      </c>
      <c r="C4714" s="12">
        <v>144</v>
      </c>
      <c r="D4714" s="12" t="s">
        <v>586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1580</v>
      </c>
      <c r="B4715" s="12">
        <v>19</v>
      </c>
      <c r="C4715" s="12">
        <v>144</v>
      </c>
      <c r="D4715" s="12" t="s">
        <v>584</v>
      </c>
      <c r="E4715" s="12">
        <v>20</v>
      </c>
      <c r="F4715" s="12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1580</v>
      </c>
      <c r="B4716" s="12">
        <v>19</v>
      </c>
      <c r="C4716" s="12">
        <v>144</v>
      </c>
      <c r="D4716" s="12" t="s">
        <v>588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1580</v>
      </c>
      <c r="B4717" s="18">
        <v>19</v>
      </c>
      <c r="C4717" s="18">
        <v>144</v>
      </c>
      <c r="D4717" s="18" t="s">
        <v>1577</v>
      </c>
      <c r="E4717" s="18">
        <v>20</v>
      </c>
      <c r="F4717" s="18">
        <v>1</v>
      </c>
      <c r="G4717" s="16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1580</v>
      </c>
      <c r="B4718" s="12">
        <v>62</v>
      </c>
      <c r="C4718" s="12">
        <v>197</v>
      </c>
      <c r="D4718" s="12" t="s">
        <v>592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1580</v>
      </c>
      <c r="B4719" s="12">
        <v>62</v>
      </c>
      <c r="C4719" s="12">
        <v>197</v>
      </c>
      <c r="D4719" s="12" t="s">
        <v>590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1580</v>
      </c>
      <c r="B4720" s="12">
        <v>62</v>
      </c>
      <c r="C4720" s="12">
        <v>197</v>
      </c>
      <c r="D4720" s="12" t="s">
        <v>586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1580</v>
      </c>
      <c r="B4721" s="12">
        <v>62</v>
      </c>
      <c r="C4721" s="12">
        <v>197</v>
      </c>
      <c r="D4721" s="12" t="s">
        <v>584</v>
      </c>
      <c r="E4721" s="12">
        <v>20</v>
      </c>
      <c r="F4721" s="12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1580</v>
      </c>
      <c r="B4722" s="12">
        <v>62</v>
      </c>
      <c r="C4722" s="12">
        <v>197</v>
      </c>
      <c r="D4722" s="12" t="s">
        <v>588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1580</v>
      </c>
      <c r="B4723" s="18">
        <v>62</v>
      </c>
      <c r="C4723" s="18">
        <v>197</v>
      </c>
      <c r="D4723" s="18" t="s">
        <v>1577</v>
      </c>
      <c r="E4723" s="18">
        <v>20</v>
      </c>
      <c r="F4723" s="18">
        <v>1</v>
      </c>
      <c r="G4723" s="16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1580</v>
      </c>
      <c r="B4724" s="12">
        <v>50</v>
      </c>
      <c r="C4724" s="12">
        <v>224</v>
      </c>
      <c r="D4724" s="12" t="s">
        <v>592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1580</v>
      </c>
      <c r="B4725" s="12">
        <v>50</v>
      </c>
      <c r="C4725" s="12">
        <v>224</v>
      </c>
      <c r="D4725" s="12" t="s">
        <v>590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1580</v>
      </c>
      <c r="B4726" s="12">
        <v>50</v>
      </c>
      <c r="C4726" s="12">
        <v>224</v>
      </c>
      <c r="D4726" s="12" t="s">
        <v>586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1580</v>
      </c>
      <c r="B4727" s="12">
        <v>50</v>
      </c>
      <c r="C4727" s="12">
        <v>224</v>
      </c>
      <c r="D4727" s="12" t="s">
        <v>584</v>
      </c>
      <c r="E4727" s="12">
        <v>20</v>
      </c>
      <c r="F4727" s="12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1580</v>
      </c>
      <c r="B4728" s="12">
        <v>50</v>
      </c>
      <c r="C4728" s="12">
        <v>224</v>
      </c>
      <c r="D4728" s="12" t="s">
        <v>588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1580</v>
      </c>
      <c r="B4729" s="18">
        <v>50</v>
      </c>
      <c r="C4729" s="18">
        <v>224</v>
      </c>
      <c r="D4729" s="18" t="s">
        <v>1577</v>
      </c>
      <c r="E4729" s="18">
        <v>20</v>
      </c>
      <c r="F4729" s="18">
        <v>1</v>
      </c>
      <c r="G4729" s="16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1580</v>
      </c>
      <c r="B4730" s="12">
        <v>40</v>
      </c>
      <c r="C4730" s="12">
        <v>265</v>
      </c>
      <c r="D4730" s="12" t="s">
        <v>592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1580</v>
      </c>
      <c r="B4731" s="12">
        <v>40</v>
      </c>
      <c r="C4731" s="12">
        <v>265</v>
      </c>
      <c r="D4731" s="12" t="s">
        <v>590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1580</v>
      </c>
      <c r="B4732" s="12">
        <v>40</v>
      </c>
      <c r="C4732" s="12">
        <v>265</v>
      </c>
      <c r="D4732" s="12" t="s">
        <v>586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1580</v>
      </c>
      <c r="B4733" s="12">
        <v>40</v>
      </c>
      <c r="C4733" s="12">
        <v>265</v>
      </c>
      <c r="D4733" s="12" t="s">
        <v>584</v>
      </c>
      <c r="E4733" s="12">
        <v>20</v>
      </c>
      <c r="F4733" s="12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1580</v>
      </c>
      <c r="B4734" s="12">
        <v>40</v>
      </c>
      <c r="C4734" s="12">
        <v>265</v>
      </c>
      <c r="D4734" s="12" t="s">
        <v>588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1580</v>
      </c>
      <c r="B4735" s="18">
        <v>40</v>
      </c>
      <c r="C4735" s="18">
        <v>265</v>
      </c>
      <c r="D4735" s="18" t="s">
        <v>1577</v>
      </c>
      <c r="E4735" s="18">
        <v>20</v>
      </c>
      <c r="F4735" s="18">
        <v>1</v>
      </c>
      <c r="G4735" s="16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1580</v>
      </c>
      <c r="B4736" s="12">
        <v>78</v>
      </c>
      <c r="C4736" s="12">
        <v>256</v>
      </c>
      <c r="D4736" s="12" t="s">
        <v>592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1580</v>
      </c>
      <c r="B4737" s="12">
        <v>78</v>
      </c>
      <c r="C4737" s="12">
        <v>256</v>
      </c>
      <c r="D4737" s="12" t="s">
        <v>590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1580</v>
      </c>
      <c r="B4738" s="12">
        <v>78</v>
      </c>
      <c r="C4738" s="12">
        <v>256</v>
      </c>
      <c r="D4738" s="12" t="s">
        <v>586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1580</v>
      </c>
      <c r="B4739" s="12">
        <v>78</v>
      </c>
      <c r="C4739" s="12">
        <v>256</v>
      </c>
      <c r="D4739" s="12" t="s">
        <v>584</v>
      </c>
      <c r="E4739" s="12">
        <v>20</v>
      </c>
      <c r="F4739" s="12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1580</v>
      </c>
      <c r="B4740" s="12">
        <v>78</v>
      </c>
      <c r="C4740" s="12">
        <v>256</v>
      </c>
      <c r="D4740" s="12" t="s">
        <v>588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1580</v>
      </c>
      <c r="B4741" s="18">
        <v>78</v>
      </c>
      <c r="C4741" s="18">
        <v>256</v>
      </c>
      <c r="D4741" s="18" t="s">
        <v>1577</v>
      </c>
      <c r="E4741" s="18">
        <v>20</v>
      </c>
      <c r="F4741" s="18">
        <v>1</v>
      </c>
      <c r="G4741" s="16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1580</v>
      </c>
      <c r="B4742" s="12">
        <v>145</v>
      </c>
      <c r="C4742" s="12">
        <v>263</v>
      </c>
      <c r="D4742" s="12" t="s">
        <v>592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1580</v>
      </c>
      <c r="B4743" s="12">
        <v>145</v>
      </c>
      <c r="C4743" s="12">
        <v>263</v>
      </c>
      <c r="D4743" s="12" t="s">
        <v>590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1580</v>
      </c>
      <c r="B4744" s="12">
        <v>145</v>
      </c>
      <c r="C4744" s="12">
        <v>263</v>
      </c>
      <c r="D4744" s="12" t="s">
        <v>586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1580</v>
      </c>
      <c r="B4745" s="12">
        <v>145</v>
      </c>
      <c r="C4745" s="12">
        <v>263</v>
      </c>
      <c r="D4745" s="12" t="s">
        <v>584</v>
      </c>
      <c r="E4745" s="12">
        <v>20</v>
      </c>
      <c r="F4745" s="12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1580</v>
      </c>
      <c r="B4746" s="12">
        <v>145</v>
      </c>
      <c r="C4746" s="12">
        <v>263</v>
      </c>
      <c r="D4746" s="12" t="s">
        <v>588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1580</v>
      </c>
      <c r="B4747" s="18">
        <v>145</v>
      </c>
      <c r="C4747" s="18">
        <v>263</v>
      </c>
      <c r="D4747" s="18" t="s">
        <v>1577</v>
      </c>
      <c r="E4747" s="18">
        <v>20</v>
      </c>
      <c r="F4747" s="18">
        <v>1</v>
      </c>
      <c r="G4747" s="16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1580</v>
      </c>
      <c r="B4748" s="12">
        <v>106</v>
      </c>
      <c r="C4748" s="12">
        <v>212</v>
      </c>
      <c r="D4748" s="12" t="s">
        <v>592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1580</v>
      </c>
      <c r="B4749" s="12">
        <v>106</v>
      </c>
      <c r="C4749" s="12">
        <v>212</v>
      </c>
      <c r="D4749" s="12" t="s">
        <v>590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1580</v>
      </c>
      <c r="B4750" s="12">
        <v>106</v>
      </c>
      <c r="C4750" s="12">
        <v>212</v>
      </c>
      <c r="D4750" s="12" t="s">
        <v>586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1580</v>
      </c>
      <c r="B4751" s="12">
        <v>106</v>
      </c>
      <c r="C4751" s="12">
        <v>212</v>
      </c>
      <c r="D4751" s="12" t="s">
        <v>584</v>
      </c>
      <c r="E4751" s="12">
        <v>20</v>
      </c>
      <c r="F4751" s="12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1580</v>
      </c>
      <c r="B4752" s="12">
        <v>106</v>
      </c>
      <c r="C4752" s="12">
        <v>212</v>
      </c>
      <c r="D4752" s="12" t="s">
        <v>588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1580</v>
      </c>
      <c r="B4753" s="18">
        <v>106</v>
      </c>
      <c r="C4753" s="18">
        <v>212</v>
      </c>
      <c r="D4753" s="18" t="s">
        <v>1577</v>
      </c>
      <c r="E4753" s="18">
        <v>20</v>
      </c>
      <c r="F4753" s="18">
        <v>1</v>
      </c>
      <c r="G4753" s="16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1580</v>
      </c>
      <c r="B4754" s="12">
        <v>79</v>
      </c>
      <c r="C4754" s="12">
        <v>90</v>
      </c>
      <c r="D4754" s="12" t="s">
        <v>592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1580</v>
      </c>
      <c r="B4755" s="12">
        <v>79</v>
      </c>
      <c r="C4755" s="12">
        <v>90</v>
      </c>
      <c r="D4755" s="12" t="s">
        <v>590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1580</v>
      </c>
      <c r="B4756" s="12">
        <v>79</v>
      </c>
      <c r="C4756" s="12">
        <v>90</v>
      </c>
      <c r="D4756" s="12" t="s">
        <v>586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1580</v>
      </c>
      <c r="B4757" s="12">
        <v>79</v>
      </c>
      <c r="C4757" s="12">
        <v>90</v>
      </c>
      <c r="D4757" s="12" t="s">
        <v>584</v>
      </c>
      <c r="E4757" s="12">
        <v>20</v>
      </c>
      <c r="F4757" s="12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1580</v>
      </c>
      <c r="B4758" s="12">
        <v>79</v>
      </c>
      <c r="C4758" s="12">
        <v>90</v>
      </c>
      <c r="D4758" s="12" t="s">
        <v>588</v>
      </c>
      <c r="E4758" s="12">
        <v>20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1580</v>
      </c>
      <c r="B4759" s="18">
        <v>79</v>
      </c>
      <c r="C4759" s="18">
        <v>90</v>
      </c>
      <c r="D4759" s="18" t="s">
        <v>1577</v>
      </c>
      <c r="E4759" s="18">
        <v>20</v>
      </c>
      <c r="F4759" s="18">
        <v>1</v>
      </c>
      <c r="G4759" s="16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1580</v>
      </c>
      <c r="B4760" s="12">
        <v>187</v>
      </c>
      <c r="C4760" s="12">
        <v>192</v>
      </c>
      <c r="D4760" s="12" t="s">
        <v>592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1580</v>
      </c>
      <c r="B4761" s="12">
        <v>187</v>
      </c>
      <c r="C4761" s="12">
        <v>192</v>
      </c>
      <c r="D4761" s="12" t="s">
        <v>590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1580</v>
      </c>
      <c r="B4762" s="12">
        <v>187</v>
      </c>
      <c r="C4762" s="12">
        <v>192</v>
      </c>
      <c r="D4762" s="12" t="s">
        <v>586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1580</v>
      </c>
      <c r="B4763" s="12">
        <v>187</v>
      </c>
      <c r="C4763" s="12">
        <v>192</v>
      </c>
      <c r="D4763" s="12" t="s">
        <v>584</v>
      </c>
      <c r="E4763" s="12">
        <v>30</v>
      </c>
      <c r="F4763" s="12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1580</v>
      </c>
      <c r="B4764" s="12">
        <v>187</v>
      </c>
      <c r="C4764" s="12">
        <v>192</v>
      </c>
      <c r="D4764" s="12" t="s">
        <v>588</v>
      </c>
      <c r="E4764" s="12">
        <v>30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1580</v>
      </c>
      <c r="B4765" s="18">
        <v>187</v>
      </c>
      <c r="C4765" s="18">
        <v>192</v>
      </c>
      <c r="D4765" s="18" t="s">
        <v>1577</v>
      </c>
      <c r="E4765" s="18">
        <v>30</v>
      </c>
      <c r="F4765" s="18">
        <v>1</v>
      </c>
      <c r="G4765" s="16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1580</v>
      </c>
      <c r="B4766" s="12">
        <v>211</v>
      </c>
      <c r="C4766" s="12">
        <v>142</v>
      </c>
      <c r="D4766" s="12" t="s">
        <v>592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1580</v>
      </c>
      <c r="B4767" s="12">
        <v>211</v>
      </c>
      <c r="C4767" s="12">
        <v>142</v>
      </c>
      <c r="D4767" s="12" t="s">
        <v>590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1580</v>
      </c>
      <c r="B4768" s="12">
        <v>211</v>
      </c>
      <c r="C4768" s="12">
        <v>142</v>
      </c>
      <c r="D4768" s="12" t="s">
        <v>586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1580</v>
      </c>
      <c r="B4769" s="12">
        <v>211</v>
      </c>
      <c r="C4769" s="12">
        <v>142</v>
      </c>
      <c r="D4769" s="12" t="s">
        <v>584</v>
      </c>
      <c r="E4769" s="12">
        <v>20</v>
      </c>
      <c r="F4769" s="12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1580</v>
      </c>
      <c r="B4770" s="12">
        <v>211</v>
      </c>
      <c r="C4770" s="12">
        <v>142</v>
      </c>
      <c r="D4770" s="12" t="s">
        <v>588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1580</v>
      </c>
      <c r="B4771" s="18">
        <v>211</v>
      </c>
      <c r="C4771" s="18">
        <v>142</v>
      </c>
      <c r="D4771" s="18" t="s">
        <v>1577</v>
      </c>
      <c r="E4771" s="18">
        <v>20</v>
      </c>
      <c r="F4771" s="18">
        <v>1</v>
      </c>
      <c r="G4771" s="16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1580</v>
      </c>
      <c r="B4772" s="12">
        <v>226</v>
      </c>
      <c r="C4772" s="12">
        <v>262</v>
      </c>
      <c r="D4772" s="12" t="s">
        <v>592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1580</v>
      </c>
      <c r="B4773" s="12">
        <v>226</v>
      </c>
      <c r="C4773" s="12">
        <v>262</v>
      </c>
      <c r="D4773" s="12" t="s">
        <v>590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1580</v>
      </c>
      <c r="B4774" s="12">
        <v>226</v>
      </c>
      <c r="C4774" s="12">
        <v>262</v>
      </c>
      <c r="D4774" s="12" t="s">
        <v>586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1580</v>
      </c>
      <c r="B4775" s="12">
        <v>226</v>
      </c>
      <c r="C4775" s="12">
        <v>262</v>
      </c>
      <c r="D4775" s="12" t="s">
        <v>584</v>
      </c>
      <c r="E4775" s="12">
        <v>20</v>
      </c>
      <c r="F4775" s="12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1580</v>
      </c>
      <c r="B4776" s="12">
        <v>226</v>
      </c>
      <c r="C4776" s="12">
        <v>262</v>
      </c>
      <c r="D4776" s="12" t="s">
        <v>588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1580</v>
      </c>
      <c r="B4777" s="18">
        <v>226</v>
      </c>
      <c r="C4777" s="18">
        <v>262</v>
      </c>
      <c r="D4777" s="18" t="s">
        <v>1577</v>
      </c>
      <c r="E4777" s="18">
        <v>20</v>
      </c>
      <c r="F4777" s="18">
        <v>1</v>
      </c>
      <c r="G4777" s="16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1580</v>
      </c>
      <c r="B4778" s="12">
        <v>258</v>
      </c>
      <c r="C4778" s="12">
        <v>236</v>
      </c>
      <c r="D4778" s="12" t="s">
        <v>592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1580</v>
      </c>
      <c r="B4779" s="12">
        <v>258</v>
      </c>
      <c r="C4779" s="12">
        <v>236</v>
      </c>
      <c r="D4779" s="12" t="s">
        <v>590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1580</v>
      </c>
      <c r="B4780" s="12">
        <v>258</v>
      </c>
      <c r="C4780" s="12">
        <v>236</v>
      </c>
      <c r="D4780" s="12" t="s">
        <v>586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1580</v>
      </c>
      <c r="B4781" s="12">
        <v>258</v>
      </c>
      <c r="C4781" s="12">
        <v>236</v>
      </c>
      <c r="D4781" s="12" t="s">
        <v>584</v>
      </c>
      <c r="E4781" s="12">
        <v>20</v>
      </c>
      <c r="F4781" s="12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1580</v>
      </c>
      <c r="B4782" s="12">
        <v>258</v>
      </c>
      <c r="C4782" s="12">
        <v>236</v>
      </c>
      <c r="D4782" s="12" t="s">
        <v>588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1580</v>
      </c>
      <c r="B4783" s="18">
        <v>258</v>
      </c>
      <c r="C4783" s="18">
        <v>236</v>
      </c>
      <c r="D4783" s="18" t="s">
        <v>1577</v>
      </c>
      <c r="E4783" s="18">
        <v>20</v>
      </c>
      <c r="F4783" s="18">
        <v>1</v>
      </c>
      <c r="G4783" s="16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1580</v>
      </c>
      <c r="B4784" s="12">
        <v>256</v>
      </c>
      <c r="C4784" s="12">
        <v>151</v>
      </c>
      <c r="D4784" s="12" t="s">
        <v>592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1580</v>
      </c>
      <c r="B4785" s="12">
        <v>256</v>
      </c>
      <c r="C4785" s="12">
        <v>151</v>
      </c>
      <c r="D4785" s="12" t="s">
        <v>590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1580</v>
      </c>
      <c r="B4786" s="12">
        <v>256</v>
      </c>
      <c r="C4786" s="12">
        <v>151</v>
      </c>
      <c r="D4786" s="12" t="s">
        <v>586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1580</v>
      </c>
      <c r="B4787" s="12">
        <v>256</v>
      </c>
      <c r="C4787" s="12">
        <v>151</v>
      </c>
      <c r="D4787" s="12" t="s">
        <v>584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1580</v>
      </c>
      <c r="B4788" s="12">
        <v>256</v>
      </c>
      <c r="C4788" s="12">
        <v>151</v>
      </c>
      <c r="D4788" s="12" t="s">
        <v>588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1580</v>
      </c>
      <c r="B4789" s="12">
        <v>271</v>
      </c>
      <c r="C4789" s="12">
        <v>108</v>
      </c>
      <c r="D4789" s="12" t="s">
        <v>592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1580</v>
      </c>
      <c r="B4790" s="12">
        <v>271</v>
      </c>
      <c r="C4790" s="12">
        <v>108</v>
      </c>
      <c r="D4790" s="12" t="s">
        <v>590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1580</v>
      </c>
      <c r="B4791" s="12">
        <v>271</v>
      </c>
      <c r="C4791" s="12">
        <v>108</v>
      </c>
      <c r="D4791" s="12" t="s">
        <v>586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1580</v>
      </c>
      <c r="B4792" s="12">
        <v>271</v>
      </c>
      <c r="C4792" s="12">
        <v>108</v>
      </c>
      <c r="D4792" s="12" t="s">
        <v>584</v>
      </c>
      <c r="E4792" s="12">
        <v>20</v>
      </c>
      <c r="F4792" s="12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1580</v>
      </c>
      <c r="B4793" s="12">
        <v>271</v>
      </c>
      <c r="C4793" s="12">
        <v>108</v>
      </c>
      <c r="D4793" s="12" t="s">
        <v>588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1580</v>
      </c>
      <c r="B4794" s="18">
        <v>271</v>
      </c>
      <c r="C4794" s="18">
        <v>108</v>
      </c>
      <c r="D4794" s="18" t="s">
        <v>1577</v>
      </c>
      <c r="E4794" s="18">
        <v>20</v>
      </c>
      <c r="F4794" s="18">
        <v>1</v>
      </c>
      <c r="G4794" s="16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1580</v>
      </c>
      <c r="B4795" s="12">
        <v>162</v>
      </c>
      <c r="C4795" s="12">
        <v>90</v>
      </c>
      <c r="D4795" s="12" t="s">
        <v>592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1580</v>
      </c>
      <c r="B4796" s="12">
        <v>162</v>
      </c>
      <c r="C4796" s="12">
        <v>90</v>
      </c>
      <c r="D4796" s="12" t="s">
        <v>590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1580</v>
      </c>
      <c r="B4797" s="12">
        <v>162</v>
      </c>
      <c r="C4797" s="12">
        <v>90</v>
      </c>
      <c r="D4797" s="12" t="s">
        <v>586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1580</v>
      </c>
      <c r="B4798" s="12">
        <v>162</v>
      </c>
      <c r="C4798" s="12">
        <v>90</v>
      </c>
      <c r="D4798" s="12" t="s">
        <v>584</v>
      </c>
      <c r="E4798" s="12">
        <v>20</v>
      </c>
      <c r="F4798" s="12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1580</v>
      </c>
      <c r="B4799" s="12">
        <v>162</v>
      </c>
      <c r="C4799" s="12">
        <v>90</v>
      </c>
      <c r="D4799" s="12" t="s">
        <v>588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1580</v>
      </c>
      <c r="B4800" s="18">
        <v>162</v>
      </c>
      <c r="C4800" s="18">
        <v>90</v>
      </c>
      <c r="D4800" s="18" t="s">
        <v>1577</v>
      </c>
      <c r="E4800" s="18">
        <v>20</v>
      </c>
      <c r="F4800" s="18">
        <v>1</v>
      </c>
      <c r="G4800" s="16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1580</v>
      </c>
      <c r="B4801" s="12">
        <v>244</v>
      </c>
      <c r="C4801" s="12">
        <v>94</v>
      </c>
      <c r="D4801" s="12" t="s">
        <v>592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1580</v>
      </c>
      <c r="B4802" s="12">
        <v>244</v>
      </c>
      <c r="C4802" s="12">
        <v>94</v>
      </c>
      <c r="D4802" s="12" t="s">
        <v>590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1580</v>
      </c>
      <c r="B4803" s="12">
        <v>244</v>
      </c>
      <c r="C4803" s="12">
        <v>94</v>
      </c>
      <c r="D4803" s="12" t="s">
        <v>586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1580</v>
      </c>
      <c r="B4804" s="12">
        <v>244</v>
      </c>
      <c r="C4804" s="12">
        <v>94</v>
      </c>
      <c r="D4804" s="12" t="s">
        <v>584</v>
      </c>
      <c r="E4804" s="12">
        <v>20</v>
      </c>
      <c r="F4804" s="12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1580</v>
      </c>
      <c r="B4805" s="12">
        <v>244</v>
      </c>
      <c r="C4805" s="12">
        <v>94</v>
      </c>
      <c r="D4805" s="12" t="s">
        <v>588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1580</v>
      </c>
      <c r="B4806" s="18">
        <v>244</v>
      </c>
      <c r="C4806" s="18">
        <v>94</v>
      </c>
      <c r="D4806" s="18" t="s">
        <v>1577</v>
      </c>
      <c r="E4806" s="18">
        <v>20</v>
      </c>
      <c r="F4806" s="18">
        <v>1</v>
      </c>
      <c r="G4806" s="16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1580</v>
      </c>
      <c r="B4807" s="12">
        <v>244</v>
      </c>
      <c r="C4807" s="12">
        <v>53</v>
      </c>
      <c r="D4807" s="12" t="s">
        <v>592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1580</v>
      </c>
      <c r="B4808" s="12">
        <v>244</v>
      </c>
      <c r="C4808" s="12">
        <v>53</v>
      </c>
      <c r="D4808" s="12" t="s">
        <v>590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1580</v>
      </c>
      <c r="B4809" s="12">
        <v>244</v>
      </c>
      <c r="C4809" s="12">
        <v>53</v>
      </c>
      <c r="D4809" s="12" t="s">
        <v>586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1580</v>
      </c>
      <c r="B4810" s="12">
        <v>244</v>
      </c>
      <c r="C4810" s="12">
        <v>53</v>
      </c>
      <c r="D4810" s="12" t="s">
        <v>584</v>
      </c>
      <c r="E4810" s="12">
        <v>20</v>
      </c>
      <c r="F4810" s="12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1580</v>
      </c>
      <c r="B4811" s="12">
        <v>244</v>
      </c>
      <c r="C4811" s="12">
        <v>53</v>
      </c>
      <c r="D4811" s="12" t="s">
        <v>588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1580</v>
      </c>
      <c r="B4812" s="18">
        <v>244</v>
      </c>
      <c r="C4812" s="18">
        <v>53</v>
      </c>
      <c r="D4812" s="18" t="s">
        <v>1577</v>
      </c>
      <c r="E4812" s="18">
        <v>20</v>
      </c>
      <c r="F4812" s="18">
        <v>1</v>
      </c>
      <c r="G4812" s="16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1580</v>
      </c>
      <c r="B4813" s="12">
        <v>200</v>
      </c>
      <c r="C4813" s="12">
        <v>60</v>
      </c>
      <c r="D4813" s="12" t="s">
        <v>592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1580</v>
      </c>
      <c r="B4814" s="12">
        <v>200</v>
      </c>
      <c r="C4814" s="12">
        <v>60</v>
      </c>
      <c r="D4814" s="12" t="s">
        <v>590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1580</v>
      </c>
      <c r="B4815" s="12">
        <v>200</v>
      </c>
      <c r="C4815" s="12">
        <v>60</v>
      </c>
      <c r="D4815" s="12" t="s">
        <v>586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1580</v>
      </c>
      <c r="B4816" s="12">
        <v>200</v>
      </c>
      <c r="C4816" s="12">
        <v>60</v>
      </c>
      <c r="D4816" s="12" t="s">
        <v>584</v>
      </c>
      <c r="E4816" s="12">
        <v>20</v>
      </c>
      <c r="F4816" s="12">
        <v>3</v>
      </c>
      <c r="G4816" s="14">
        <v>30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1580</v>
      </c>
      <c r="B4817" s="12">
        <v>200</v>
      </c>
      <c r="C4817" s="12">
        <v>60</v>
      </c>
      <c r="D4817" s="12" t="s">
        <v>588</v>
      </c>
      <c r="E4817" s="12">
        <v>20</v>
      </c>
      <c r="F4817" s="12">
        <v>3</v>
      </c>
      <c r="G4817" s="14">
        <v>30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1585</v>
      </c>
    </row>
    <row r="4820" spans="1:14">
      <c r="A4820" s="11" t="s">
        <v>1586</v>
      </c>
      <c r="B4820" s="12">
        <v>50</v>
      </c>
      <c r="C4820" s="12">
        <v>50</v>
      </c>
      <c r="D4820" s="12" t="s">
        <v>592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1586</v>
      </c>
      <c r="B4821" s="12">
        <v>50</v>
      </c>
      <c r="C4821" s="12">
        <v>50</v>
      </c>
      <c r="D4821" s="12" t="s">
        <v>586</v>
      </c>
      <c r="E4821" s="12">
        <v>70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1586</v>
      </c>
      <c r="B4822" s="12">
        <v>50</v>
      </c>
      <c r="C4822" s="12">
        <v>50</v>
      </c>
      <c r="D4822" s="12" t="s">
        <v>584</v>
      </c>
      <c r="E4822" s="12">
        <v>70</v>
      </c>
      <c r="F4822" s="12">
        <v>10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1586</v>
      </c>
      <c r="B4823" s="12">
        <v>50</v>
      </c>
      <c r="C4823" s="12">
        <v>50</v>
      </c>
      <c r="D4823" s="12" t="s">
        <v>588</v>
      </c>
      <c r="E4823" s="12">
        <v>50</v>
      </c>
      <c r="F4823" s="12">
        <v>10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1586</v>
      </c>
      <c r="B4824" s="12">
        <v>50</v>
      </c>
      <c r="C4824" s="12">
        <v>50</v>
      </c>
      <c r="D4824" s="12" t="s">
        <v>591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1586</v>
      </c>
      <c r="B4825" s="12">
        <v>50</v>
      </c>
      <c r="C4825" s="12">
        <v>50</v>
      </c>
      <c r="D4825" s="12" t="s">
        <v>589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1586</v>
      </c>
      <c r="B4826" s="12">
        <v>50</v>
      </c>
      <c r="C4826" s="12">
        <v>50</v>
      </c>
      <c r="D4826" s="12" t="s">
        <v>585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1586</v>
      </c>
      <c r="B4827" s="12">
        <v>50</v>
      </c>
      <c r="C4827" s="12">
        <v>50</v>
      </c>
      <c r="D4827" s="12" t="s">
        <v>583</v>
      </c>
      <c r="E4827" s="12">
        <v>70</v>
      </c>
      <c r="F4827" s="12">
        <v>5</v>
      </c>
      <c r="G4827" s="12">
        <v>80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1586</v>
      </c>
      <c r="B4828" s="12">
        <v>50</v>
      </c>
      <c r="C4828" s="12">
        <v>50</v>
      </c>
      <c r="D4828" s="12" t="s">
        <v>587</v>
      </c>
      <c r="E4828" s="12">
        <v>70</v>
      </c>
      <c r="F4828" s="12">
        <v>5</v>
      </c>
      <c r="G4828" s="12">
        <v>80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1586</v>
      </c>
      <c r="B4829" s="18">
        <v>50</v>
      </c>
      <c r="C4829" s="18">
        <v>50</v>
      </c>
      <c r="D4829" s="18" t="s">
        <v>1127</v>
      </c>
      <c r="E4829" s="18">
        <v>70</v>
      </c>
      <c r="F4829" s="18">
        <v>2</v>
      </c>
      <c r="G4829" s="18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1586</v>
      </c>
      <c r="B4830" s="18">
        <v>50</v>
      </c>
      <c r="C4830" s="18">
        <v>50</v>
      </c>
      <c r="D4830" s="18" t="s">
        <v>1577</v>
      </c>
      <c r="E4830" s="18">
        <v>20</v>
      </c>
      <c r="F4830" s="18">
        <v>5</v>
      </c>
      <c r="G4830" s="16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1586</v>
      </c>
      <c r="B4832" s="12">
        <v>18</v>
      </c>
      <c r="C4832" s="12">
        <v>56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1586</v>
      </c>
      <c r="B4833" s="12">
        <v>19</v>
      </c>
      <c r="C4833" s="12">
        <v>17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1586</v>
      </c>
      <c r="B4834" s="12">
        <v>28</v>
      </c>
      <c r="C4834" s="12">
        <v>62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1586</v>
      </c>
      <c r="B4835" s="12">
        <v>41</v>
      </c>
      <c r="C4835" s="12">
        <v>23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1586</v>
      </c>
      <c r="B4836" s="12">
        <v>44</v>
      </c>
      <c r="C4836" s="12">
        <v>59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1" t="s">
        <v>1586</v>
      </c>
      <c r="B4837" s="12">
        <v>52</v>
      </c>
      <c r="C4837" s="12">
        <v>33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1586</v>
      </c>
      <c r="B4838" s="12">
        <v>53</v>
      </c>
      <c r="C4838" s="12">
        <v>76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1586</v>
      </c>
      <c r="B4839" s="12">
        <v>64</v>
      </c>
      <c r="C4839" s="12">
        <v>47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1586</v>
      </c>
      <c r="B4840" s="12">
        <v>77</v>
      </c>
      <c r="C4840" s="12">
        <v>74</v>
      </c>
      <c r="D4840" s="12" t="s">
        <v>588</v>
      </c>
      <c r="E4840" s="12">
        <v>20</v>
      </c>
      <c r="F4840" s="12">
        <v>8</v>
      </c>
      <c r="G4840" s="14">
        <v>30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1586</v>
      </c>
      <c r="B4841" s="12">
        <v>79</v>
      </c>
      <c r="C4841" s="12">
        <v>54</v>
      </c>
      <c r="D4841" s="12" t="s">
        <v>588</v>
      </c>
      <c r="E4841" s="12">
        <v>20</v>
      </c>
      <c r="F4841" s="12">
        <v>8</v>
      </c>
      <c r="G4841" s="14">
        <v>30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1587</v>
      </c>
    </row>
    <row r="4844" spans="1:14">
      <c r="A4844" s="11" t="s">
        <v>1588</v>
      </c>
      <c r="B4844" s="12">
        <v>50</v>
      </c>
      <c r="C4844" s="12">
        <v>50</v>
      </c>
      <c r="D4844" s="12" t="s">
        <v>592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1588</v>
      </c>
      <c r="B4845" s="12">
        <v>50</v>
      </c>
      <c r="C4845" s="12">
        <v>50</v>
      </c>
      <c r="D4845" s="12" t="s">
        <v>586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1588</v>
      </c>
      <c r="B4846" s="12">
        <v>50</v>
      </c>
      <c r="C4846" s="12">
        <v>50</v>
      </c>
      <c r="D4846" s="12" t="s">
        <v>584</v>
      </c>
      <c r="E4846" s="12">
        <v>70</v>
      </c>
      <c r="F4846" s="12">
        <v>10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1588</v>
      </c>
      <c r="B4847" s="12">
        <v>50</v>
      </c>
      <c r="C4847" s="12">
        <v>50</v>
      </c>
      <c r="D4847" s="12" t="s">
        <v>588</v>
      </c>
      <c r="E4847" s="12">
        <v>70</v>
      </c>
      <c r="F4847" s="12">
        <v>10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1588</v>
      </c>
      <c r="B4848" s="12">
        <v>50</v>
      </c>
      <c r="C4848" s="12">
        <v>50</v>
      </c>
      <c r="D4848" s="12" t="s">
        <v>589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1588</v>
      </c>
      <c r="B4849" s="12">
        <v>50</v>
      </c>
      <c r="C4849" s="12">
        <v>50</v>
      </c>
      <c r="D4849" s="12" t="s">
        <v>591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1588</v>
      </c>
      <c r="B4850" s="12">
        <v>50</v>
      </c>
      <c r="C4850" s="12">
        <v>50</v>
      </c>
      <c r="D4850" s="12" t="s">
        <v>585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1588</v>
      </c>
      <c r="B4851" s="12">
        <v>50</v>
      </c>
      <c r="C4851" s="12">
        <v>50</v>
      </c>
      <c r="D4851" s="12" t="s">
        <v>583</v>
      </c>
      <c r="E4851" s="12">
        <v>70</v>
      </c>
      <c r="F4851" s="12">
        <v>5</v>
      </c>
      <c r="G4851" s="12">
        <v>80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1588</v>
      </c>
      <c r="B4852" s="12">
        <v>50</v>
      </c>
      <c r="C4852" s="12">
        <v>50</v>
      </c>
      <c r="D4852" s="12" t="s">
        <v>587</v>
      </c>
      <c r="E4852" s="12">
        <v>70</v>
      </c>
      <c r="F4852" s="12">
        <v>5</v>
      </c>
      <c r="G4852" s="12">
        <v>80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1588</v>
      </c>
      <c r="B4853" s="18">
        <v>50</v>
      </c>
      <c r="C4853" s="18">
        <v>50</v>
      </c>
      <c r="D4853" s="18" t="s">
        <v>1127</v>
      </c>
      <c r="E4853" s="18">
        <v>70</v>
      </c>
      <c r="F4853" s="18">
        <v>2</v>
      </c>
      <c r="G4853" s="18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1588</v>
      </c>
      <c r="B4854" s="18">
        <v>20</v>
      </c>
      <c r="C4854" s="18">
        <v>84</v>
      </c>
      <c r="D4854" s="18" t="s">
        <v>1577</v>
      </c>
      <c r="E4854" s="18">
        <v>20</v>
      </c>
      <c r="F4854" s="18">
        <v>5</v>
      </c>
      <c r="G4854" s="16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1588</v>
      </c>
      <c r="B4856" s="12">
        <v>18</v>
      </c>
      <c r="C4856" s="12">
        <v>29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1588</v>
      </c>
      <c r="B4857" s="12">
        <v>23</v>
      </c>
      <c r="C4857" s="12">
        <v>82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1588</v>
      </c>
      <c r="B4858" s="12">
        <v>27</v>
      </c>
      <c r="C4858" s="12">
        <v>62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1588</v>
      </c>
      <c r="B4859" s="12">
        <v>42</v>
      </c>
      <c r="C4859" s="12">
        <v>22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1588</v>
      </c>
      <c r="B4860" s="12">
        <v>53</v>
      </c>
      <c r="C4860" s="12">
        <v>71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1" t="s">
        <v>1588</v>
      </c>
      <c r="B4861" s="12">
        <v>60</v>
      </c>
      <c r="C4861" s="12">
        <v>20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1588</v>
      </c>
      <c r="B4862" s="12">
        <v>60</v>
      </c>
      <c r="C4862" s="12">
        <v>48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1588</v>
      </c>
      <c r="B4863" s="12">
        <v>67</v>
      </c>
      <c r="C4863" s="12">
        <v>79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1588</v>
      </c>
      <c r="B4864" s="12">
        <v>77</v>
      </c>
      <c r="C4864" s="12">
        <v>32</v>
      </c>
      <c r="D4864" s="12" t="s">
        <v>590</v>
      </c>
      <c r="E4864" s="12">
        <v>20</v>
      </c>
      <c r="F4864" s="12">
        <v>8</v>
      </c>
      <c r="G4864" s="14">
        <v>30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1588</v>
      </c>
      <c r="B4865" s="12">
        <v>87</v>
      </c>
      <c r="C4865" s="12">
        <v>24</v>
      </c>
      <c r="D4865" s="12" t="s">
        <v>590</v>
      </c>
      <c r="E4865" s="12">
        <v>20</v>
      </c>
      <c r="F4865" s="12">
        <v>8</v>
      </c>
      <c r="G4865" s="14">
        <v>30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1589</v>
      </c>
    </row>
    <row r="4868" spans="1:14">
      <c r="A4868" s="11" t="s">
        <v>1590</v>
      </c>
      <c r="B4868" s="12">
        <v>50</v>
      </c>
      <c r="C4868" s="12">
        <v>50</v>
      </c>
      <c r="D4868" s="12" t="s">
        <v>592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1590</v>
      </c>
      <c r="B4869" s="12">
        <v>50</v>
      </c>
      <c r="C4869" s="12">
        <v>50</v>
      </c>
      <c r="D4869" s="12" t="s">
        <v>590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1590</v>
      </c>
      <c r="B4870" s="12">
        <v>50</v>
      </c>
      <c r="C4870" s="12">
        <v>50</v>
      </c>
      <c r="D4870" s="12" t="s">
        <v>586</v>
      </c>
      <c r="E4870" s="12">
        <v>70</v>
      </c>
      <c r="F4870" s="12">
        <v>10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1590</v>
      </c>
      <c r="B4871" s="12">
        <v>50</v>
      </c>
      <c r="C4871" s="12">
        <v>50</v>
      </c>
      <c r="D4871" s="12" t="s">
        <v>588</v>
      </c>
      <c r="E4871" s="12">
        <v>70</v>
      </c>
      <c r="F4871" s="12">
        <v>10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1590</v>
      </c>
      <c r="B4872" s="12">
        <v>50</v>
      </c>
      <c r="C4872" s="12">
        <v>50</v>
      </c>
      <c r="D4872" s="12" t="s">
        <v>589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1590</v>
      </c>
      <c r="B4873" s="12">
        <v>50</v>
      </c>
      <c r="C4873" s="12">
        <v>50</v>
      </c>
      <c r="D4873" s="12" t="s">
        <v>591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1590</v>
      </c>
      <c r="B4874" s="12">
        <v>50</v>
      </c>
      <c r="C4874" s="12">
        <v>50</v>
      </c>
      <c r="D4874" s="12" t="s">
        <v>585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1590</v>
      </c>
      <c r="B4875" s="12">
        <v>50</v>
      </c>
      <c r="C4875" s="12">
        <v>50</v>
      </c>
      <c r="D4875" s="12" t="s">
        <v>583</v>
      </c>
      <c r="E4875" s="12">
        <v>70</v>
      </c>
      <c r="F4875" s="12">
        <v>5</v>
      </c>
      <c r="G4875" s="12">
        <v>80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1590</v>
      </c>
      <c r="B4876" s="12">
        <v>50</v>
      </c>
      <c r="C4876" s="12">
        <v>50</v>
      </c>
      <c r="D4876" s="12" t="s">
        <v>587</v>
      </c>
      <c r="E4876" s="12">
        <v>70</v>
      </c>
      <c r="F4876" s="12">
        <v>5</v>
      </c>
      <c r="G4876" s="12">
        <v>80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1590</v>
      </c>
      <c r="B4877" s="18">
        <v>50</v>
      </c>
      <c r="C4877" s="18">
        <v>50</v>
      </c>
      <c r="D4877" s="18" t="s">
        <v>1127</v>
      </c>
      <c r="E4877" s="18">
        <v>70</v>
      </c>
      <c r="F4877" s="18">
        <v>2</v>
      </c>
      <c r="G4877" s="18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1590</v>
      </c>
      <c r="B4878" s="18">
        <v>50</v>
      </c>
      <c r="C4878" s="18">
        <v>50</v>
      </c>
      <c r="D4878" s="18" t="s">
        <v>1577</v>
      </c>
      <c r="E4878" s="18">
        <v>70</v>
      </c>
      <c r="F4878" s="18">
        <v>5</v>
      </c>
      <c r="G4878" s="16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1590</v>
      </c>
      <c r="B4880" s="12">
        <v>17</v>
      </c>
      <c r="C4880" s="12">
        <v>81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1590</v>
      </c>
      <c r="B4881" s="12">
        <v>16</v>
      </c>
      <c r="C4881" s="12">
        <v>61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1590</v>
      </c>
      <c r="B4882" s="12">
        <v>20</v>
      </c>
      <c r="C4882" s="12">
        <v>25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1590</v>
      </c>
      <c r="B4883" s="12">
        <v>48</v>
      </c>
      <c r="C4883" s="12">
        <v>15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1590</v>
      </c>
      <c r="B4884" s="12">
        <v>79</v>
      </c>
      <c r="C4884" s="12">
        <v>30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1590</v>
      </c>
      <c r="B4885" s="12">
        <v>82</v>
      </c>
      <c r="C4885" s="12">
        <v>52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1590</v>
      </c>
      <c r="B4886" s="12">
        <v>82</v>
      </c>
      <c r="C4886" s="12">
        <v>80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1590</v>
      </c>
      <c r="B4887" s="12">
        <v>40</v>
      </c>
      <c r="C4887" s="12">
        <v>80</v>
      </c>
      <c r="D4887" s="12" t="s">
        <v>584</v>
      </c>
      <c r="E4887" s="12">
        <v>20</v>
      </c>
      <c r="F4887" s="12">
        <v>8</v>
      </c>
      <c r="G4887" s="14">
        <v>30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1590</v>
      </c>
      <c r="B4888" s="12">
        <v>52</v>
      </c>
      <c r="C4888" s="12">
        <v>55</v>
      </c>
      <c r="D4888" s="12" t="s">
        <v>584</v>
      </c>
      <c r="E4888" s="12">
        <v>20</v>
      </c>
      <c r="F4888" s="12">
        <v>8</v>
      </c>
      <c r="G4888" s="14">
        <v>30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1591</v>
      </c>
    </row>
    <row r="4891" spans="1:14">
      <c r="A4891" s="11" t="s">
        <v>1592</v>
      </c>
      <c r="B4891" s="12">
        <v>50</v>
      </c>
      <c r="C4891" s="12">
        <v>50</v>
      </c>
      <c r="D4891" s="12" t="s">
        <v>592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1592</v>
      </c>
      <c r="B4892" s="12">
        <v>50</v>
      </c>
      <c r="C4892" s="12">
        <v>50</v>
      </c>
      <c r="D4892" s="12" t="s">
        <v>590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1592</v>
      </c>
      <c r="B4893" s="12">
        <v>50</v>
      </c>
      <c r="C4893" s="12">
        <v>50</v>
      </c>
      <c r="D4893" s="12" t="s">
        <v>584</v>
      </c>
      <c r="E4893" s="12">
        <v>70</v>
      </c>
      <c r="F4893" s="12">
        <v>10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1592</v>
      </c>
      <c r="B4894" s="12">
        <v>50</v>
      </c>
      <c r="C4894" s="12">
        <v>50</v>
      </c>
      <c r="D4894" s="12" t="s">
        <v>588</v>
      </c>
      <c r="E4894" s="12">
        <v>70</v>
      </c>
      <c r="F4894" s="12">
        <v>10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1592</v>
      </c>
      <c r="B4895" s="12">
        <v>50</v>
      </c>
      <c r="C4895" s="12">
        <v>50</v>
      </c>
      <c r="D4895" s="12" t="s">
        <v>591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1592</v>
      </c>
      <c r="B4896" s="12">
        <v>50</v>
      </c>
      <c r="C4896" s="12">
        <v>50</v>
      </c>
      <c r="D4896" s="12" t="s">
        <v>585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1592</v>
      </c>
      <c r="B4897" s="12">
        <v>50</v>
      </c>
      <c r="C4897" s="12">
        <v>50</v>
      </c>
      <c r="D4897" s="12" t="s">
        <v>583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1592</v>
      </c>
      <c r="B4898" s="12">
        <v>50</v>
      </c>
      <c r="C4898" s="12">
        <v>50</v>
      </c>
      <c r="D4898" s="12" t="s">
        <v>587</v>
      </c>
      <c r="E4898" s="12">
        <v>70</v>
      </c>
      <c r="F4898" s="12">
        <v>5</v>
      </c>
      <c r="G4898" s="12">
        <v>80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1592</v>
      </c>
      <c r="B4899" s="12">
        <v>50</v>
      </c>
      <c r="C4899" s="12">
        <v>50</v>
      </c>
      <c r="D4899" s="12" t="s">
        <v>589</v>
      </c>
      <c r="E4899" s="12">
        <v>70</v>
      </c>
      <c r="F4899" s="12">
        <v>5</v>
      </c>
      <c r="G4899" s="12">
        <v>80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1592</v>
      </c>
      <c r="B4900" s="18">
        <v>50</v>
      </c>
      <c r="C4900" s="18">
        <v>50</v>
      </c>
      <c r="D4900" s="18" t="s">
        <v>1127</v>
      </c>
      <c r="E4900" s="18">
        <v>70</v>
      </c>
      <c r="F4900" s="18">
        <v>2</v>
      </c>
      <c r="G4900" s="18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1592</v>
      </c>
      <c r="B4901" s="18">
        <v>50</v>
      </c>
      <c r="C4901" s="18">
        <v>50</v>
      </c>
      <c r="D4901" s="18" t="s">
        <v>1577</v>
      </c>
      <c r="E4901" s="18">
        <v>70</v>
      </c>
      <c r="F4901" s="18">
        <v>5</v>
      </c>
      <c r="G4901" s="16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1592</v>
      </c>
      <c r="B4903" s="12">
        <v>11</v>
      </c>
      <c r="C4903" s="12">
        <v>71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1592</v>
      </c>
      <c r="B4904" s="12">
        <v>20</v>
      </c>
      <c r="C4904" s="12">
        <v>21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1592</v>
      </c>
      <c r="B4905" s="12">
        <v>23</v>
      </c>
      <c r="C4905" s="12">
        <v>38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1592</v>
      </c>
      <c r="B4906" s="12">
        <v>25</v>
      </c>
      <c r="C4906" s="12">
        <v>62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1592</v>
      </c>
      <c r="B4907" s="12">
        <v>59</v>
      </c>
      <c r="C4907" s="12">
        <v>27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1592</v>
      </c>
      <c r="B4908" s="12">
        <v>62</v>
      </c>
      <c r="C4908" s="12">
        <v>66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1592</v>
      </c>
      <c r="B4909" s="12">
        <v>73</v>
      </c>
      <c r="C4909" s="12">
        <v>44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1592</v>
      </c>
      <c r="B4910" s="12">
        <v>77</v>
      </c>
      <c r="C4910" s="12">
        <v>85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1592</v>
      </c>
      <c r="B4911" s="12">
        <v>82</v>
      </c>
      <c r="C4911" s="12">
        <v>21</v>
      </c>
      <c r="D4911" s="12" t="s">
        <v>586</v>
      </c>
      <c r="E4911" s="12">
        <v>20</v>
      </c>
      <c r="F4911" s="12">
        <v>8</v>
      </c>
      <c r="G4911" s="14">
        <v>30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1592</v>
      </c>
      <c r="B4912" s="12">
        <v>83</v>
      </c>
      <c r="C4912" s="12">
        <v>55</v>
      </c>
      <c r="D4912" s="12" t="s">
        <v>586</v>
      </c>
      <c r="E4912" s="12">
        <v>20</v>
      </c>
      <c r="F4912" s="12">
        <v>8</v>
      </c>
      <c r="G4912" s="14">
        <v>30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1593</v>
      </c>
    </row>
    <row r="4915" spans="1:14">
      <c r="A4915" s="11" t="s">
        <v>1594</v>
      </c>
      <c r="B4915" s="12">
        <v>50</v>
      </c>
      <c r="C4915" s="12">
        <v>50</v>
      </c>
      <c r="D4915" s="12" t="s">
        <v>590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1594</v>
      </c>
      <c r="B4916" s="12">
        <v>50</v>
      </c>
      <c r="C4916" s="12">
        <v>50</v>
      </c>
      <c r="D4916" s="12" t="s">
        <v>586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1594</v>
      </c>
      <c r="B4917" s="12">
        <v>50</v>
      </c>
      <c r="C4917" s="12">
        <v>50</v>
      </c>
      <c r="D4917" s="12" t="s">
        <v>584</v>
      </c>
      <c r="E4917" s="12">
        <v>70</v>
      </c>
      <c r="F4917" s="12">
        <v>10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1594</v>
      </c>
      <c r="B4918" s="12">
        <v>50</v>
      </c>
      <c r="C4918" s="12">
        <v>50</v>
      </c>
      <c r="D4918" s="12" t="s">
        <v>588</v>
      </c>
      <c r="E4918" s="12">
        <v>70</v>
      </c>
      <c r="F4918" s="12">
        <v>10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1594</v>
      </c>
      <c r="B4919" s="12">
        <v>50</v>
      </c>
      <c r="C4919" s="12">
        <v>50</v>
      </c>
      <c r="D4919" s="12" t="s">
        <v>589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1594</v>
      </c>
      <c r="B4920" s="12">
        <v>50</v>
      </c>
      <c r="C4920" s="12">
        <v>50</v>
      </c>
      <c r="D4920" s="12" t="s">
        <v>591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1594</v>
      </c>
      <c r="B4921" s="12">
        <v>50</v>
      </c>
      <c r="C4921" s="12">
        <v>50</v>
      </c>
      <c r="D4921" s="12" t="s">
        <v>585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1594</v>
      </c>
      <c r="B4922" s="12">
        <v>50</v>
      </c>
      <c r="C4922" s="12">
        <v>50</v>
      </c>
      <c r="D4922" s="12" t="s">
        <v>583</v>
      </c>
      <c r="E4922" s="12">
        <v>70</v>
      </c>
      <c r="F4922" s="12">
        <v>5</v>
      </c>
      <c r="G4922" s="12">
        <v>80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1594</v>
      </c>
      <c r="B4923" s="12">
        <v>50</v>
      </c>
      <c r="C4923" s="12">
        <v>50</v>
      </c>
      <c r="D4923" s="12" t="s">
        <v>587</v>
      </c>
      <c r="E4923" s="12">
        <v>70</v>
      </c>
      <c r="F4923" s="12">
        <v>5</v>
      </c>
      <c r="G4923" s="12">
        <v>80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1594</v>
      </c>
      <c r="B4924" s="18">
        <v>50</v>
      </c>
      <c r="C4924" s="18">
        <v>50</v>
      </c>
      <c r="D4924" s="18" t="s">
        <v>1127</v>
      </c>
      <c r="E4924" s="18">
        <v>70</v>
      </c>
      <c r="F4924" s="18">
        <v>2</v>
      </c>
      <c r="G4924" s="18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1594</v>
      </c>
      <c r="B4925" s="18">
        <v>50</v>
      </c>
      <c r="C4925" s="18">
        <v>50</v>
      </c>
      <c r="D4925" s="18" t="s">
        <v>1577</v>
      </c>
      <c r="E4925" s="18">
        <v>70</v>
      </c>
      <c r="F4925" s="18">
        <v>5</v>
      </c>
      <c r="G4925" s="16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1594</v>
      </c>
      <c r="B4927" s="12">
        <v>28</v>
      </c>
      <c r="C4927" s="12">
        <v>35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1594</v>
      </c>
      <c r="B4928" s="12">
        <v>20</v>
      </c>
      <c r="C4928" s="12">
        <v>66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1594</v>
      </c>
      <c r="B4929" s="12">
        <v>45</v>
      </c>
      <c r="C4929" s="12">
        <v>81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1594</v>
      </c>
      <c r="B4930" s="12">
        <v>51</v>
      </c>
      <c r="C4930" s="12">
        <v>45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1594</v>
      </c>
      <c r="B4931" s="12">
        <v>69</v>
      </c>
      <c r="C4931" s="12">
        <v>84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1594</v>
      </c>
      <c r="B4932" s="12">
        <v>69</v>
      </c>
      <c r="C4932" s="12">
        <v>61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1594</v>
      </c>
      <c r="B4933" s="12">
        <v>80</v>
      </c>
      <c r="C4933" s="12">
        <v>17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1594</v>
      </c>
      <c r="B4934" s="12">
        <v>82</v>
      </c>
      <c r="C4934" s="12">
        <v>21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1594</v>
      </c>
      <c r="B4935" s="12">
        <v>83</v>
      </c>
      <c r="C4935" s="12">
        <v>42</v>
      </c>
      <c r="D4935" s="12" t="s">
        <v>592</v>
      </c>
      <c r="E4935" s="12">
        <v>20</v>
      </c>
      <c r="F4935" s="12">
        <v>8</v>
      </c>
      <c r="G4935" s="14">
        <v>30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1594</v>
      </c>
      <c r="B4936" s="12">
        <v>87</v>
      </c>
      <c r="C4936" s="12">
        <v>72</v>
      </c>
      <c r="D4936" s="12" t="s">
        <v>592</v>
      </c>
      <c r="E4936" s="12">
        <v>20</v>
      </c>
      <c r="F4936" s="12">
        <v>8</v>
      </c>
      <c r="G4936" s="14">
        <v>30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1595</v>
      </c>
    </row>
    <row r="4939" spans="1:14">
      <c r="A4939" s="11" t="s">
        <v>1596</v>
      </c>
      <c r="B4939" s="12">
        <v>100</v>
      </c>
      <c r="C4939" s="12">
        <v>100</v>
      </c>
      <c r="D4939" s="12" t="s">
        <v>592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1596</v>
      </c>
      <c r="B4940" s="12">
        <v>100</v>
      </c>
      <c r="C4940" s="12">
        <v>100</v>
      </c>
      <c r="D4940" s="12" t="s">
        <v>590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1596</v>
      </c>
      <c r="B4941" s="12">
        <v>100</v>
      </c>
      <c r="C4941" s="12">
        <v>100</v>
      </c>
      <c r="D4941" s="12" t="s">
        <v>586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1596</v>
      </c>
      <c r="B4942" s="12">
        <v>100</v>
      </c>
      <c r="C4942" s="12">
        <v>100</v>
      </c>
      <c r="D4942" s="12" t="s">
        <v>584</v>
      </c>
      <c r="E4942" s="12">
        <v>100</v>
      </c>
      <c r="F4942" s="12">
        <v>40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1596</v>
      </c>
      <c r="B4943" s="12">
        <v>100</v>
      </c>
      <c r="C4943" s="12">
        <v>100</v>
      </c>
      <c r="D4943" s="12" t="s">
        <v>588</v>
      </c>
      <c r="E4943" s="12">
        <v>100</v>
      </c>
      <c r="F4943" s="12">
        <v>40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1596</v>
      </c>
      <c r="B4944" s="12">
        <v>100</v>
      </c>
      <c r="C4944" s="12">
        <v>100</v>
      </c>
      <c r="D4944" s="12" t="s">
        <v>591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1596</v>
      </c>
      <c r="B4945" s="12">
        <v>100</v>
      </c>
      <c r="C4945" s="12">
        <v>100</v>
      </c>
      <c r="D4945" s="12" t="s">
        <v>589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1596</v>
      </c>
      <c r="B4946" s="12">
        <v>100</v>
      </c>
      <c r="C4946" s="12">
        <v>100</v>
      </c>
      <c r="D4946" s="12" t="s">
        <v>585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1596</v>
      </c>
      <c r="B4947" s="12">
        <v>100</v>
      </c>
      <c r="C4947" s="12">
        <v>100</v>
      </c>
      <c r="D4947" s="12" t="s">
        <v>583</v>
      </c>
      <c r="E4947" s="12">
        <v>70</v>
      </c>
      <c r="F4947" s="12">
        <v>5</v>
      </c>
      <c r="G4947" s="12">
        <v>80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1596</v>
      </c>
      <c r="B4948" s="12">
        <v>100</v>
      </c>
      <c r="C4948" s="12">
        <v>100</v>
      </c>
      <c r="D4948" s="12" t="s">
        <v>587</v>
      </c>
      <c r="E4948" s="12">
        <v>70</v>
      </c>
      <c r="F4948" s="12">
        <v>5</v>
      </c>
      <c r="G4948" s="12">
        <v>80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1596</v>
      </c>
      <c r="B4949" s="18">
        <v>100</v>
      </c>
      <c r="C4949" s="18">
        <v>100</v>
      </c>
      <c r="D4949" s="18" t="s">
        <v>1569</v>
      </c>
      <c r="E4949" s="18">
        <v>100</v>
      </c>
      <c r="F4949" s="18">
        <v>2</v>
      </c>
      <c r="G4949" s="18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1596</v>
      </c>
      <c r="B4951" s="12">
        <v>52</v>
      </c>
      <c r="C4951" s="12">
        <v>162</v>
      </c>
      <c r="D4951" s="12" t="s">
        <v>592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1596</v>
      </c>
      <c r="B4952" s="12">
        <v>52</v>
      </c>
      <c r="C4952" s="12">
        <v>162</v>
      </c>
      <c r="D4952" s="12" t="s">
        <v>590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1596</v>
      </c>
      <c r="B4953" s="12">
        <v>52</v>
      </c>
      <c r="C4953" s="12">
        <v>162</v>
      </c>
      <c r="D4953" s="12" t="s">
        <v>586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1596</v>
      </c>
      <c r="B4954" s="12">
        <v>52</v>
      </c>
      <c r="C4954" s="12">
        <v>162</v>
      </c>
      <c r="D4954" s="12" t="s">
        <v>584</v>
      </c>
      <c r="E4954" s="12">
        <v>30</v>
      </c>
      <c r="F4954" s="12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1596</v>
      </c>
      <c r="B4955" s="12">
        <v>52</v>
      </c>
      <c r="C4955" s="12">
        <v>162</v>
      </c>
      <c r="D4955" s="12" t="s">
        <v>588</v>
      </c>
      <c r="E4955" s="12">
        <v>30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1596</v>
      </c>
      <c r="B4956" s="18">
        <v>52</v>
      </c>
      <c r="C4956" s="18">
        <v>162</v>
      </c>
      <c r="D4956" s="18" t="s">
        <v>1577</v>
      </c>
      <c r="E4956" s="18">
        <v>100</v>
      </c>
      <c r="F4956" s="18">
        <v>1</v>
      </c>
      <c r="G4956" s="16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1596</v>
      </c>
      <c r="B4957" s="12">
        <v>162</v>
      </c>
      <c r="C4957" s="12">
        <v>165</v>
      </c>
      <c r="D4957" s="12" t="s">
        <v>592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1596</v>
      </c>
      <c r="B4958" s="12">
        <v>162</v>
      </c>
      <c r="C4958" s="12">
        <v>165</v>
      </c>
      <c r="D4958" s="12" t="s">
        <v>590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1596</v>
      </c>
      <c r="B4959" s="12">
        <v>162</v>
      </c>
      <c r="C4959" s="12">
        <v>165</v>
      </c>
      <c r="D4959" s="12" t="s">
        <v>586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1596</v>
      </c>
      <c r="B4960" s="12">
        <v>162</v>
      </c>
      <c r="C4960" s="12">
        <v>165</v>
      </c>
      <c r="D4960" s="12" t="s">
        <v>584</v>
      </c>
      <c r="E4960" s="12">
        <v>20</v>
      </c>
      <c r="F4960" s="12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1596</v>
      </c>
      <c r="B4961" s="12">
        <v>162</v>
      </c>
      <c r="C4961" s="12">
        <v>165</v>
      </c>
      <c r="D4961" s="12" t="s">
        <v>588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1596</v>
      </c>
      <c r="B4962" s="18">
        <v>162</v>
      </c>
      <c r="C4962" s="18">
        <v>165</v>
      </c>
      <c r="D4962" s="18" t="s">
        <v>1577</v>
      </c>
      <c r="E4962" s="18">
        <v>100</v>
      </c>
      <c r="F4962" s="18">
        <v>1</v>
      </c>
      <c r="G4962" s="16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1596</v>
      </c>
      <c r="B4963" s="12">
        <v>128</v>
      </c>
      <c r="C4963" s="12">
        <v>132</v>
      </c>
      <c r="D4963" s="12" t="s">
        <v>592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1596</v>
      </c>
      <c r="B4964" s="12">
        <v>128</v>
      </c>
      <c r="C4964" s="12">
        <v>132</v>
      </c>
      <c r="D4964" s="12" t="s">
        <v>590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1596</v>
      </c>
      <c r="B4965" s="12">
        <v>128</v>
      </c>
      <c r="C4965" s="12">
        <v>132</v>
      </c>
      <c r="D4965" s="12" t="s">
        <v>586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1596</v>
      </c>
      <c r="B4966" s="12">
        <v>128</v>
      </c>
      <c r="C4966" s="12">
        <v>132</v>
      </c>
      <c r="D4966" s="12" t="s">
        <v>584</v>
      </c>
      <c r="E4966" s="12">
        <v>20</v>
      </c>
      <c r="F4966" s="12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1596</v>
      </c>
      <c r="B4967" s="12">
        <v>128</v>
      </c>
      <c r="C4967" s="12">
        <v>132</v>
      </c>
      <c r="D4967" s="12" t="s">
        <v>588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1596</v>
      </c>
      <c r="B4968" s="18">
        <v>128</v>
      </c>
      <c r="C4968" s="18">
        <v>132</v>
      </c>
      <c r="D4968" s="18" t="s">
        <v>1577</v>
      </c>
      <c r="E4968" s="18">
        <v>100</v>
      </c>
      <c r="F4968" s="18">
        <v>1</v>
      </c>
      <c r="G4968" s="16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1596</v>
      </c>
      <c r="B4969" s="12">
        <v>126</v>
      </c>
      <c r="C4969" s="12">
        <v>98</v>
      </c>
      <c r="D4969" s="12" t="s">
        <v>592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1596</v>
      </c>
      <c r="B4970" s="12">
        <v>126</v>
      </c>
      <c r="C4970" s="12">
        <v>98</v>
      </c>
      <c r="D4970" s="12" t="s">
        <v>590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1596</v>
      </c>
      <c r="B4971" s="12">
        <v>126</v>
      </c>
      <c r="C4971" s="12">
        <v>98</v>
      </c>
      <c r="D4971" s="12" t="s">
        <v>586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1596</v>
      </c>
      <c r="B4972" s="12">
        <v>126</v>
      </c>
      <c r="C4972" s="12">
        <v>98</v>
      </c>
      <c r="D4972" s="12" t="s">
        <v>584</v>
      </c>
      <c r="E4972" s="12">
        <v>20</v>
      </c>
      <c r="F4972" s="12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1596</v>
      </c>
      <c r="B4973" s="12">
        <v>126</v>
      </c>
      <c r="C4973" s="12">
        <v>98</v>
      </c>
      <c r="D4973" s="12" t="s">
        <v>588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1596</v>
      </c>
      <c r="B4974" s="18">
        <v>126</v>
      </c>
      <c r="C4974" s="18">
        <v>98</v>
      </c>
      <c r="D4974" s="18" t="s">
        <v>1577</v>
      </c>
      <c r="E4974" s="18">
        <v>100</v>
      </c>
      <c r="F4974" s="18">
        <v>1</v>
      </c>
      <c r="G4974" s="16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1596</v>
      </c>
      <c r="B4975" s="12">
        <v>164</v>
      </c>
      <c r="C4975" s="12">
        <v>87</v>
      </c>
      <c r="D4975" s="12" t="s">
        <v>592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1596</v>
      </c>
      <c r="B4976" s="12">
        <v>164</v>
      </c>
      <c r="C4976" s="12">
        <v>87</v>
      </c>
      <c r="D4976" s="12" t="s">
        <v>590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1596</v>
      </c>
      <c r="B4977" s="12">
        <v>164</v>
      </c>
      <c r="C4977" s="12">
        <v>87</v>
      </c>
      <c r="D4977" s="12" t="s">
        <v>586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1596</v>
      </c>
      <c r="B4978" s="12">
        <v>164</v>
      </c>
      <c r="C4978" s="12">
        <v>87</v>
      </c>
      <c r="D4978" s="12" t="s">
        <v>584</v>
      </c>
      <c r="E4978" s="12">
        <v>20</v>
      </c>
      <c r="F4978" s="12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1596</v>
      </c>
      <c r="B4979" s="12">
        <v>164</v>
      </c>
      <c r="C4979" s="12">
        <v>87</v>
      </c>
      <c r="D4979" s="12" t="s">
        <v>588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1596</v>
      </c>
      <c r="B4980" s="18">
        <v>164</v>
      </c>
      <c r="C4980" s="18">
        <v>87</v>
      </c>
      <c r="D4980" s="18" t="s">
        <v>1577</v>
      </c>
      <c r="E4980" s="18">
        <v>100</v>
      </c>
      <c r="F4980" s="18">
        <v>1</v>
      </c>
      <c r="G4980" s="16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1596</v>
      </c>
      <c r="B4981" s="12">
        <v>161</v>
      </c>
      <c r="C4981" s="12">
        <v>45</v>
      </c>
      <c r="D4981" s="12" t="s">
        <v>592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1596</v>
      </c>
      <c r="B4982" s="12">
        <v>161</v>
      </c>
      <c r="C4982" s="12">
        <v>45</v>
      </c>
      <c r="D4982" s="12" t="s">
        <v>590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1596</v>
      </c>
      <c r="B4983" s="12">
        <v>161</v>
      </c>
      <c r="C4983" s="12">
        <v>45</v>
      </c>
      <c r="D4983" s="12" t="s">
        <v>586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1596</v>
      </c>
      <c r="B4984" s="12">
        <v>161</v>
      </c>
      <c r="C4984" s="12">
        <v>45</v>
      </c>
      <c r="D4984" s="12" t="s">
        <v>584</v>
      </c>
      <c r="E4984" s="12">
        <v>20</v>
      </c>
      <c r="F4984" s="12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1596</v>
      </c>
      <c r="B4985" s="12">
        <v>161</v>
      </c>
      <c r="C4985" s="12">
        <v>45</v>
      </c>
      <c r="D4985" s="12" t="s">
        <v>588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1596</v>
      </c>
      <c r="B4986" s="18">
        <v>161</v>
      </c>
      <c r="C4986" s="18">
        <v>45</v>
      </c>
      <c r="D4986" s="18" t="s">
        <v>1577</v>
      </c>
      <c r="E4986" s="18">
        <v>100</v>
      </c>
      <c r="F4986" s="18">
        <v>1</v>
      </c>
      <c r="G4986" s="16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1596</v>
      </c>
      <c r="B4987" s="12">
        <v>128</v>
      </c>
      <c r="C4987" s="12">
        <v>15</v>
      </c>
      <c r="D4987" s="12" t="s">
        <v>592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1596</v>
      </c>
      <c r="B4988" s="12">
        <v>128</v>
      </c>
      <c r="C4988" s="12">
        <v>15</v>
      </c>
      <c r="D4988" s="12" t="s">
        <v>590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1596</v>
      </c>
      <c r="B4989" s="12">
        <v>128</v>
      </c>
      <c r="C4989" s="12">
        <v>15</v>
      </c>
      <c r="D4989" s="12" t="s">
        <v>586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1596</v>
      </c>
      <c r="B4990" s="12">
        <v>128</v>
      </c>
      <c r="C4990" s="12">
        <v>15</v>
      </c>
      <c r="D4990" s="12" t="s">
        <v>584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1596</v>
      </c>
      <c r="B4991" s="12">
        <v>128</v>
      </c>
      <c r="C4991" s="12">
        <v>15</v>
      </c>
      <c r="D4991" s="12" t="s">
        <v>588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1596</v>
      </c>
      <c r="B4992" s="12">
        <v>110</v>
      </c>
      <c r="C4992" s="12">
        <v>68</v>
      </c>
      <c r="D4992" s="12" t="s">
        <v>592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1596</v>
      </c>
      <c r="B4993" s="12">
        <v>110</v>
      </c>
      <c r="C4993" s="12">
        <v>68</v>
      </c>
      <c r="D4993" s="12" t="s">
        <v>590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1596</v>
      </c>
      <c r="B4994" s="12">
        <v>110</v>
      </c>
      <c r="C4994" s="12">
        <v>68</v>
      </c>
      <c r="D4994" s="12" t="s">
        <v>586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1596</v>
      </c>
      <c r="B4995" s="12">
        <v>110</v>
      </c>
      <c r="C4995" s="12">
        <v>68</v>
      </c>
      <c r="D4995" s="12" t="s">
        <v>584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1596</v>
      </c>
      <c r="B4996" s="12">
        <v>110</v>
      </c>
      <c r="C4996" s="12">
        <v>68</v>
      </c>
      <c r="D4996" s="12" t="s">
        <v>588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1596</v>
      </c>
      <c r="B4997" s="12">
        <v>64</v>
      </c>
      <c r="C4997" s="12">
        <v>125</v>
      </c>
      <c r="D4997" s="12" t="s">
        <v>592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1596</v>
      </c>
      <c r="B4998" s="12">
        <v>64</v>
      </c>
      <c r="C4998" s="12">
        <v>125</v>
      </c>
      <c r="D4998" s="12" t="s">
        <v>590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1596</v>
      </c>
      <c r="B4999" s="12">
        <v>64</v>
      </c>
      <c r="C4999" s="12">
        <v>125</v>
      </c>
      <c r="D4999" s="12" t="s">
        <v>586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1596</v>
      </c>
      <c r="B5000" s="12">
        <v>64</v>
      </c>
      <c r="C5000" s="12">
        <v>125</v>
      </c>
      <c r="D5000" s="12" t="s">
        <v>584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1596</v>
      </c>
      <c r="B5001" s="12">
        <v>64</v>
      </c>
      <c r="C5001" s="12">
        <v>125</v>
      </c>
      <c r="D5001" s="12" t="s">
        <v>588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1596</v>
      </c>
      <c r="B5002" s="12">
        <v>82</v>
      </c>
      <c r="C5002" s="12">
        <v>95</v>
      </c>
      <c r="D5002" s="12" t="s">
        <v>592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1596</v>
      </c>
      <c r="B5003" s="12">
        <v>82</v>
      </c>
      <c r="C5003" s="12">
        <v>95</v>
      </c>
      <c r="D5003" s="12" t="s">
        <v>590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1596</v>
      </c>
      <c r="B5004" s="12">
        <v>82</v>
      </c>
      <c r="C5004" s="12">
        <v>95</v>
      </c>
      <c r="D5004" s="12" t="s">
        <v>586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1596</v>
      </c>
      <c r="B5005" s="12">
        <v>82</v>
      </c>
      <c r="C5005" s="12">
        <v>95</v>
      </c>
      <c r="D5005" s="12" t="s">
        <v>584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1596</v>
      </c>
      <c r="B5006" s="12">
        <v>82</v>
      </c>
      <c r="C5006" s="12">
        <v>95</v>
      </c>
      <c r="D5006" s="12" t="s">
        <v>588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1596</v>
      </c>
      <c r="B5007" s="12">
        <v>58</v>
      </c>
      <c r="C5007" s="12">
        <v>60</v>
      </c>
      <c r="D5007" s="12" t="s">
        <v>592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1596</v>
      </c>
      <c r="B5008" s="12">
        <v>58</v>
      </c>
      <c r="C5008" s="12">
        <v>60</v>
      </c>
      <c r="D5008" s="12" t="s">
        <v>590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1596</v>
      </c>
      <c r="B5009" s="12">
        <v>58</v>
      </c>
      <c r="C5009" s="12">
        <v>60</v>
      </c>
      <c r="D5009" s="12" t="s">
        <v>586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1596</v>
      </c>
      <c r="B5010" s="12">
        <v>58</v>
      </c>
      <c r="C5010" s="12">
        <v>60</v>
      </c>
      <c r="D5010" s="12" t="s">
        <v>584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1596</v>
      </c>
      <c r="B5011" s="12">
        <v>58</v>
      </c>
      <c r="C5011" s="12">
        <v>60</v>
      </c>
      <c r="D5011" s="12" t="s">
        <v>588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1596</v>
      </c>
      <c r="B5012" s="12">
        <v>75</v>
      </c>
      <c r="C5012" s="12">
        <v>23</v>
      </c>
      <c r="D5012" s="12" t="s">
        <v>592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1596</v>
      </c>
      <c r="B5013" s="12">
        <v>75</v>
      </c>
      <c r="C5013" s="12">
        <v>23</v>
      </c>
      <c r="D5013" s="12" t="s">
        <v>590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1596</v>
      </c>
      <c r="B5014" s="12">
        <v>75</v>
      </c>
      <c r="C5014" s="12">
        <v>23</v>
      </c>
      <c r="D5014" s="12" t="s">
        <v>586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1596</v>
      </c>
      <c r="B5015" s="12">
        <v>75</v>
      </c>
      <c r="C5015" s="12">
        <v>23</v>
      </c>
      <c r="D5015" s="12" t="s">
        <v>584</v>
      </c>
      <c r="E5015" s="12">
        <v>20</v>
      </c>
      <c r="F5015" s="12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1596</v>
      </c>
      <c r="B5016" s="12">
        <v>75</v>
      </c>
      <c r="C5016" s="12">
        <v>23</v>
      </c>
      <c r="D5016" s="12" t="s">
        <v>588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1596</v>
      </c>
      <c r="B5017" s="18">
        <v>75</v>
      </c>
      <c r="C5017" s="18">
        <v>23</v>
      </c>
      <c r="D5017" s="18" t="s">
        <v>1577</v>
      </c>
      <c r="E5017" s="18">
        <v>100</v>
      </c>
      <c r="F5017" s="18">
        <v>1</v>
      </c>
      <c r="G5017" s="16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1596</v>
      </c>
      <c r="B5018" s="12">
        <v>24</v>
      </c>
      <c r="C5018" s="12">
        <v>83</v>
      </c>
      <c r="D5018" s="12" t="s">
        <v>592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1596</v>
      </c>
      <c r="B5019" s="12">
        <v>24</v>
      </c>
      <c r="C5019" s="12">
        <v>83</v>
      </c>
      <c r="D5019" s="12" t="s">
        <v>590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1596</v>
      </c>
      <c r="B5020" s="12">
        <v>24</v>
      </c>
      <c r="C5020" s="12">
        <v>83</v>
      </c>
      <c r="D5020" s="12" t="s">
        <v>586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1596</v>
      </c>
      <c r="B5021" s="12">
        <v>24</v>
      </c>
      <c r="C5021" s="12">
        <v>83</v>
      </c>
      <c r="D5021" s="12" t="s">
        <v>584</v>
      </c>
      <c r="E5021" s="12">
        <v>20</v>
      </c>
      <c r="F5021" s="12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1596</v>
      </c>
      <c r="B5022" s="12">
        <v>24</v>
      </c>
      <c r="C5022" s="12">
        <v>83</v>
      </c>
      <c r="D5022" s="12" t="s">
        <v>588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1596</v>
      </c>
      <c r="B5023" s="18">
        <v>24</v>
      </c>
      <c r="C5023" s="18">
        <v>83</v>
      </c>
      <c r="D5023" s="18" t="s">
        <v>1577</v>
      </c>
      <c r="E5023" s="18">
        <v>100</v>
      </c>
      <c r="F5023" s="18">
        <v>1</v>
      </c>
      <c r="G5023" s="16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1596</v>
      </c>
      <c r="B5024" s="12">
        <v>23</v>
      </c>
      <c r="C5024" s="12">
        <v>24</v>
      </c>
      <c r="D5024" s="12" t="s">
        <v>592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1596</v>
      </c>
      <c r="B5025" s="12">
        <v>23</v>
      </c>
      <c r="C5025" s="12">
        <v>24</v>
      </c>
      <c r="D5025" s="12" t="s">
        <v>590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1596</v>
      </c>
      <c r="B5026" s="12">
        <v>23</v>
      </c>
      <c r="C5026" s="12">
        <v>24</v>
      </c>
      <c r="D5026" s="12" t="s">
        <v>586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1596</v>
      </c>
      <c r="B5027" s="12">
        <v>23</v>
      </c>
      <c r="C5027" s="12">
        <v>24</v>
      </c>
      <c r="D5027" s="12" t="s">
        <v>584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1596</v>
      </c>
      <c r="B5028" s="12">
        <v>23</v>
      </c>
      <c r="C5028" s="12">
        <v>24</v>
      </c>
      <c r="D5028" s="12" t="s">
        <v>588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1596</v>
      </c>
      <c r="B5029" s="12">
        <v>44</v>
      </c>
      <c r="C5029" s="12">
        <v>45</v>
      </c>
      <c r="D5029" s="12" t="s">
        <v>592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1596</v>
      </c>
      <c r="B5030" s="12">
        <v>44</v>
      </c>
      <c r="C5030" s="12">
        <v>45</v>
      </c>
      <c r="D5030" s="12" t="s">
        <v>590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1596</v>
      </c>
      <c r="B5031" s="12">
        <v>44</v>
      </c>
      <c r="C5031" s="12">
        <v>45</v>
      </c>
      <c r="D5031" s="12" t="s">
        <v>586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1596</v>
      </c>
      <c r="B5032" s="12">
        <v>44</v>
      </c>
      <c r="C5032" s="12">
        <v>45</v>
      </c>
      <c r="D5032" s="12" t="s">
        <v>584</v>
      </c>
      <c r="E5032" s="12">
        <v>20</v>
      </c>
      <c r="F5032" s="12">
        <v>4</v>
      </c>
      <c r="G5032" s="14">
        <v>30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1596</v>
      </c>
      <c r="B5033" s="12">
        <v>44</v>
      </c>
      <c r="C5033" s="12">
        <v>45</v>
      </c>
      <c r="D5033" s="12" t="s">
        <v>588</v>
      </c>
      <c r="E5033" s="12">
        <v>20</v>
      </c>
      <c r="F5033" s="12">
        <v>4</v>
      </c>
      <c r="G5033" s="14">
        <v>30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1252</v>
      </c>
    </row>
    <row r="5036" spans="1:14">
      <c r="A5036" s="11" t="s">
        <v>1597</v>
      </c>
    </row>
    <row r="5037" spans="1:14">
      <c r="A5037" s="11" t="s">
        <v>1598</v>
      </c>
    </row>
    <row r="5038" spans="1:14">
      <c r="A5038" s="11" t="s">
        <v>1599</v>
      </c>
      <c r="B5038" s="12">
        <v>200</v>
      </c>
      <c r="C5038" s="12">
        <v>200</v>
      </c>
      <c r="D5038" s="12" t="s">
        <v>580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1600</v>
      </c>
      <c r="B5039" s="12">
        <v>200</v>
      </c>
      <c r="C5039" s="12">
        <v>200</v>
      </c>
      <c r="D5039" s="12" t="s">
        <v>590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1600</v>
      </c>
      <c r="B5040" s="12">
        <v>200</v>
      </c>
      <c r="C5040" s="12">
        <v>200</v>
      </c>
      <c r="D5040" s="12" t="s">
        <v>579</v>
      </c>
      <c r="E5040" s="12">
        <v>60</v>
      </c>
      <c r="F5040" s="12">
        <v>20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1600</v>
      </c>
      <c r="B5041" s="12">
        <v>200</v>
      </c>
      <c r="C5041" s="12">
        <v>200</v>
      </c>
      <c r="D5041" s="12" t="s">
        <v>577</v>
      </c>
      <c r="E5041" s="12">
        <v>60</v>
      </c>
      <c r="F5041" s="12">
        <v>20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1599</v>
      </c>
      <c r="B5042" s="12">
        <v>200</v>
      </c>
      <c r="C5042" s="12">
        <v>200</v>
      </c>
      <c r="D5042" s="12" t="s">
        <v>580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1600</v>
      </c>
      <c r="B5043" s="12">
        <v>200</v>
      </c>
      <c r="C5043" s="12">
        <v>200</v>
      </c>
      <c r="D5043" s="12" t="s">
        <v>590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1600</v>
      </c>
      <c r="B5044" s="12">
        <v>200</v>
      </c>
      <c r="C5044" s="12">
        <v>200</v>
      </c>
      <c r="D5044" s="12" t="s">
        <v>579</v>
      </c>
      <c r="E5044" s="12">
        <v>120</v>
      </c>
      <c r="F5044" s="12">
        <v>40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1600</v>
      </c>
      <c r="B5045" s="12">
        <v>200</v>
      </c>
      <c r="C5045" s="12">
        <v>200</v>
      </c>
      <c r="D5045" s="12" t="s">
        <v>577</v>
      </c>
      <c r="E5045" s="12">
        <v>120</v>
      </c>
      <c r="F5045" s="12">
        <v>40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1599</v>
      </c>
      <c r="B5046" s="12">
        <v>200</v>
      </c>
      <c r="C5046" s="12">
        <v>200</v>
      </c>
      <c r="D5046" s="12" t="s">
        <v>580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1600</v>
      </c>
      <c r="B5047" s="12">
        <v>200</v>
      </c>
      <c r="C5047" s="12">
        <v>200</v>
      </c>
      <c r="D5047" s="12" t="s">
        <v>590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1600</v>
      </c>
      <c r="B5048" s="12">
        <v>200</v>
      </c>
      <c r="C5048" s="12">
        <v>200</v>
      </c>
      <c r="D5048" s="12" t="s">
        <v>579</v>
      </c>
      <c r="E5048" s="12">
        <v>200</v>
      </c>
      <c r="F5048" s="12">
        <v>60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1600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60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1600</v>
      </c>
      <c r="B5050" s="12">
        <v>200</v>
      </c>
      <c r="C5050" s="12">
        <v>200</v>
      </c>
      <c r="D5050" s="12" t="s">
        <v>589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1600</v>
      </c>
      <c r="B5051" s="12">
        <v>200</v>
      </c>
      <c r="C5051" s="12">
        <v>200</v>
      </c>
      <c r="D5051" s="12" t="s">
        <v>578</v>
      </c>
      <c r="E5051" s="12">
        <v>200</v>
      </c>
      <c r="F5051" s="12">
        <v>10</v>
      </c>
      <c r="G5051" s="12">
        <v>80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1600</v>
      </c>
      <c r="B5052" s="12">
        <v>200</v>
      </c>
      <c r="C5052" s="12">
        <v>200</v>
      </c>
      <c r="D5052" s="12" t="s">
        <v>576</v>
      </c>
      <c r="E5052" s="12">
        <v>200</v>
      </c>
      <c r="F5052" s="12">
        <v>10</v>
      </c>
      <c r="G5052" s="12">
        <v>80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1599</v>
      </c>
      <c r="B5054" s="12">
        <v>305</v>
      </c>
      <c r="C5054" s="12">
        <v>195</v>
      </c>
      <c r="D5054" s="12" t="s">
        <v>580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1600</v>
      </c>
      <c r="B5055" s="12">
        <v>305</v>
      </c>
      <c r="C5055" s="12">
        <v>195</v>
      </c>
      <c r="D5055" s="12" t="s">
        <v>590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1600</v>
      </c>
      <c r="B5056" s="12">
        <v>305</v>
      </c>
      <c r="C5056" s="12">
        <v>195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1600</v>
      </c>
      <c r="B5057" s="12">
        <v>305</v>
      </c>
      <c r="C5057" s="12">
        <v>195</v>
      </c>
      <c r="D5057" s="12" t="s">
        <v>577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1599</v>
      </c>
      <c r="B5058" s="12">
        <v>250</v>
      </c>
      <c r="C5058" s="12">
        <v>247</v>
      </c>
      <c r="D5058" s="12" t="s">
        <v>580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1600</v>
      </c>
      <c r="B5059" s="12">
        <v>250</v>
      </c>
      <c r="C5059" s="12">
        <v>247</v>
      </c>
      <c r="D5059" s="12" t="s">
        <v>590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1600</v>
      </c>
      <c r="B5060" s="12">
        <v>250</v>
      </c>
      <c r="C5060" s="12">
        <v>247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1600</v>
      </c>
      <c r="B5061" s="12">
        <v>250</v>
      </c>
      <c r="C5061" s="12">
        <v>247</v>
      </c>
      <c r="D5061" s="12" t="s">
        <v>577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1599</v>
      </c>
      <c r="B5062" s="12">
        <v>240</v>
      </c>
      <c r="C5062" s="12">
        <v>353</v>
      </c>
      <c r="D5062" s="12" t="s">
        <v>580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1600</v>
      </c>
      <c r="B5063" s="12">
        <v>240</v>
      </c>
      <c r="C5063" s="12">
        <v>353</v>
      </c>
      <c r="D5063" s="12" t="s">
        <v>590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1600</v>
      </c>
      <c r="B5064" s="12">
        <v>240</v>
      </c>
      <c r="C5064" s="12">
        <v>353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1600</v>
      </c>
      <c r="B5065" s="12">
        <v>240</v>
      </c>
      <c r="C5065" s="12">
        <v>353</v>
      </c>
      <c r="D5065" s="12" t="s">
        <v>577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1599</v>
      </c>
      <c r="B5066" s="12">
        <v>115</v>
      </c>
      <c r="C5066" s="12">
        <v>258</v>
      </c>
      <c r="D5066" s="12" t="s">
        <v>580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1600</v>
      </c>
      <c r="B5067" s="12">
        <v>115</v>
      </c>
      <c r="C5067" s="12">
        <v>258</v>
      </c>
      <c r="D5067" s="12" t="s">
        <v>590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1600</v>
      </c>
      <c r="B5068" s="12">
        <v>115</v>
      </c>
      <c r="C5068" s="12">
        <v>258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1600</v>
      </c>
      <c r="B5069" s="12">
        <v>115</v>
      </c>
      <c r="C5069" s="12">
        <v>258</v>
      </c>
      <c r="D5069" s="12" t="s">
        <v>577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1599</v>
      </c>
      <c r="B5070" s="12">
        <v>57</v>
      </c>
      <c r="C5070" s="12">
        <v>160</v>
      </c>
      <c r="D5070" s="12" t="s">
        <v>580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1600</v>
      </c>
      <c r="B5071" s="12">
        <v>57</v>
      </c>
      <c r="C5071" s="12">
        <v>160</v>
      </c>
      <c r="D5071" s="12" t="s">
        <v>590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1600</v>
      </c>
      <c r="B5072" s="12">
        <v>57</v>
      </c>
      <c r="C5072" s="12">
        <v>160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1600</v>
      </c>
      <c r="B5073" s="12">
        <v>57</v>
      </c>
      <c r="C5073" s="12">
        <v>160</v>
      </c>
      <c r="D5073" s="12" t="s">
        <v>577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1599</v>
      </c>
      <c r="B5074" s="12">
        <v>150</v>
      </c>
      <c r="C5074" s="12">
        <v>150</v>
      </c>
      <c r="D5074" s="12" t="s">
        <v>580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1600</v>
      </c>
      <c r="B5075" s="12">
        <v>150</v>
      </c>
      <c r="C5075" s="12">
        <v>150</v>
      </c>
      <c r="D5075" s="12" t="s">
        <v>590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1600</v>
      </c>
      <c r="B5076" s="12">
        <v>150</v>
      </c>
      <c r="C5076" s="12">
        <v>150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1600</v>
      </c>
      <c r="B5077" s="12">
        <v>150</v>
      </c>
      <c r="C5077" s="12">
        <v>150</v>
      </c>
      <c r="D5077" s="12" t="s">
        <v>577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1599</v>
      </c>
      <c r="B5078" s="12">
        <v>207</v>
      </c>
      <c r="C5078" s="12">
        <v>98</v>
      </c>
      <c r="D5078" s="12" t="s">
        <v>580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1600</v>
      </c>
      <c r="B5079" s="12">
        <v>207</v>
      </c>
      <c r="C5079" s="12">
        <v>98</v>
      </c>
      <c r="D5079" s="12" t="s">
        <v>590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1600</v>
      </c>
      <c r="B5080" s="12">
        <v>207</v>
      </c>
      <c r="C5080" s="12">
        <v>98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1600</v>
      </c>
      <c r="B5081" s="12">
        <v>207</v>
      </c>
      <c r="C5081" s="12">
        <v>98</v>
      </c>
      <c r="D5081" s="12" t="s">
        <v>577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1599</v>
      </c>
      <c r="B5082" s="12">
        <v>106</v>
      </c>
      <c r="C5082" s="12">
        <v>106</v>
      </c>
      <c r="D5082" s="12" t="s">
        <v>580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1600</v>
      </c>
      <c r="B5083" s="12">
        <v>106</v>
      </c>
      <c r="C5083" s="12">
        <v>106</v>
      </c>
      <c r="D5083" s="12" t="s">
        <v>590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1600</v>
      </c>
      <c r="B5084" s="12">
        <v>106</v>
      </c>
      <c r="C5084" s="12">
        <v>106</v>
      </c>
      <c r="D5084" s="12" t="s">
        <v>579</v>
      </c>
      <c r="E5084" s="12">
        <v>20</v>
      </c>
      <c r="F5084" s="12">
        <v>7</v>
      </c>
      <c r="G5084" s="14">
        <v>30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1600</v>
      </c>
      <c r="B5085" s="12">
        <v>106</v>
      </c>
      <c r="C5085" s="12">
        <v>106</v>
      </c>
      <c r="D5085" s="12" t="s">
        <v>577</v>
      </c>
      <c r="E5085" s="12">
        <v>20</v>
      </c>
      <c r="F5085" s="12">
        <v>7</v>
      </c>
      <c r="G5085" s="14">
        <v>30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1601</v>
      </c>
    </row>
    <row r="5088" spans="1:14">
      <c r="A5088" s="11" t="s">
        <v>1602</v>
      </c>
      <c r="B5088" s="12">
        <v>200</v>
      </c>
      <c r="C5088" s="12">
        <v>200</v>
      </c>
      <c r="D5088" s="12" t="s">
        <v>580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1602</v>
      </c>
      <c r="B5089" s="12">
        <v>200</v>
      </c>
      <c r="C5089" s="12">
        <v>200</v>
      </c>
      <c r="D5089" s="12" t="s">
        <v>590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1602</v>
      </c>
      <c r="B5090" s="12">
        <v>200</v>
      </c>
      <c r="C5090" s="12">
        <v>200</v>
      </c>
      <c r="D5090" s="12" t="s">
        <v>579</v>
      </c>
      <c r="E5090" s="12">
        <v>60</v>
      </c>
      <c r="F5090" s="12">
        <v>20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1602</v>
      </c>
      <c r="B5091" s="12">
        <v>200</v>
      </c>
      <c r="C5091" s="12">
        <v>200</v>
      </c>
      <c r="D5091" s="12" t="s">
        <v>577</v>
      </c>
      <c r="E5091" s="12">
        <v>60</v>
      </c>
      <c r="F5091" s="12">
        <v>20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1602</v>
      </c>
      <c r="B5092" s="12">
        <v>200</v>
      </c>
      <c r="C5092" s="12">
        <v>200</v>
      </c>
      <c r="D5092" s="12" t="s">
        <v>580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1602</v>
      </c>
      <c r="B5093" s="12">
        <v>200</v>
      </c>
      <c r="C5093" s="12">
        <v>200</v>
      </c>
      <c r="D5093" s="12" t="s">
        <v>590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1602</v>
      </c>
      <c r="B5094" s="12">
        <v>200</v>
      </c>
      <c r="C5094" s="12">
        <v>200</v>
      </c>
      <c r="D5094" s="12" t="s">
        <v>579</v>
      </c>
      <c r="E5094" s="12">
        <v>120</v>
      </c>
      <c r="F5094" s="12">
        <v>40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1602</v>
      </c>
      <c r="B5095" s="12">
        <v>200</v>
      </c>
      <c r="C5095" s="12">
        <v>200</v>
      </c>
      <c r="D5095" s="12" t="s">
        <v>577</v>
      </c>
      <c r="E5095" s="12">
        <v>120</v>
      </c>
      <c r="F5095" s="12">
        <v>40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1602</v>
      </c>
      <c r="B5096" s="12">
        <v>200</v>
      </c>
      <c r="C5096" s="12">
        <v>200</v>
      </c>
      <c r="D5096" s="12" t="s">
        <v>580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1602</v>
      </c>
      <c r="B5097" s="12">
        <v>200</v>
      </c>
      <c r="C5097" s="12">
        <v>200</v>
      </c>
      <c r="D5097" s="12" t="s">
        <v>590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1602</v>
      </c>
      <c r="B5098" s="12">
        <v>200</v>
      </c>
      <c r="C5098" s="12">
        <v>200</v>
      </c>
      <c r="D5098" s="12" t="s">
        <v>579</v>
      </c>
      <c r="E5098" s="12">
        <v>200</v>
      </c>
      <c r="F5098" s="12">
        <v>60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1602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60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1602</v>
      </c>
      <c r="B5100" s="12">
        <v>200</v>
      </c>
      <c r="C5100" s="12">
        <v>200</v>
      </c>
      <c r="D5100" s="12" t="s">
        <v>589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1602</v>
      </c>
      <c r="B5101" s="12">
        <v>200</v>
      </c>
      <c r="C5101" s="12">
        <v>200</v>
      </c>
      <c r="D5101" s="12" t="s">
        <v>578</v>
      </c>
      <c r="E5101" s="12">
        <v>200</v>
      </c>
      <c r="F5101" s="12">
        <v>10</v>
      </c>
      <c r="G5101" s="12">
        <v>80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1602</v>
      </c>
      <c r="B5102" s="12">
        <v>200</v>
      </c>
      <c r="C5102" s="12">
        <v>200</v>
      </c>
      <c r="D5102" s="12" t="s">
        <v>576</v>
      </c>
      <c r="E5102" s="12">
        <v>200</v>
      </c>
      <c r="F5102" s="12">
        <v>10</v>
      </c>
      <c r="G5102" s="12">
        <v>80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1602</v>
      </c>
      <c r="B5104" s="12">
        <v>240</v>
      </c>
      <c r="C5104" s="12">
        <v>353</v>
      </c>
      <c r="D5104" s="12" t="s">
        <v>580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1602</v>
      </c>
      <c r="B5105" s="12">
        <v>240</v>
      </c>
      <c r="C5105" s="12">
        <v>353</v>
      </c>
      <c r="D5105" s="12" t="s">
        <v>590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1602</v>
      </c>
      <c r="B5106" s="12">
        <v>240</v>
      </c>
      <c r="C5106" s="12">
        <v>353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1602</v>
      </c>
      <c r="B5107" s="12">
        <v>240</v>
      </c>
      <c r="C5107" s="12">
        <v>353</v>
      </c>
      <c r="D5107" s="12" t="s">
        <v>577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1602</v>
      </c>
      <c r="B5108" s="12">
        <v>284</v>
      </c>
      <c r="C5108" s="12">
        <v>109</v>
      </c>
      <c r="D5108" s="12" t="s">
        <v>580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1602</v>
      </c>
      <c r="B5109" s="12">
        <v>284</v>
      </c>
      <c r="C5109" s="12">
        <v>109</v>
      </c>
      <c r="D5109" s="12" t="s">
        <v>590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1602</v>
      </c>
      <c r="B5110" s="12">
        <v>284</v>
      </c>
      <c r="C5110" s="12">
        <v>109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1602</v>
      </c>
      <c r="B5111" s="12">
        <v>284</v>
      </c>
      <c r="C5111" s="12">
        <v>109</v>
      </c>
      <c r="D5111" s="12" t="s">
        <v>577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1602</v>
      </c>
      <c r="B5112" s="12">
        <v>306</v>
      </c>
      <c r="C5112" s="12">
        <v>195</v>
      </c>
      <c r="D5112" s="12" t="s">
        <v>580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1602</v>
      </c>
      <c r="B5113" s="12">
        <v>306</v>
      </c>
      <c r="C5113" s="12">
        <v>195</v>
      </c>
      <c r="D5113" s="12" t="s">
        <v>590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1602</v>
      </c>
      <c r="B5114" s="12">
        <v>306</v>
      </c>
      <c r="C5114" s="12">
        <v>195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1602</v>
      </c>
      <c r="B5115" s="12">
        <v>306</v>
      </c>
      <c r="C5115" s="12">
        <v>195</v>
      </c>
      <c r="D5115" s="12" t="s">
        <v>577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1602</v>
      </c>
      <c r="B5116" s="12">
        <v>252</v>
      </c>
      <c r="C5116" s="12">
        <v>248</v>
      </c>
      <c r="D5116" s="12" t="s">
        <v>580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1602</v>
      </c>
      <c r="B5117" s="12">
        <v>252</v>
      </c>
      <c r="C5117" s="12">
        <v>248</v>
      </c>
      <c r="D5117" s="12" t="s">
        <v>590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1602</v>
      </c>
      <c r="B5118" s="12">
        <v>252</v>
      </c>
      <c r="C5118" s="12">
        <v>248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1602</v>
      </c>
      <c r="B5119" s="12">
        <v>252</v>
      </c>
      <c r="C5119" s="12">
        <v>248</v>
      </c>
      <c r="D5119" s="12" t="s">
        <v>577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1602</v>
      </c>
      <c r="B5120" s="12">
        <v>116</v>
      </c>
      <c r="C5120" s="12">
        <v>253</v>
      </c>
      <c r="D5120" s="12" t="s">
        <v>580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1602</v>
      </c>
      <c r="B5121" s="12">
        <v>116</v>
      </c>
      <c r="C5121" s="12">
        <v>253</v>
      </c>
      <c r="D5121" s="12" t="s">
        <v>590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1602</v>
      </c>
      <c r="B5122" s="12">
        <v>116</v>
      </c>
      <c r="C5122" s="12">
        <v>253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1602</v>
      </c>
      <c r="B5123" s="12">
        <v>116</v>
      </c>
      <c r="C5123" s="12">
        <v>253</v>
      </c>
      <c r="D5123" s="12" t="s">
        <v>577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1602</v>
      </c>
      <c r="B5124" s="12">
        <v>148</v>
      </c>
      <c r="C5124" s="12">
        <v>148</v>
      </c>
      <c r="D5124" s="12" t="s">
        <v>580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1602</v>
      </c>
      <c r="B5125" s="12">
        <v>148</v>
      </c>
      <c r="C5125" s="12">
        <v>148</v>
      </c>
      <c r="D5125" s="12" t="s">
        <v>590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1602</v>
      </c>
      <c r="B5126" s="12">
        <v>148</v>
      </c>
      <c r="C5126" s="12">
        <v>148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1602</v>
      </c>
      <c r="B5127" s="12">
        <v>148</v>
      </c>
      <c r="C5127" s="12">
        <v>148</v>
      </c>
      <c r="D5127" s="12" t="s">
        <v>577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1602</v>
      </c>
      <c r="B5128" s="12">
        <v>205</v>
      </c>
      <c r="C5128" s="12">
        <v>98</v>
      </c>
      <c r="D5128" s="12" t="s">
        <v>580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1602</v>
      </c>
      <c r="B5129" s="12">
        <v>205</v>
      </c>
      <c r="C5129" s="12">
        <v>98</v>
      </c>
      <c r="D5129" s="12" t="s">
        <v>590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1602</v>
      </c>
      <c r="B5130" s="12">
        <v>205</v>
      </c>
      <c r="C5130" s="12">
        <v>98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1602</v>
      </c>
      <c r="B5131" s="12">
        <v>205</v>
      </c>
      <c r="C5131" s="12">
        <v>98</v>
      </c>
      <c r="D5131" s="12" t="s">
        <v>577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1602</v>
      </c>
      <c r="B5132" s="12">
        <v>158</v>
      </c>
      <c r="C5132" s="12">
        <v>56</v>
      </c>
      <c r="D5132" s="12" t="s">
        <v>580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1602</v>
      </c>
      <c r="B5133" s="12">
        <v>158</v>
      </c>
      <c r="C5133" s="12">
        <v>56</v>
      </c>
      <c r="D5133" s="12" t="s">
        <v>590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1602</v>
      </c>
      <c r="B5134" s="12">
        <v>158</v>
      </c>
      <c r="C5134" s="12">
        <v>56</v>
      </c>
      <c r="D5134" s="12" t="s">
        <v>579</v>
      </c>
      <c r="E5134" s="12">
        <v>20</v>
      </c>
      <c r="F5134" s="12">
        <v>7</v>
      </c>
      <c r="G5134" s="14">
        <v>30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1602</v>
      </c>
      <c r="B5135" s="12">
        <v>158</v>
      </c>
      <c r="C5135" s="12">
        <v>56</v>
      </c>
      <c r="D5135" s="12" t="s">
        <v>577</v>
      </c>
      <c r="E5135" s="12">
        <v>20</v>
      </c>
      <c r="F5135" s="12">
        <v>7</v>
      </c>
      <c r="G5135" s="14">
        <v>30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1603</v>
      </c>
    </row>
    <row r="5138" spans="1:14">
      <c r="A5138" s="11" t="s">
        <v>1604</v>
      </c>
      <c r="B5138" s="12">
        <v>200</v>
      </c>
      <c r="C5138" s="12">
        <v>200</v>
      </c>
      <c r="D5138" s="12" t="s">
        <v>580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1604</v>
      </c>
      <c r="B5139" s="12">
        <v>200</v>
      </c>
      <c r="C5139" s="12">
        <v>200</v>
      </c>
      <c r="D5139" s="12" t="s">
        <v>590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1604</v>
      </c>
      <c r="B5140" s="12">
        <v>200</v>
      </c>
      <c r="C5140" s="12">
        <v>200</v>
      </c>
      <c r="D5140" s="12" t="s">
        <v>579</v>
      </c>
      <c r="E5140" s="12">
        <v>60</v>
      </c>
      <c r="F5140" s="12">
        <v>20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1604</v>
      </c>
      <c r="B5141" s="12">
        <v>200</v>
      </c>
      <c r="C5141" s="12">
        <v>200</v>
      </c>
      <c r="D5141" s="12" t="s">
        <v>577</v>
      </c>
      <c r="E5141" s="12">
        <v>60</v>
      </c>
      <c r="F5141" s="12">
        <v>20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1604</v>
      </c>
      <c r="B5142" s="12">
        <v>200</v>
      </c>
      <c r="C5142" s="12">
        <v>200</v>
      </c>
      <c r="D5142" s="12" t="s">
        <v>580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1604</v>
      </c>
      <c r="B5143" s="12">
        <v>200</v>
      </c>
      <c r="C5143" s="12">
        <v>200</v>
      </c>
      <c r="D5143" s="12" t="s">
        <v>590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1604</v>
      </c>
      <c r="B5144" s="12">
        <v>200</v>
      </c>
      <c r="C5144" s="12">
        <v>200</v>
      </c>
      <c r="D5144" s="12" t="s">
        <v>579</v>
      </c>
      <c r="E5144" s="12">
        <v>120</v>
      </c>
      <c r="F5144" s="12">
        <v>40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1604</v>
      </c>
      <c r="B5145" s="12">
        <v>200</v>
      </c>
      <c r="C5145" s="12">
        <v>200</v>
      </c>
      <c r="D5145" s="12" t="s">
        <v>577</v>
      </c>
      <c r="E5145" s="12">
        <v>120</v>
      </c>
      <c r="F5145" s="12">
        <v>40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1604</v>
      </c>
      <c r="B5146" s="12">
        <v>200</v>
      </c>
      <c r="C5146" s="12">
        <v>200</v>
      </c>
      <c r="D5146" s="12" t="s">
        <v>582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1604</v>
      </c>
      <c r="B5147" s="12">
        <v>200</v>
      </c>
      <c r="C5147" s="12">
        <v>200</v>
      </c>
      <c r="D5147" s="12" t="s">
        <v>580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1604</v>
      </c>
      <c r="B5148" s="12">
        <v>200</v>
      </c>
      <c r="C5148" s="12">
        <v>200</v>
      </c>
      <c r="D5148" s="12" t="s">
        <v>590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1604</v>
      </c>
      <c r="B5149" s="12">
        <v>200</v>
      </c>
      <c r="C5149" s="12">
        <v>200</v>
      </c>
      <c r="D5149" s="12" t="s">
        <v>579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1604</v>
      </c>
      <c r="B5150" s="12">
        <v>200</v>
      </c>
      <c r="C5150" s="12">
        <v>200</v>
      </c>
      <c r="D5150" s="12" t="s">
        <v>577</v>
      </c>
      <c r="E5150" s="12">
        <v>200</v>
      </c>
      <c r="F5150" s="12">
        <v>60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1604</v>
      </c>
      <c r="B5151" s="12">
        <v>200</v>
      </c>
      <c r="C5151" s="12">
        <v>200</v>
      </c>
      <c r="D5151" s="12" t="s">
        <v>574</v>
      </c>
      <c r="E5151" s="12">
        <v>200</v>
      </c>
      <c r="F5151" s="12">
        <v>60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1604</v>
      </c>
      <c r="B5152" s="12">
        <v>200</v>
      </c>
      <c r="C5152" s="12">
        <v>200</v>
      </c>
      <c r="D5152" s="12" t="s">
        <v>589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1604</v>
      </c>
      <c r="B5153" s="12">
        <v>200</v>
      </c>
      <c r="C5153" s="12">
        <v>200</v>
      </c>
      <c r="D5153" s="12" t="s">
        <v>578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1604</v>
      </c>
      <c r="B5154" s="12">
        <v>200</v>
      </c>
      <c r="C5154" s="12">
        <v>200</v>
      </c>
      <c r="D5154" s="12" t="s">
        <v>576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1604</v>
      </c>
      <c r="B5155" s="12">
        <v>200</v>
      </c>
      <c r="C5155" s="12">
        <v>200</v>
      </c>
      <c r="D5155" s="12" t="s">
        <v>573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1604</v>
      </c>
      <c r="B5156" s="12">
        <v>200</v>
      </c>
      <c r="C5156" s="12">
        <v>200</v>
      </c>
      <c r="D5156" s="12" t="s">
        <v>545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1604</v>
      </c>
      <c r="B5157" s="12">
        <v>200</v>
      </c>
      <c r="C5157" s="12">
        <v>200</v>
      </c>
      <c r="D5157" s="12" t="s">
        <v>544</v>
      </c>
      <c r="E5157" s="12">
        <v>200</v>
      </c>
      <c r="F5157" s="12">
        <v>10</v>
      </c>
      <c r="G5157" s="12">
        <v>80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1604</v>
      </c>
      <c r="B5158" s="12">
        <v>200</v>
      </c>
      <c r="C5158" s="12">
        <v>200</v>
      </c>
      <c r="D5158" s="12" t="s">
        <v>543</v>
      </c>
      <c r="E5158" s="12">
        <v>200</v>
      </c>
      <c r="F5158" s="12">
        <v>10</v>
      </c>
      <c r="G5158" s="12">
        <v>80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1604</v>
      </c>
      <c r="B5159" s="18">
        <v>200</v>
      </c>
      <c r="C5159" s="18">
        <v>200</v>
      </c>
      <c r="D5159" s="18" t="s">
        <v>1117</v>
      </c>
      <c r="E5159" s="18">
        <v>200</v>
      </c>
      <c r="F5159" s="18">
        <v>3</v>
      </c>
      <c r="G5159" s="18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1604</v>
      </c>
      <c r="B5161" s="12">
        <v>81</v>
      </c>
      <c r="C5161" s="12">
        <v>243</v>
      </c>
      <c r="D5161" s="12" t="s">
        <v>580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1604</v>
      </c>
      <c r="B5162" s="12">
        <v>81</v>
      </c>
      <c r="C5162" s="12">
        <v>243</v>
      </c>
      <c r="D5162" s="12" t="s">
        <v>590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1604</v>
      </c>
      <c r="B5163" s="12">
        <v>81</v>
      </c>
      <c r="C5163" s="12">
        <v>243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1604</v>
      </c>
      <c r="B5164" s="12">
        <v>81</v>
      </c>
      <c r="C5164" s="12">
        <v>243</v>
      </c>
      <c r="D5164" s="12" t="s">
        <v>577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1604</v>
      </c>
      <c r="B5165" s="12">
        <v>115</v>
      </c>
      <c r="C5165" s="12">
        <v>283</v>
      </c>
      <c r="D5165" s="12" t="s">
        <v>580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1604</v>
      </c>
      <c r="B5166" s="12">
        <v>115</v>
      </c>
      <c r="C5166" s="12">
        <v>283</v>
      </c>
      <c r="D5166" s="12" t="s">
        <v>590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1604</v>
      </c>
      <c r="B5167" s="12">
        <v>115</v>
      </c>
      <c r="C5167" s="12">
        <v>283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1604</v>
      </c>
      <c r="B5168" s="12">
        <v>115</v>
      </c>
      <c r="C5168" s="12">
        <v>283</v>
      </c>
      <c r="D5168" s="12" t="s">
        <v>577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1604</v>
      </c>
      <c r="B5169" s="12">
        <v>152</v>
      </c>
      <c r="C5169" s="12">
        <v>324</v>
      </c>
      <c r="D5169" s="12" t="s">
        <v>580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1604</v>
      </c>
      <c r="B5170" s="12">
        <v>152</v>
      </c>
      <c r="C5170" s="12">
        <v>324</v>
      </c>
      <c r="D5170" s="12" t="s">
        <v>590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1604</v>
      </c>
      <c r="B5171" s="12">
        <v>152</v>
      </c>
      <c r="C5171" s="12">
        <v>324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1604</v>
      </c>
      <c r="B5172" s="12">
        <v>152</v>
      </c>
      <c r="C5172" s="12">
        <v>324</v>
      </c>
      <c r="D5172" s="12" t="s">
        <v>577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1604</v>
      </c>
      <c r="B5173" s="12">
        <v>240</v>
      </c>
      <c r="C5173" s="12">
        <v>350</v>
      </c>
      <c r="D5173" s="12" t="s">
        <v>580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1604</v>
      </c>
      <c r="B5174" s="12">
        <v>240</v>
      </c>
      <c r="C5174" s="12">
        <v>350</v>
      </c>
      <c r="D5174" s="12" t="s">
        <v>590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1604</v>
      </c>
      <c r="B5175" s="12">
        <v>240</v>
      </c>
      <c r="C5175" s="12">
        <v>350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1604</v>
      </c>
      <c r="B5176" s="12">
        <v>240</v>
      </c>
      <c r="C5176" s="12">
        <v>350</v>
      </c>
      <c r="D5176" s="12" t="s">
        <v>577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1604</v>
      </c>
      <c r="B5177" s="12">
        <v>296</v>
      </c>
      <c r="C5177" s="12">
        <v>290</v>
      </c>
      <c r="D5177" s="12" t="s">
        <v>580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1604</v>
      </c>
      <c r="B5178" s="12">
        <v>296</v>
      </c>
      <c r="C5178" s="12">
        <v>290</v>
      </c>
      <c r="D5178" s="12" t="s">
        <v>590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1604</v>
      </c>
      <c r="B5179" s="12">
        <v>296</v>
      </c>
      <c r="C5179" s="12">
        <v>290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1604</v>
      </c>
      <c r="B5180" s="12">
        <v>296</v>
      </c>
      <c r="C5180" s="12">
        <v>290</v>
      </c>
      <c r="D5180" s="12" t="s">
        <v>577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1604</v>
      </c>
      <c r="B5181" s="12">
        <v>226</v>
      </c>
      <c r="C5181" s="12">
        <v>176</v>
      </c>
      <c r="D5181" s="12" t="s">
        <v>580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1604</v>
      </c>
      <c r="B5182" s="12">
        <v>226</v>
      </c>
      <c r="C5182" s="12">
        <v>176</v>
      </c>
      <c r="D5182" s="12" t="s">
        <v>590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1604</v>
      </c>
      <c r="B5183" s="12">
        <v>226</v>
      </c>
      <c r="C5183" s="12">
        <v>176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1604</v>
      </c>
      <c r="B5184" s="12">
        <v>226</v>
      </c>
      <c r="C5184" s="12">
        <v>176</v>
      </c>
      <c r="D5184" s="12" t="s">
        <v>577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1604</v>
      </c>
      <c r="B5185" s="12">
        <v>289</v>
      </c>
      <c r="C5185" s="12">
        <v>100</v>
      </c>
      <c r="D5185" s="12" t="s">
        <v>580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1604</v>
      </c>
      <c r="B5186" s="12">
        <v>289</v>
      </c>
      <c r="C5186" s="12">
        <v>100</v>
      </c>
      <c r="D5186" s="12" t="s">
        <v>590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1604</v>
      </c>
      <c r="B5187" s="12">
        <v>289</v>
      </c>
      <c r="C5187" s="12">
        <v>100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1604</v>
      </c>
      <c r="B5188" s="12">
        <v>289</v>
      </c>
      <c r="C5188" s="12">
        <v>100</v>
      </c>
      <c r="D5188" s="12" t="s">
        <v>577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1604</v>
      </c>
      <c r="B5189" s="12">
        <v>160</v>
      </c>
      <c r="C5189" s="12">
        <v>53</v>
      </c>
      <c r="D5189" s="12" t="s">
        <v>580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1604</v>
      </c>
      <c r="B5190" s="12">
        <v>160</v>
      </c>
      <c r="C5190" s="12">
        <v>53</v>
      </c>
      <c r="D5190" s="12" t="s">
        <v>590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1604</v>
      </c>
      <c r="B5191" s="12">
        <v>160</v>
      </c>
      <c r="C5191" s="12">
        <v>53</v>
      </c>
      <c r="D5191" s="12" t="s">
        <v>579</v>
      </c>
      <c r="E5191" s="12">
        <v>20</v>
      </c>
      <c r="F5191" s="12">
        <v>7</v>
      </c>
      <c r="G5191" s="14">
        <v>30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1604</v>
      </c>
      <c r="B5192" s="12">
        <v>160</v>
      </c>
      <c r="C5192" s="12">
        <v>53</v>
      </c>
      <c r="D5192" s="12" t="s">
        <v>577</v>
      </c>
      <c r="E5192" s="12">
        <v>20</v>
      </c>
      <c r="F5192" s="12">
        <v>7</v>
      </c>
      <c r="G5192" s="14">
        <v>30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1605</v>
      </c>
    </row>
    <row r="5195" spans="1:14">
      <c r="A5195" s="11" t="s">
        <v>1606</v>
      </c>
      <c r="B5195" s="12">
        <v>200</v>
      </c>
      <c r="C5195" s="12">
        <v>200</v>
      </c>
      <c r="D5195" s="12" t="s">
        <v>580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1606</v>
      </c>
      <c r="B5196" s="12">
        <v>200</v>
      </c>
      <c r="C5196" s="12">
        <v>200</v>
      </c>
      <c r="D5196" s="12" t="s">
        <v>590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1606</v>
      </c>
      <c r="B5197" s="12">
        <v>200</v>
      </c>
      <c r="C5197" s="12">
        <v>200</v>
      </c>
      <c r="D5197" s="12" t="s">
        <v>579</v>
      </c>
      <c r="E5197" s="12">
        <v>60</v>
      </c>
      <c r="F5197" s="12">
        <v>20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1606</v>
      </c>
      <c r="B5198" s="12">
        <v>200</v>
      </c>
      <c r="C5198" s="12">
        <v>200</v>
      </c>
      <c r="D5198" s="12" t="s">
        <v>577</v>
      </c>
      <c r="E5198" s="12">
        <v>60</v>
      </c>
      <c r="F5198" s="12">
        <v>20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1606</v>
      </c>
      <c r="B5199" s="12">
        <v>200</v>
      </c>
      <c r="C5199" s="12">
        <v>200</v>
      </c>
      <c r="D5199" s="12" t="s">
        <v>580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1606</v>
      </c>
      <c r="B5200" s="12">
        <v>200</v>
      </c>
      <c r="C5200" s="12">
        <v>200</v>
      </c>
      <c r="D5200" s="12" t="s">
        <v>590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1606</v>
      </c>
      <c r="B5201" s="12">
        <v>200</v>
      </c>
      <c r="C5201" s="12">
        <v>200</v>
      </c>
      <c r="D5201" s="12" t="s">
        <v>579</v>
      </c>
      <c r="E5201" s="12">
        <v>120</v>
      </c>
      <c r="F5201" s="12">
        <v>40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1606</v>
      </c>
      <c r="B5202" s="12">
        <v>200</v>
      </c>
      <c r="C5202" s="12">
        <v>200</v>
      </c>
      <c r="D5202" s="12" t="s">
        <v>577</v>
      </c>
      <c r="E5202" s="12">
        <v>120</v>
      </c>
      <c r="F5202" s="12">
        <v>40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1606</v>
      </c>
      <c r="B5203" s="12">
        <v>200</v>
      </c>
      <c r="C5203" s="12">
        <v>200</v>
      </c>
      <c r="D5203" s="12" t="s">
        <v>582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1606</v>
      </c>
      <c r="B5204" s="12">
        <v>200</v>
      </c>
      <c r="C5204" s="12">
        <v>200</v>
      </c>
      <c r="D5204" s="12" t="s">
        <v>580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1606</v>
      </c>
      <c r="B5205" s="12">
        <v>200</v>
      </c>
      <c r="C5205" s="12">
        <v>200</v>
      </c>
      <c r="D5205" s="12" t="s">
        <v>590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1606</v>
      </c>
      <c r="B5206" s="12">
        <v>200</v>
      </c>
      <c r="C5206" s="12">
        <v>200</v>
      </c>
      <c r="D5206" s="12" t="s">
        <v>579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1606</v>
      </c>
      <c r="B5207" s="12">
        <v>200</v>
      </c>
      <c r="C5207" s="12">
        <v>200</v>
      </c>
      <c r="D5207" s="12" t="s">
        <v>577</v>
      </c>
      <c r="E5207" s="12">
        <v>200</v>
      </c>
      <c r="F5207" s="12">
        <v>60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1606</v>
      </c>
      <c r="B5208" s="12">
        <v>200</v>
      </c>
      <c r="C5208" s="12">
        <v>200</v>
      </c>
      <c r="D5208" s="12" t="s">
        <v>574</v>
      </c>
      <c r="E5208" s="12">
        <v>200</v>
      </c>
      <c r="F5208" s="12">
        <v>60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1606</v>
      </c>
      <c r="B5209" s="12">
        <v>200</v>
      </c>
      <c r="C5209" s="12">
        <v>200</v>
      </c>
      <c r="D5209" s="12" t="s">
        <v>589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1606</v>
      </c>
      <c r="B5210" s="12">
        <v>200</v>
      </c>
      <c r="C5210" s="12">
        <v>200</v>
      </c>
      <c r="D5210" s="12" t="s">
        <v>578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1606</v>
      </c>
      <c r="B5211" s="12">
        <v>200</v>
      </c>
      <c r="C5211" s="12">
        <v>200</v>
      </c>
      <c r="D5211" s="12" t="s">
        <v>576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1606</v>
      </c>
      <c r="B5212" s="12">
        <v>200</v>
      </c>
      <c r="C5212" s="12">
        <v>200</v>
      </c>
      <c r="D5212" s="12" t="s">
        <v>573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1606</v>
      </c>
      <c r="B5213" s="12">
        <v>200</v>
      </c>
      <c r="C5213" s="12">
        <v>200</v>
      </c>
      <c r="D5213" s="12" t="s">
        <v>545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1606</v>
      </c>
      <c r="B5214" s="12">
        <v>200</v>
      </c>
      <c r="C5214" s="12">
        <v>200</v>
      </c>
      <c r="D5214" s="12" t="s">
        <v>544</v>
      </c>
      <c r="E5214" s="12">
        <v>200</v>
      </c>
      <c r="F5214" s="12">
        <v>10</v>
      </c>
      <c r="G5214" s="12">
        <v>80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1606</v>
      </c>
      <c r="B5215" s="12">
        <v>200</v>
      </c>
      <c r="C5215" s="12">
        <v>200</v>
      </c>
      <c r="D5215" s="12" t="s">
        <v>543</v>
      </c>
      <c r="E5215" s="12">
        <v>200</v>
      </c>
      <c r="F5215" s="12">
        <v>10</v>
      </c>
      <c r="G5215" s="12">
        <v>80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1606</v>
      </c>
      <c r="B5216" s="18">
        <v>200</v>
      </c>
      <c r="C5216" s="18">
        <v>200</v>
      </c>
      <c r="D5216" s="18" t="s">
        <v>1117</v>
      </c>
      <c r="E5216" s="18">
        <v>200</v>
      </c>
      <c r="F5216" s="18">
        <v>4</v>
      </c>
      <c r="G5216" s="18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1606</v>
      </c>
      <c r="B5218" s="12">
        <v>207</v>
      </c>
      <c r="C5218" s="12">
        <v>185</v>
      </c>
      <c r="D5218" s="12" t="s">
        <v>580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1606</v>
      </c>
      <c r="B5219" s="12">
        <v>207</v>
      </c>
      <c r="C5219" s="12">
        <v>185</v>
      </c>
      <c r="D5219" s="12" t="s">
        <v>590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1606</v>
      </c>
      <c r="B5220" s="12">
        <v>207</v>
      </c>
      <c r="C5220" s="12">
        <v>185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1606</v>
      </c>
      <c r="B5221" s="12">
        <v>207</v>
      </c>
      <c r="C5221" s="12">
        <v>185</v>
      </c>
      <c r="D5221" s="12" t="s">
        <v>577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1606</v>
      </c>
      <c r="B5222" s="12">
        <v>181</v>
      </c>
      <c r="C5222" s="12">
        <v>302</v>
      </c>
      <c r="D5222" s="12" t="s">
        <v>580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1606</v>
      </c>
      <c r="B5223" s="12">
        <v>181</v>
      </c>
      <c r="C5223" s="12">
        <v>302</v>
      </c>
      <c r="D5223" s="12" t="s">
        <v>590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1606</v>
      </c>
      <c r="B5224" s="12">
        <v>181</v>
      </c>
      <c r="C5224" s="12">
        <v>302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1606</v>
      </c>
      <c r="B5225" s="12">
        <v>181</v>
      </c>
      <c r="C5225" s="12">
        <v>302</v>
      </c>
      <c r="D5225" s="12" t="s">
        <v>577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1606</v>
      </c>
      <c r="B5226" s="12">
        <v>144</v>
      </c>
      <c r="C5226" s="12">
        <v>137</v>
      </c>
      <c r="D5226" s="12" t="s">
        <v>580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1606</v>
      </c>
      <c r="B5227" s="12">
        <v>144</v>
      </c>
      <c r="C5227" s="12">
        <v>137</v>
      </c>
      <c r="D5227" s="12" t="s">
        <v>590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1606</v>
      </c>
      <c r="B5228" s="12">
        <v>144</v>
      </c>
      <c r="C5228" s="12">
        <v>137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1606</v>
      </c>
      <c r="B5229" s="12">
        <v>144</v>
      </c>
      <c r="C5229" s="12">
        <v>137</v>
      </c>
      <c r="D5229" s="12" t="s">
        <v>577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1606</v>
      </c>
      <c r="B5230" s="12">
        <v>195</v>
      </c>
      <c r="C5230" s="12">
        <v>36</v>
      </c>
      <c r="D5230" s="12" t="s">
        <v>580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1606</v>
      </c>
      <c r="B5231" s="12">
        <v>195</v>
      </c>
      <c r="C5231" s="12">
        <v>36</v>
      </c>
      <c r="D5231" s="12" t="s">
        <v>590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1606</v>
      </c>
      <c r="B5232" s="12">
        <v>195</v>
      </c>
      <c r="C5232" s="12">
        <v>36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1606</v>
      </c>
      <c r="B5233" s="12">
        <v>195</v>
      </c>
      <c r="C5233" s="12">
        <v>36</v>
      </c>
      <c r="D5233" s="12" t="s">
        <v>577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1606</v>
      </c>
      <c r="B5234" s="12">
        <v>280</v>
      </c>
      <c r="C5234" s="12">
        <v>110</v>
      </c>
      <c r="D5234" s="12" t="s">
        <v>580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1606</v>
      </c>
      <c r="B5235" s="12">
        <v>280</v>
      </c>
      <c r="C5235" s="12">
        <v>110</v>
      </c>
      <c r="D5235" s="12" t="s">
        <v>590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1606</v>
      </c>
      <c r="B5236" s="12">
        <v>280</v>
      </c>
      <c r="C5236" s="12">
        <v>110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1606</v>
      </c>
      <c r="B5237" s="12">
        <v>280</v>
      </c>
      <c r="C5237" s="12">
        <v>110</v>
      </c>
      <c r="D5237" s="12" t="s">
        <v>577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1606</v>
      </c>
      <c r="B5238" s="12">
        <v>310</v>
      </c>
      <c r="C5238" s="12">
        <v>200</v>
      </c>
      <c r="D5238" s="12" t="s">
        <v>580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1606</v>
      </c>
      <c r="B5239" s="12">
        <v>310</v>
      </c>
      <c r="C5239" s="12">
        <v>200</v>
      </c>
      <c r="D5239" s="12" t="s">
        <v>590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1606</v>
      </c>
      <c r="B5240" s="12">
        <v>310</v>
      </c>
      <c r="C5240" s="12">
        <v>200</v>
      </c>
      <c r="D5240" s="12" t="s">
        <v>579</v>
      </c>
      <c r="E5240" s="12">
        <v>20</v>
      </c>
      <c r="F5240" s="12">
        <v>7</v>
      </c>
      <c r="G5240" s="14">
        <v>30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1606</v>
      </c>
      <c r="B5241" s="12">
        <v>310</v>
      </c>
      <c r="C5241" s="12">
        <v>200</v>
      </c>
      <c r="D5241" s="12" t="s">
        <v>577</v>
      </c>
      <c r="E5241" s="12">
        <v>20</v>
      </c>
      <c r="F5241" s="12">
        <v>7</v>
      </c>
      <c r="G5241" s="14">
        <v>30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1607</v>
      </c>
    </row>
    <row r="5244" spans="1:14">
      <c r="A5244" s="11" t="s">
        <v>1608</v>
      </c>
      <c r="B5244" s="12">
        <v>200</v>
      </c>
      <c r="C5244" s="12">
        <v>200</v>
      </c>
      <c r="D5244" s="12" t="s">
        <v>580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1608</v>
      </c>
      <c r="B5245" s="12">
        <v>200</v>
      </c>
      <c r="C5245" s="12">
        <v>200</v>
      </c>
      <c r="D5245" s="12" t="s">
        <v>590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1608</v>
      </c>
      <c r="B5246" s="12">
        <v>200</v>
      </c>
      <c r="C5246" s="12">
        <v>200</v>
      </c>
      <c r="D5246" s="12" t="s">
        <v>579</v>
      </c>
      <c r="E5246" s="12">
        <v>60</v>
      </c>
      <c r="F5246" s="12">
        <v>20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1608</v>
      </c>
      <c r="B5247" s="12">
        <v>200</v>
      </c>
      <c r="C5247" s="12">
        <v>200</v>
      </c>
      <c r="D5247" s="12" t="s">
        <v>577</v>
      </c>
      <c r="E5247" s="12">
        <v>60</v>
      </c>
      <c r="F5247" s="12">
        <v>20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1608</v>
      </c>
      <c r="B5248" s="12">
        <v>200</v>
      </c>
      <c r="C5248" s="12">
        <v>200</v>
      </c>
      <c r="D5248" s="12" t="s">
        <v>580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1608</v>
      </c>
      <c r="B5249" s="12">
        <v>200</v>
      </c>
      <c r="C5249" s="12">
        <v>200</v>
      </c>
      <c r="D5249" s="12" t="s">
        <v>590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1608</v>
      </c>
      <c r="B5250" s="12">
        <v>200</v>
      </c>
      <c r="C5250" s="12">
        <v>200</v>
      </c>
      <c r="D5250" s="12" t="s">
        <v>579</v>
      </c>
      <c r="E5250" s="12">
        <v>120</v>
      </c>
      <c r="F5250" s="12">
        <v>40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1608</v>
      </c>
      <c r="B5251" s="12">
        <v>200</v>
      </c>
      <c r="C5251" s="12">
        <v>200</v>
      </c>
      <c r="D5251" s="12" t="s">
        <v>577</v>
      </c>
      <c r="E5251" s="12">
        <v>120</v>
      </c>
      <c r="F5251" s="12">
        <v>40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1608</v>
      </c>
      <c r="B5252" s="12">
        <v>200</v>
      </c>
      <c r="C5252" s="12">
        <v>200</v>
      </c>
      <c r="D5252" s="12" t="s">
        <v>582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1608</v>
      </c>
      <c r="B5253" s="12">
        <v>200</v>
      </c>
      <c r="C5253" s="12">
        <v>200</v>
      </c>
      <c r="D5253" s="12" t="s">
        <v>580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1608</v>
      </c>
      <c r="B5254" s="12">
        <v>200</v>
      </c>
      <c r="C5254" s="12">
        <v>200</v>
      </c>
      <c r="D5254" s="12" t="s">
        <v>590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1608</v>
      </c>
      <c r="B5255" s="12">
        <v>200</v>
      </c>
      <c r="C5255" s="12">
        <v>200</v>
      </c>
      <c r="D5255" s="12" t="s">
        <v>579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1608</v>
      </c>
      <c r="B5256" s="12">
        <v>200</v>
      </c>
      <c r="C5256" s="12">
        <v>200</v>
      </c>
      <c r="D5256" s="12" t="s">
        <v>577</v>
      </c>
      <c r="E5256" s="12">
        <v>200</v>
      </c>
      <c r="F5256" s="12">
        <v>60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1608</v>
      </c>
      <c r="B5257" s="12">
        <v>200</v>
      </c>
      <c r="C5257" s="12">
        <v>200</v>
      </c>
      <c r="D5257" s="12" t="s">
        <v>574</v>
      </c>
      <c r="E5257" s="12">
        <v>200</v>
      </c>
      <c r="F5257" s="12">
        <v>60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1608</v>
      </c>
      <c r="B5258" s="12">
        <v>200</v>
      </c>
      <c r="C5258" s="12">
        <v>200</v>
      </c>
      <c r="D5258" s="12" t="s">
        <v>589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1608</v>
      </c>
      <c r="B5259" s="12">
        <v>200</v>
      </c>
      <c r="C5259" s="12">
        <v>200</v>
      </c>
      <c r="D5259" s="12" t="s">
        <v>578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1608</v>
      </c>
      <c r="B5260" s="12">
        <v>200</v>
      </c>
      <c r="C5260" s="12">
        <v>200</v>
      </c>
      <c r="D5260" s="12" t="s">
        <v>576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1608</v>
      </c>
      <c r="B5261" s="12">
        <v>200</v>
      </c>
      <c r="C5261" s="12">
        <v>200</v>
      </c>
      <c r="D5261" s="12" t="s">
        <v>573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1608</v>
      </c>
      <c r="B5262" s="12">
        <v>200</v>
      </c>
      <c r="C5262" s="12">
        <v>200</v>
      </c>
      <c r="D5262" s="12" t="s">
        <v>545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1608</v>
      </c>
      <c r="B5263" s="12">
        <v>200</v>
      </c>
      <c r="C5263" s="12">
        <v>200</v>
      </c>
      <c r="D5263" s="12" t="s">
        <v>544</v>
      </c>
      <c r="E5263" s="12">
        <v>200</v>
      </c>
      <c r="F5263" s="12">
        <v>10</v>
      </c>
      <c r="G5263" s="12">
        <v>80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1608</v>
      </c>
      <c r="B5264" s="12">
        <v>200</v>
      </c>
      <c r="C5264" s="12">
        <v>200</v>
      </c>
      <c r="D5264" s="12" t="s">
        <v>543</v>
      </c>
      <c r="E5264" s="12">
        <v>200</v>
      </c>
      <c r="F5264" s="12">
        <v>10</v>
      </c>
      <c r="G5264" s="12">
        <v>80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1608</v>
      </c>
      <c r="B5265" s="18">
        <v>200</v>
      </c>
      <c r="C5265" s="18">
        <v>200</v>
      </c>
      <c r="D5265" s="18" t="s">
        <v>1609</v>
      </c>
      <c r="E5265" s="18">
        <v>200</v>
      </c>
      <c r="F5265" s="18">
        <v>5</v>
      </c>
      <c r="G5265" s="18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1608</v>
      </c>
      <c r="B5267" s="12">
        <v>48</v>
      </c>
      <c r="C5267" s="12">
        <v>294</v>
      </c>
      <c r="D5267" s="12" t="s">
        <v>580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1608</v>
      </c>
      <c r="B5268" s="12">
        <v>48</v>
      </c>
      <c r="C5268" s="12">
        <v>294</v>
      </c>
      <c r="D5268" s="12" t="s">
        <v>590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1608</v>
      </c>
      <c r="B5269" s="12">
        <v>48</v>
      </c>
      <c r="C5269" s="12">
        <v>294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1608</v>
      </c>
      <c r="B5270" s="12">
        <v>48</v>
      </c>
      <c r="C5270" s="12">
        <v>294</v>
      </c>
      <c r="D5270" s="12" t="s">
        <v>577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1608</v>
      </c>
      <c r="B5271" s="12">
        <v>290</v>
      </c>
      <c r="C5271" s="12">
        <v>309</v>
      </c>
      <c r="D5271" s="12" t="s">
        <v>580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1608</v>
      </c>
      <c r="B5272" s="12">
        <v>290</v>
      </c>
      <c r="C5272" s="12">
        <v>309</v>
      </c>
      <c r="D5272" s="12" t="s">
        <v>590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1608</v>
      </c>
      <c r="B5273" s="12">
        <v>290</v>
      </c>
      <c r="C5273" s="12">
        <v>309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1608</v>
      </c>
      <c r="B5274" s="12">
        <v>290</v>
      </c>
      <c r="C5274" s="12">
        <v>309</v>
      </c>
      <c r="D5274" s="12" t="s">
        <v>577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1608</v>
      </c>
      <c r="B5275" s="12">
        <v>340</v>
      </c>
      <c r="C5275" s="12">
        <v>194</v>
      </c>
      <c r="D5275" s="12" t="s">
        <v>580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1608</v>
      </c>
      <c r="B5276" s="12">
        <v>340</v>
      </c>
      <c r="C5276" s="12">
        <v>194</v>
      </c>
      <c r="D5276" s="12" t="s">
        <v>590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1608</v>
      </c>
      <c r="B5277" s="12">
        <v>340</v>
      </c>
      <c r="C5277" s="12">
        <v>194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1608</v>
      </c>
      <c r="B5278" s="12">
        <v>340</v>
      </c>
      <c r="C5278" s="12">
        <v>194</v>
      </c>
      <c r="D5278" s="12" t="s">
        <v>577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1608</v>
      </c>
      <c r="B5279" s="12">
        <v>193</v>
      </c>
      <c r="C5279" s="12">
        <v>60</v>
      </c>
      <c r="D5279" s="12" t="s">
        <v>580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1608</v>
      </c>
      <c r="B5280" s="12">
        <v>193</v>
      </c>
      <c r="C5280" s="12">
        <v>60</v>
      </c>
      <c r="D5280" s="12" t="s">
        <v>590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1608</v>
      </c>
      <c r="B5281" s="12">
        <v>193</v>
      </c>
      <c r="C5281" s="12">
        <v>60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1608</v>
      </c>
      <c r="B5282" s="12">
        <v>193</v>
      </c>
      <c r="C5282" s="12">
        <v>60</v>
      </c>
      <c r="D5282" s="12" t="s">
        <v>577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1608</v>
      </c>
      <c r="B5283" s="12">
        <v>112</v>
      </c>
      <c r="C5283" s="12">
        <v>109</v>
      </c>
      <c r="D5283" s="12" t="s">
        <v>580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1608</v>
      </c>
      <c r="B5284" s="12">
        <v>112</v>
      </c>
      <c r="C5284" s="12">
        <v>109</v>
      </c>
      <c r="D5284" s="12" t="s">
        <v>590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1608</v>
      </c>
      <c r="B5285" s="12">
        <v>112</v>
      </c>
      <c r="C5285" s="12">
        <v>109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1608</v>
      </c>
      <c r="B5286" s="12">
        <v>112</v>
      </c>
      <c r="C5286" s="12">
        <v>109</v>
      </c>
      <c r="D5286" s="12" t="s">
        <v>577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1608</v>
      </c>
      <c r="B5287" s="12">
        <v>158</v>
      </c>
      <c r="C5287" s="12">
        <v>204</v>
      </c>
      <c r="D5287" s="12" t="s">
        <v>580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1608</v>
      </c>
      <c r="B5288" s="12">
        <v>158</v>
      </c>
      <c r="C5288" s="12">
        <v>204</v>
      </c>
      <c r="D5288" s="12" t="s">
        <v>590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1608</v>
      </c>
      <c r="B5289" s="12">
        <v>158</v>
      </c>
      <c r="C5289" s="12">
        <v>204</v>
      </c>
      <c r="D5289" s="12" t="s">
        <v>579</v>
      </c>
      <c r="E5289" s="12">
        <v>20</v>
      </c>
      <c r="F5289" s="12">
        <v>7</v>
      </c>
      <c r="G5289" s="14">
        <v>30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1608</v>
      </c>
      <c r="B5290" s="12">
        <v>158</v>
      </c>
      <c r="C5290" s="12">
        <v>204</v>
      </c>
      <c r="D5290" s="12" t="s">
        <v>577</v>
      </c>
      <c r="E5290" s="12">
        <v>20</v>
      </c>
      <c r="F5290" s="12">
        <v>7</v>
      </c>
      <c r="G5290" s="14">
        <v>30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1610</v>
      </c>
    </row>
    <row r="5293" spans="1:14">
      <c r="A5293" s="11" t="s">
        <v>1611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1611</v>
      </c>
      <c r="B5294" s="12">
        <v>25</v>
      </c>
      <c r="C5294" s="12">
        <v>25</v>
      </c>
      <c r="D5294" s="12" t="s">
        <v>577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1611</v>
      </c>
      <c r="B5295" s="12">
        <v>25</v>
      </c>
      <c r="C5295" s="12">
        <v>25</v>
      </c>
      <c r="D5295" s="12" t="s">
        <v>580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1611</v>
      </c>
      <c r="B5296" s="12">
        <v>25</v>
      </c>
      <c r="C5296" s="12">
        <v>25</v>
      </c>
      <c r="D5296" s="12" t="s">
        <v>574</v>
      </c>
      <c r="E5296" s="12">
        <v>25</v>
      </c>
      <c r="F5296" s="12">
        <v>7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1611</v>
      </c>
      <c r="B5297" s="12">
        <v>25</v>
      </c>
      <c r="C5297" s="12">
        <v>25</v>
      </c>
      <c r="D5297" s="12" t="s">
        <v>590</v>
      </c>
      <c r="E5297" s="12">
        <v>25</v>
      </c>
      <c r="F5297" s="12">
        <v>10</v>
      </c>
      <c r="G5297" s="12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1611</v>
      </c>
      <c r="B5298" s="12">
        <v>25</v>
      </c>
      <c r="C5298" s="12">
        <v>25</v>
      </c>
      <c r="D5298" s="12" t="s">
        <v>582</v>
      </c>
      <c r="E5298" s="12">
        <v>25</v>
      </c>
      <c r="F5298" s="12">
        <v>3</v>
      </c>
      <c r="G5298" s="12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1611</v>
      </c>
      <c r="B5299" s="12">
        <v>25</v>
      </c>
      <c r="C5299" s="12">
        <v>25</v>
      </c>
      <c r="D5299" s="12" t="s">
        <v>578</v>
      </c>
      <c r="E5299" s="12">
        <v>25</v>
      </c>
      <c r="F5299" s="12">
        <v>2</v>
      </c>
      <c r="G5299" s="12">
        <v>120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1611</v>
      </c>
      <c r="B5300" s="12">
        <v>25</v>
      </c>
      <c r="C5300" s="12">
        <v>25</v>
      </c>
      <c r="D5300" s="12" t="s">
        <v>545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1611</v>
      </c>
      <c r="B5301" s="12">
        <v>25</v>
      </c>
      <c r="C5301" s="12">
        <v>25</v>
      </c>
      <c r="D5301" s="12" t="s">
        <v>544</v>
      </c>
      <c r="E5301" s="12">
        <v>25</v>
      </c>
      <c r="F5301" s="12">
        <v>1</v>
      </c>
      <c r="G5301" s="12">
        <v>50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1611</v>
      </c>
      <c r="B5302" s="12">
        <v>25</v>
      </c>
      <c r="C5302" s="12">
        <v>25</v>
      </c>
      <c r="D5302" s="12" t="s">
        <v>543</v>
      </c>
      <c r="E5302" s="12">
        <v>25</v>
      </c>
      <c r="F5302" s="12">
        <v>1</v>
      </c>
      <c r="G5302" s="12">
        <v>50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1612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1612</v>
      </c>
      <c r="B5305" s="12">
        <v>25</v>
      </c>
      <c r="C5305" s="12">
        <v>25</v>
      </c>
      <c r="D5305" s="12" t="s">
        <v>577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1612</v>
      </c>
      <c r="B5306" s="12">
        <v>25</v>
      </c>
      <c r="C5306" s="12">
        <v>25</v>
      </c>
      <c r="D5306" s="12" t="s">
        <v>580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1612</v>
      </c>
      <c r="B5307" s="12">
        <v>25</v>
      </c>
      <c r="C5307" s="12">
        <v>25</v>
      </c>
      <c r="D5307" s="12" t="s">
        <v>574</v>
      </c>
      <c r="E5307" s="12">
        <v>25</v>
      </c>
      <c r="F5307" s="12">
        <v>7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1612</v>
      </c>
      <c r="B5308" s="12">
        <v>25</v>
      </c>
      <c r="C5308" s="12">
        <v>25</v>
      </c>
      <c r="D5308" s="12" t="s">
        <v>590</v>
      </c>
      <c r="E5308" s="12">
        <v>25</v>
      </c>
      <c r="F5308" s="12">
        <v>10</v>
      </c>
      <c r="G5308" s="12">
        <v>15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1612</v>
      </c>
      <c r="B5309" s="12">
        <v>25</v>
      </c>
      <c r="C5309" s="12">
        <v>25</v>
      </c>
      <c r="D5309" s="12" t="s">
        <v>582</v>
      </c>
      <c r="E5309" s="12">
        <v>25</v>
      </c>
      <c r="F5309" s="12">
        <v>3</v>
      </c>
      <c r="G5309" s="12">
        <v>15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1612</v>
      </c>
      <c r="B5310" s="12">
        <v>25</v>
      </c>
      <c r="C5310" s="12">
        <v>25</v>
      </c>
      <c r="D5310" s="12" t="s">
        <v>576</v>
      </c>
      <c r="E5310" s="12">
        <v>25</v>
      </c>
      <c r="F5310" s="12">
        <v>2</v>
      </c>
      <c r="G5310" s="12">
        <v>120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1612</v>
      </c>
      <c r="B5311" s="12">
        <v>25</v>
      </c>
      <c r="C5311" s="12">
        <v>25</v>
      </c>
      <c r="D5311" s="12" t="s">
        <v>545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1612</v>
      </c>
      <c r="B5312" s="12">
        <v>25</v>
      </c>
      <c r="C5312" s="12">
        <v>25</v>
      </c>
      <c r="D5312" s="12" t="s">
        <v>544</v>
      </c>
      <c r="E5312" s="12">
        <v>25</v>
      </c>
      <c r="F5312" s="12">
        <v>1</v>
      </c>
      <c r="G5312" s="12">
        <v>50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1612</v>
      </c>
      <c r="B5313" s="12">
        <v>25</v>
      </c>
      <c r="C5313" s="12">
        <v>25</v>
      </c>
      <c r="D5313" s="12" t="s">
        <v>543</v>
      </c>
      <c r="E5313" s="12">
        <v>25</v>
      </c>
      <c r="F5313" s="12">
        <v>1</v>
      </c>
      <c r="G5313" s="12">
        <v>50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1613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1613</v>
      </c>
      <c r="B5316" s="12">
        <v>25</v>
      </c>
      <c r="C5316" s="12">
        <v>25</v>
      </c>
      <c r="D5316" s="12" t="s">
        <v>577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1613</v>
      </c>
      <c r="B5317" s="12">
        <v>25</v>
      </c>
      <c r="C5317" s="12">
        <v>25</v>
      </c>
      <c r="D5317" s="12" t="s">
        <v>580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1613</v>
      </c>
      <c r="B5318" s="12">
        <v>25</v>
      </c>
      <c r="C5318" s="12">
        <v>25</v>
      </c>
      <c r="D5318" s="12" t="s">
        <v>574</v>
      </c>
      <c r="E5318" s="12">
        <v>25</v>
      </c>
      <c r="F5318" s="12">
        <v>7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1613</v>
      </c>
      <c r="B5319" s="12">
        <v>25</v>
      </c>
      <c r="C5319" s="12">
        <v>25</v>
      </c>
      <c r="D5319" s="12" t="s">
        <v>590</v>
      </c>
      <c r="E5319" s="12">
        <v>25</v>
      </c>
      <c r="F5319" s="12">
        <v>10</v>
      </c>
      <c r="G5319" s="12">
        <v>15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1613</v>
      </c>
      <c r="B5320" s="12">
        <v>25</v>
      </c>
      <c r="C5320" s="12">
        <v>25</v>
      </c>
      <c r="D5320" s="12" t="s">
        <v>582</v>
      </c>
      <c r="E5320" s="12">
        <v>25</v>
      </c>
      <c r="F5320" s="12">
        <v>3</v>
      </c>
      <c r="G5320" s="12">
        <v>15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1613</v>
      </c>
      <c r="B5321" s="12">
        <v>25</v>
      </c>
      <c r="C5321" s="12">
        <v>25</v>
      </c>
      <c r="D5321" s="12" t="s">
        <v>589</v>
      </c>
      <c r="E5321" s="12">
        <v>25</v>
      </c>
      <c r="F5321" s="12">
        <v>2</v>
      </c>
      <c r="G5321" s="12">
        <v>120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1613</v>
      </c>
      <c r="B5322" s="12">
        <v>25</v>
      </c>
      <c r="C5322" s="12">
        <v>25</v>
      </c>
      <c r="D5322" s="12" t="s">
        <v>545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1613</v>
      </c>
      <c r="B5323" s="12">
        <v>25</v>
      </c>
      <c r="C5323" s="12">
        <v>25</v>
      </c>
      <c r="D5323" s="12" t="s">
        <v>544</v>
      </c>
      <c r="E5323" s="12">
        <v>25</v>
      </c>
      <c r="F5323" s="12">
        <v>1</v>
      </c>
      <c r="G5323" s="12">
        <v>50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1613</v>
      </c>
      <c r="B5324" s="12">
        <v>25</v>
      </c>
      <c r="C5324" s="12">
        <v>25</v>
      </c>
      <c r="D5324" s="12" t="s">
        <v>543</v>
      </c>
      <c r="E5324" s="12">
        <v>25</v>
      </c>
      <c r="F5324" s="12">
        <v>1</v>
      </c>
      <c r="G5324" s="12">
        <v>50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1614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1614</v>
      </c>
      <c r="B5327" s="12">
        <v>25</v>
      </c>
      <c r="C5327" s="12">
        <v>25</v>
      </c>
      <c r="D5327" s="12" t="s">
        <v>577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1614</v>
      </c>
      <c r="B5328" s="12">
        <v>25</v>
      </c>
      <c r="C5328" s="12">
        <v>25</v>
      </c>
      <c r="D5328" s="12" t="s">
        <v>580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1614</v>
      </c>
      <c r="B5329" s="12">
        <v>25</v>
      </c>
      <c r="C5329" s="12">
        <v>25</v>
      </c>
      <c r="D5329" s="12" t="s">
        <v>574</v>
      </c>
      <c r="E5329" s="12">
        <v>25</v>
      </c>
      <c r="F5329" s="12">
        <v>7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1614</v>
      </c>
      <c r="B5330" s="12">
        <v>25</v>
      </c>
      <c r="C5330" s="12">
        <v>25</v>
      </c>
      <c r="D5330" s="12" t="s">
        <v>590</v>
      </c>
      <c r="E5330" s="12">
        <v>25</v>
      </c>
      <c r="F5330" s="12">
        <v>10</v>
      </c>
      <c r="G5330" s="12">
        <v>15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1614</v>
      </c>
      <c r="B5331" s="12">
        <v>25</v>
      </c>
      <c r="C5331" s="12">
        <v>25</v>
      </c>
      <c r="D5331" s="12" t="s">
        <v>582</v>
      </c>
      <c r="E5331" s="12">
        <v>25</v>
      </c>
      <c r="F5331" s="12">
        <v>3</v>
      </c>
      <c r="G5331" s="12">
        <v>15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1614</v>
      </c>
      <c r="B5332" s="12">
        <v>25</v>
      </c>
      <c r="C5332" s="12">
        <v>25</v>
      </c>
      <c r="D5332" s="12" t="s">
        <v>573</v>
      </c>
      <c r="E5332" s="12">
        <v>25</v>
      </c>
      <c r="F5332" s="12">
        <v>2</v>
      </c>
      <c r="G5332" s="12">
        <v>120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1614</v>
      </c>
      <c r="B5333" s="12">
        <v>25</v>
      </c>
      <c r="C5333" s="12">
        <v>25</v>
      </c>
      <c r="D5333" s="12" t="s">
        <v>545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1614</v>
      </c>
      <c r="B5334" s="12">
        <v>25</v>
      </c>
      <c r="C5334" s="12">
        <v>25</v>
      </c>
      <c r="D5334" s="12" t="s">
        <v>544</v>
      </c>
      <c r="E5334" s="12">
        <v>25</v>
      </c>
      <c r="F5334" s="12">
        <v>1</v>
      </c>
      <c r="G5334" s="12">
        <v>50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1614</v>
      </c>
      <c r="B5335" s="12">
        <v>25</v>
      </c>
      <c r="C5335" s="12">
        <v>25</v>
      </c>
      <c r="D5335" s="12" t="s">
        <v>543</v>
      </c>
      <c r="E5335" s="12">
        <v>25</v>
      </c>
      <c r="F5335" s="12">
        <v>1</v>
      </c>
      <c r="G5335" s="12">
        <v>50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1615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1615</v>
      </c>
      <c r="B5338" s="12">
        <v>25</v>
      </c>
      <c r="C5338" s="12">
        <v>25</v>
      </c>
      <c r="D5338" s="12" t="s">
        <v>577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1615</v>
      </c>
      <c r="B5339" s="12">
        <v>25</v>
      </c>
      <c r="C5339" s="12">
        <v>25</v>
      </c>
      <c r="D5339" s="12" t="s">
        <v>580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1615</v>
      </c>
      <c r="B5340" s="12">
        <v>25</v>
      </c>
      <c r="C5340" s="12">
        <v>25</v>
      </c>
      <c r="D5340" s="12" t="s">
        <v>574</v>
      </c>
      <c r="E5340" s="12">
        <v>25</v>
      </c>
      <c r="F5340" s="12">
        <v>7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1615</v>
      </c>
      <c r="B5341" s="12">
        <v>25</v>
      </c>
      <c r="C5341" s="12">
        <v>25</v>
      </c>
      <c r="D5341" s="12" t="s">
        <v>590</v>
      </c>
      <c r="E5341" s="12">
        <v>25</v>
      </c>
      <c r="F5341" s="12">
        <v>10</v>
      </c>
      <c r="G5341" s="12">
        <v>15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1615</v>
      </c>
      <c r="B5342" s="12">
        <v>25</v>
      </c>
      <c r="C5342" s="12">
        <v>25</v>
      </c>
      <c r="D5342" s="12" t="s">
        <v>582</v>
      </c>
      <c r="E5342" s="12">
        <v>25</v>
      </c>
      <c r="F5342" s="12">
        <v>3</v>
      </c>
      <c r="G5342" s="12">
        <v>15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1615</v>
      </c>
      <c r="B5343" s="12">
        <v>25</v>
      </c>
      <c r="C5343" s="12">
        <v>25</v>
      </c>
      <c r="D5343" s="12" t="s">
        <v>578</v>
      </c>
      <c r="E5343" s="12">
        <v>25</v>
      </c>
      <c r="F5343" s="12">
        <v>2</v>
      </c>
      <c r="G5343" s="12">
        <v>120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1615</v>
      </c>
      <c r="B5344" s="12">
        <v>25</v>
      </c>
      <c r="C5344" s="12">
        <v>25</v>
      </c>
      <c r="D5344" s="12" t="s">
        <v>545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1615</v>
      </c>
      <c r="B5345" s="12">
        <v>25</v>
      </c>
      <c r="C5345" s="12">
        <v>25</v>
      </c>
      <c r="D5345" s="12" t="s">
        <v>544</v>
      </c>
      <c r="E5345" s="12">
        <v>25</v>
      </c>
      <c r="F5345" s="12">
        <v>1</v>
      </c>
      <c r="G5345" s="12">
        <v>50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1615</v>
      </c>
      <c r="B5346" s="12">
        <v>25</v>
      </c>
      <c r="C5346" s="12">
        <v>25</v>
      </c>
      <c r="D5346" s="12" t="s">
        <v>543</v>
      </c>
      <c r="E5346" s="12">
        <v>25</v>
      </c>
      <c r="F5346" s="12">
        <v>1</v>
      </c>
      <c r="G5346" s="12">
        <v>50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1616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1616</v>
      </c>
      <c r="B5349" s="12">
        <v>25</v>
      </c>
      <c r="C5349" s="12">
        <v>25</v>
      </c>
      <c r="D5349" s="12" t="s">
        <v>577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1616</v>
      </c>
      <c r="B5350" s="12">
        <v>25</v>
      </c>
      <c r="C5350" s="12">
        <v>25</v>
      </c>
      <c r="D5350" s="12" t="s">
        <v>580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1616</v>
      </c>
      <c r="B5351" s="12">
        <v>25</v>
      </c>
      <c r="C5351" s="12">
        <v>25</v>
      </c>
      <c r="D5351" s="12" t="s">
        <v>574</v>
      </c>
      <c r="E5351" s="12">
        <v>25</v>
      </c>
      <c r="F5351" s="12">
        <v>7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1616</v>
      </c>
      <c r="B5352" s="12">
        <v>25</v>
      </c>
      <c r="C5352" s="12">
        <v>25</v>
      </c>
      <c r="D5352" s="12" t="s">
        <v>590</v>
      </c>
      <c r="E5352" s="12">
        <v>25</v>
      </c>
      <c r="F5352" s="12">
        <v>10</v>
      </c>
      <c r="G5352" s="12">
        <v>15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1616</v>
      </c>
      <c r="B5353" s="12">
        <v>25</v>
      </c>
      <c r="C5353" s="12">
        <v>25</v>
      </c>
      <c r="D5353" s="12" t="s">
        <v>582</v>
      </c>
      <c r="E5353" s="12">
        <v>25</v>
      </c>
      <c r="F5353" s="12">
        <v>3</v>
      </c>
      <c r="G5353" s="12">
        <v>15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1616</v>
      </c>
      <c r="B5354" s="12">
        <v>25</v>
      </c>
      <c r="C5354" s="12">
        <v>25</v>
      </c>
      <c r="D5354" s="12" t="s">
        <v>576</v>
      </c>
      <c r="E5354" s="12">
        <v>25</v>
      </c>
      <c r="F5354" s="12">
        <v>2</v>
      </c>
      <c r="G5354" s="12">
        <v>120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1616</v>
      </c>
      <c r="B5355" s="12">
        <v>25</v>
      </c>
      <c r="C5355" s="12">
        <v>25</v>
      </c>
      <c r="D5355" s="12" t="s">
        <v>545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1616</v>
      </c>
      <c r="B5356" s="12">
        <v>25</v>
      </c>
      <c r="C5356" s="12">
        <v>25</v>
      </c>
      <c r="D5356" s="12" t="s">
        <v>544</v>
      </c>
      <c r="E5356" s="12">
        <v>25</v>
      </c>
      <c r="F5356" s="12">
        <v>1</v>
      </c>
      <c r="G5356" s="12">
        <v>50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1616</v>
      </c>
      <c r="B5357" s="12">
        <v>25</v>
      </c>
      <c r="C5357" s="12">
        <v>25</v>
      </c>
      <c r="D5357" s="12" t="s">
        <v>543</v>
      </c>
      <c r="E5357" s="12">
        <v>25</v>
      </c>
      <c r="F5357" s="12">
        <v>1</v>
      </c>
      <c r="G5357" s="12">
        <v>50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1617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1617</v>
      </c>
      <c r="B5360" s="12">
        <v>25</v>
      </c>
      <c r="C5360" s="12">
        <v>25</v>
      </c>
      <c r="D5360" s="12" t="s">
        <v>577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1617</v>
      </c>
      <c r="B5361" s="12">
        <v>25</v>
      </c>
      <c r="C5361" s="12">
        <v>25</v>
      </c>
      <c r="D5361" s="12" t="s">
        <v>580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1617</v>
      </c>
      <c r="B5362" s="12">
        <v>25</v>
      </c>
      <c r="C5362" s="12">
        <v>25</v>
      </c>
      <c r="D5362" s="12" t="s">
        <v>574</v>
      </c>
      <c r="E5362" s="12">
        <v>25</v>
      </c>
      <c r="F5362" s="12">
        <v>7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1617</v>
      </c>
      <c r="B5363" s="12">
        <v>25</v>
      </c>
      <c r="C5363" s="12">
        <v>25</v>
      </c>
      <c r="D5363" s="12" t="s">
        <v>590</v>
      </c>
      <c r="E5363" s="12">
        <v>25</v>
      </c>
      <c r="F5363" s="12">
        <v>10</v>
      </c>
      <c r="G5363" s="12">
        <v>15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1617</v>
      </c>
      <c r="B5364" s="12">
        <v>25</v>
      </c>
      <c r="C5364" s="12">
        <v>25</v>
      </c>
      <c r="D5364" s="12" t="s">
        <v>582</v>
      </c>
      <c r="E5364" s="12">
        <v>25</v>
      </c>
      <c r="F5364" s="12">
        <v>3</v>
      </c>
      <c r="G5364" s="12">
        <v>15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1617</v>
      </c>
      <c r="B5365" s="12">
        <v>25</v>
      </c>
      <c r="C5365" s="12">
        <v>25</v>
      </c>
      <c r="D5365" s="12" t="s">
        <v>589</v>
      </c>
      <c r="E5365" s="12">
        <v>25</v>
      </c>
      <c r="F5365" s="12">
        <v>2</v>
      </c>
      <c r="G5365" s="12">
        <v>120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1617</v>
      </c>
      <c r="B5366" s="12">
        <v>25</v>
      </c>
      <c r="C5366" s="12">
        <v>25</v>
      </c>
      <c r="D5366" s="12" t="s">
        <v>545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1617</v>
      </c>
      <c r="B5367" s="12">
        <v>25</v>
      </c>
      <c r="C5367" s="12">
        <v>25</v>
      </c>
      <c r="D5367" s="12" t="s">
        <v>544</v>
      </c>
      <c r="E5367" s="12">
        <v>25</v>
      </c>
      <c r="F5367" s="12">
        <v>1</v>
      </c>
      <c r="G5367" s="12">
        <v>50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1617</v>
      </c>
      <c r="B5368" s="12">
        <v>25</v>
      </c>
      <c r="C5368" s="12">
        <v>25</v>
      </c>
      <c r="D5368" s="12" t="s">
        <v>543</v>
      </c>
      <c r="E5368" s="12">
        <v>25</v>
      </c>
      <c r="F5368" s="12">
        <v>1</v>
      </c>
      <c r="G5368" s="12">
        <v>50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1618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1618</v>
      </c>
      <c r="B5371" s="12">
        <v>25</v>
      </c>
      <c r="C5371" s="12">
        <v>25</v>
      </c>
      <c r="D5371" s="12" t="s">
        <v>577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1618</v>
      </c>
      <c r="B5372" s="12">
        <v>25</v>
      </c>
      <c r="C5372" s="12">
        <v>25</v>
      </c>
      <c r="D5372" s="12" t="s">
        <v>580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1618</v>
      </c>
      <c r="B5373" s="12">
        <v>25</v>
      </c>
      <c r="C5373" s="12">
        <v>25</v>
      </c>
      <c r="D5373" s="12" t="s">
        <v>574</v>
      </c>
      <c r="E5373" s="12">
        <v>25</v>
      </c>
      <c r="F5373" s="12">
        <v>7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1618</v>
      </c>
      <c r="B5374" s="12">
        <v>25</v>
      </c>
      <c r="C5374" s="12">
        <v>25</v>
      </c>
      <c r="D5374" s="12" t="s">
        <v>590</v>
      </c>
      <c r="E5374" s="12">
        <v>25</v>
      </c>
      <c r="F5374" s="12">
        <v>10</v>
      </c>
      <c r="G5374" s="12">
        <v>15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1618</v>
      </c>
      <c r="B5375" s="12">
        <v>25</v>
      </c>
      <c r="C5375" s="12">
        <v>25</v>
      </c>
      <c r="D5375" s="12" t="s">
        <v>582</v>
      </c>
      <c r="E5375" s="12">
        <v>25</v>
      </c>
      <c r="F5375" s="12">
        <v>3</v>
      </c>
      <c r="G5375" s="12">
        <v>15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1618</v>
      </c>
      <c r="B5376" s="12">
        <v>25</v>
      </c>
      <c r="C5376" s="12">
        <v>25</v>
      </c>
      <c r="D5376" s="12" t="s">
        <v>573</v>
      </c>
      <c r="E5376" s="12">
        <v>25</v>
      </c>
      <c r="F5376" s="12">
        <v>2</v>
      </c>
      <c r="G5376" s="12">
        <v>120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1618</v>
      </c>
      <c r="B5377" s="12">
        <v>25</v>
      </c>
      <c r="C5377" s="12">
        <v>25</v>
      </c>
      <c r="D5377" s="12" t="s">
        <v>545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1618</v>
      </c>
      <c r="B5378" s="12">
        <v>25</v>
      </c>
      <c r="C5378" s="12">
        <v>25</v>
      </c>
      <c r="D5378" s="12" t="s">
        <v>544</v>
      </c>
      <c r="E5378" s="12">
        <v>25</v>
      </c>
      <c r="F5378" s="12">
        <v>1</v>
      </c>
      <c r="G5378" s="12">
        <v>50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1618</v>
      </c>
      <c r="B5379" s="12">
        <v>25</v>
      </c>
      <c r="C5379" s="12">
        <v>25</v>
      </c>
      <c r="D5379" s="12" t="s">
        <v>543</v>
      </c>
      <c r="E5379" s="12">
        <v>25</v>
      </c>
      <c r="F5379" s="12">
        <v>1</v>
      </c>
      <c r="G5379" s="12">
        <v>50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1619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1619</v>
      </c>
      <c r="B5382" s="12">
        <v>25</v>
      </c>
      <c r="C5382" s="12">
        <v>25</v>
      </c>
      <c r="D5382" s="12" t="s">
        <v>577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1619</v>
      </c>
      <c r="B5383" s="12">
        <v>25</v>
      </c>
      <c r="C5383" s="12">
        <v>25</v>
      </c>
      <c r="D5383" s="12" t="s">
        <v>580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1619</v>
      </c>
      <c r="B5384" s="12">
        <v>25</v>
      </c>
      <c r="C5384" s="12">
        <v>25</v>
      </c>
      <c r="D5384" s="12" t="s">
        <v>574</v>
      </c>
      <c r="E5384" s="12">
        <v>25</v>
      </c>
      <c r="F5384" s="12">
        <v>7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1619</v>
      </c>
      <c r="B5385" s="12">
        <v>25</v>
      </c>
      <c r="C5385" s="12">
        <v>25</v>
      </c>
      <c r="D5385" s="12" t="s">
        <v>590</v>
      </c>
      <c r="E5385" s="12">
        <v>25</v>
      </c>
      <c r="F5385" s="12">
        <v>10</v>
      </c>
      <c r="G5385" s="12">
        <v>15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1619</v>
      </c>
      <c r="B5386" s="12">
        <v>25</v>
      </c>
      <c r="C5386" s="12">
        <v>25</v>
      </c>
      <c r="D5386" s="12" t="s">
        <v>582</v>
      </c>
      <c r="E5386" s="12">
        <v>25</v>
      </c>
      <c r="F5386" s="12">
        <v>3</v>
      </c>
      <c r="G5386" s="12">
        <v>15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1619</v>
      </c>
      <c r="B5387" s="12">
        <v>25</v>
      </c>
      <c r="C5387" s="12">
        <v>25</v>
      </c>
      <c r="D5387" s="12" t="s">
        <v>578</v>
      </c>
      <c r="E5387" s="12">
        <v>25</v>
      </c>
      <c r="F5387" s="12">
        <v>2</v>
      </c>
      <c r="G5387" s="12">
        <v>120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1619</v>
      </c>
      <c r="B5388" s="12">
        <v>25</v>
      </c>
      <c r="C5388" s="12">
        <v>25</v>
      </c>
      <c r="D5388" s="12" t="s">
        <v>545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1619</v>
      </c>
      <c r="B5389" s="12">
        <v>25</v>
      </c>
      <c r="C5389" s="12">
        <v>25</v>
      </c>
      <c r="D5389" s="12" t="s">
        <v>544</v>
      </c>
      <c r="E5389" s="12">
        <v>25</v>
      </c>
      <c r="F5389" s="12">
        <v>1</v>
      </c>
      <c r="G5389" s="12">
        <v>50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1619</v>
      </c>
      <c r="B5390" s="12">
        <v>25</v>
      </c>
      <c r="C5390" s="12">
        <v>25</v>
      </c>
      <c r="D5390" s="12" t="s">
        <v>543</v>
      </c>
      <c r="E5390" s="12">
        <v>25</v>
      </c>
      <c r="F5390" s="12">
        <v>1</v>
      </c>
      <c r="G5390" s="12">
        <v>50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1620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1620</v>
      </c>
      <c r="B5393" s="12">
        <v>25</v>
      </c>
      <c r="C5393" s="12">
        <v>25</v>
      </c>
      <c r="D5393" s="12" t="s">
        <v>577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1620</v>
      </c>
      <c r="B5394" s="12">
        <v>25</v>
      </c>
      <c r="C5394" s="12">
        <v>25</v>
      </c>
      <c r="D5394" s="12" t="s">
        <v>580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1620</v>
      </c>
      <c r="B5395" s="12">
        <v>25</v>
      </c>
      <c r="C5395" s="12">
        <v>25</v>
      </c>
      <c r="D5395" s="12" t="s">
        <v>574</v>
      </c>
      <c r="E5395" s="12">
        <v>25</v>
      </c>
      <c r="F5395" s="12">
        <v>7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1620</v>
      </c>
      <c r="B5396" s="12">
        <v>25</v>
      </c>
      <c r="C5396" s="12">
        <v>25</v>
      </c>
      <c r="D5396" s="12" t="s">
        <v>590</v>
      </c>
      <c r="E5396" s="12">
        <v>25</v>
      </c>
      <c r="F5396" s="12">
        <v>10</v>
      </c>
      <c r="G5396" s="12">
        <v>15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1620</v>
      </c>
      <c r="B5397" s="12">
        <v>25</v>
      </c>
      <c r="C5397" s="12">
        <v>25</v>
      </c>
      <c r="D5397" s="12" t="s">
        <v>582</v>
      </c>
      <c r="E5397" s="12">
        <v>25</v>
      </c>
      <c r="F5397" s="12">
        <v>3</v>
      </c>
      <c r="G5397" s="12">
        <v>15</v>
      </c>
      <c r="H5397" s="12">
        <v>0</v>
      </c>
      <c r="I5397" s="12">
        <v>1</v>
      </c>
    </row>
    <row r="5398" spans="1:14">
      <c r="A5398" s="11" t="s">
        <v>1620</v>
      </c>
      <c r="B5398" s="12">
        <v>25</v>
      </c>
      <c r="C5398" s="12">
        <v>25</v>
      </c>
      <c r="D5398" s="12" t="s">
        <v>576</v>
      </c>
      <c r="E5398" s="12">
        <v>25</v>
      </c>
      <c r="F5398" s="12">
        <v>2</v>
      </c>
      <c r="G5398" s="12">
        <v>120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1620</v>
      </c>
      <c r="B5399" s="12">
        <v>25</v>
      </c>
      <c r="C5399" s="12">
        <v>25</v>
      </c>
      <c r="D5399" s="12" t="s">
        <v>545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1620</v>
      </c>
      <c r="B5400" s="12">
        <v>25</v>
      </c>
      <c r="C5400" s="12">
        <v>25</v>
      </c>
      <c r="D5400" s="12" t="s">
        <v>544</v>
      </c>
      <c r="E5400" s="12">
        <v>25</v>
      </c>
      <c r="F5400" s="12">
        <v>1</v>
      </c>
      <c r="G5400" s="12">
        <v>50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1620</v>
      </c>
      <c r="B5401" s="12">
        <v>25</v>
      </c>
      <c r="C5401" s="12">
        <v>25</v>
      </c>
      <c r="D5401" s="12" t="s">
        <v>543</v>
      </c>
      <c r="E5401" s="12">
        <v>25</v>
      </c>
      <c r="F5401" s="12">
        <v>1</v>
      </c>
      <c r="G5401" s="12">
        <v>50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1621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1621</v>
      </c>
      <c r="B5404" s="12">
        <v>25</v>
      </c>
      <c r="C5404" s="12">
        <v>25</v>
      </c>
      <c r="D5404" s="12" t="s">
        <v>577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1621</v>
      </c>
      <c r="B5405" s="12">
        <v>25</v>
      </c>
      <c r="C5405" s="12">
        <v>25</v>
      </c>
      <c r="D5405" s="12" t="s">
        <v>580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1621</v>
      </c>
      <c r="B5406" s="12">
        <v>25</v>
      </c>
      <c r="C5406" s="12">
        <v>25</v>
      </c>
      <c r="D5406" s="12" t="s">
        <v>574</v>
      </c>
      <c r="E5406" s="12">
        <v>25</v>
      </c>
      <c r="F5406" s="12">
        <v>7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1621</v>
      </c>
      <c r="B5407" s="12">
        <v>25</v>
      </c>
      <c r="C5407" s="12">
        <v>25</v>
      </c>
      <c r="D5407" s="12" t="s">
        <v>590</v>
      </c>
      <c r="E5407" s="12">
        <v>25</v>
      </c>
      <c r="F5407" s="12">
        <v>10</v>
      </c>
      <c r="G5407" s="12">
        <v>15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1621</v>
      </c>
      <c r="B5408" s="12">
        <v>25</v>
      </c>
      <c r="C5408" s="12">
        <v>25</v>
      </c>
      <c r="D5408" s="12" t="s">
        <v>582</v>
      </c>
      <c r="E5408" s="12">
        <v>25</v>
      </c>
      <c r="F5408" s="12">
        <v>3</v>
      </c>
      <c r="G5408" s="12">
        <v>15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1621</v>
      </c>
      <c r="B5409" s="12">
        <v>25</v>
      </c>
      <c r="C5409" s="12">
        <v>25</v>
      </c>
      <c r="D5409" s="12" t="s">
        <v>589</v>
      </c>
      <c r="E5409" s="12">
        <v>25</v>
      </c>
      <c r="F5409" s="12">
        <v>2</v>
      </c>
      <c r="G5409" s="12">
        <v>120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1621</v>
      </c>
      <c r="B5410" s="12">
        <v>25</v>
      </c>
      <c r="C5410" s="12">
        <v>25</v>
      </c>
      <c r="D5410" s="12" t="s">
        <v>545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1621</v>
      </c>
      <c r="B5411" s="12">
        <v>25</v>
      </c>
      <c r="C5411" s="12">
        <v>25</v>
      </c>
      <c r="D5411" s="12" t="s">
        <v>544</v>
      </c>
      <c r="E5411" s="12">
        <v>25</v>
      </c>
      <c r="F5411" s="12">
        <v>1</v>
      </c>
      <c r="G5411" s="12">
        <v>50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1621</v>
      </c>
      <c r="B5412" s="12">
        <v>25</v>
      </c>
      <c r="C5412" s="12">
        <v>25</v>
      </c>
      <c r="D5412" s="12" t="s">
        <v>543</v>
      </c>
      <c r="E5412" s="12">
        <v>25</v>
      </c>
      <c r="F5412" s="12">
        <v>1</v>
      </c>
      <c r="G5412" s="12">
        <v>50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1622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1622</v>
      </c>
      <c r="B5415" s="12">
        <v>25</v>
      </c>
      <c r="C5415" s="12">
        <v>25</v>
      </c>
      <c r="D5415" s="12" t="s">
        <v>577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1622</v>
      </c>
      <c r="B5416" s="12">
        <v>25</v>
      </c>
      <c r="C5416" s="12">
        <v>25</v>
      </c>
      <c r="D5416" s="12" t="s">
        <v>580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1622</v>
      </c>
      <c r="B5417" s="12">
        <v>25</v>
      </c>
      <c r="C5417" s="12">
        <v>25</v>
      </c>
      <c r="D5417" s="12" t="s">
        <v>574</v>
      </c>
      <c r="E5417" s="12">
        <v>25</v>
      </c>
      <c r="F5417" s="12">
        <v>7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1622</v>
      </c>
      <c r="B5418" s="12">
        <v>25</v>
      </c>
      <c r="C5418" s="12">
        <v>25</v>
      </c>
      <c r="D5418" s="12" t="s">
        <v>590</v>
      </c>
      <c r="E5418" s="12">
        <v>25</v>
      </c>
      <c r="F5418" s="12">
        <v>10</v>
      </c>
      <c r="G5418" s="12">
        <v>15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1622</v>
      </c>
      <c r="B5419" s="12">
        <v>25</v>
      </c>
      <c r="C5419" s="12">
        <v>25</v>
      </c>
      <c r="D5419" s="12" t="s">
        <v>582</v>
      </c>
      <c r="E5419" s="12">
        <v>25</v>
      </c>
      <c r="F5419" s="12">
        <v>3</v>
      </c>
      <c r="G5419" s="12">
        <v>15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1622</v>
      </c>
      <c r="B5420" s="12">
        <v>25</v>
      </c>
      <c r="C5420" s="12">
        <v>25</v>
      </c>
      <c r="D5420" s="12" t="s">
        <v>573</v>
      </c>
      <c r="E5420" s="12">
        <v>25</v>
      </c>
      <c r="F5420" s="12">
        <v>2</v>
      </c>
      <c r="G5420" s="12">
        <v>120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1622</v>
      </c>
      <c r="B5421" s="12">
        <v>25</v>
      </c>
      <c r="C5421" s="12">
        <v>25</v>
      </c>
      <c r="D5421" s="12" t="s">
        <v>545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1622</v>
      </c>
      <c r="B5422" s="12">
        <v>25</v>
      </c>
      <c r="C5422" s="12">
        <v>25</v>
      </c>
      <c r="D5422" s="12" t="s">
        <v>544</v>
      </c>
      <c r="E5422" s="12">
        <v>25</v>
      </c>
      <c r="F5422" s="12">
        <v>1</v>
      </c>
      <c r="G5422" s="12">
        <v>50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1622</v>
      </c>
      <c r="B5423" s="12">
        <v>25</v>
      </c>
      <c r="C5423" s="12">
        <v>25</v>
      </c>
      <c r="D5423" s="12" t="s">
        <v>543</v>
      </c>
      <c r="E5423" s="12">
        <v>25</v>
      </c>
      <c r="F5423" s="12">
        <v>1</v>
      </c>
      <c r="G5423" s="12">
        <v>50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1623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1623</v>
      </c>
      <c r="B5426" s="12">
        <v>25</v>
      </c>
      <c r="C5426" s="12">
        <v>25</v>
      </c>
      <c r="D5426" s="12" t="s">
        <v>577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1623</v>
      </c>
      <c r="B5427" s="12">
        <v>25</v>
      </c>
      <c r="C5427" s="12">
        <v>25</v>
      </c>
      <c r="D5427" s="12" t="s">
        <v>580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1623</v>
      </c>
      <c r="B5428" s="12">
        <v>25</v>
      </c>
      <c r="C5428" s="12">
        <v>25</v>
      </c>
      <c r="D5428" s="12" t="s">
        <v>574</v>
      </c>
      <c r="E5428" s="12">
        <v>25</v>
      </c>
      <c r="F5428" s="12">
        <v>7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1623</v>
      </c>
      <c r="B5429" s="12">
        <v>25</v>
      </c>
      <c r="C5429" s="12">
        <v>25</v>
      </c>
      <c r="D5429" s="12" t="s">
        <v>590</v>
      </c>
      <c r="E5429" s="12">
        <v>25</v>
      </c>
      <c r="F5429" s="12">
        <v>10</v>
      </c>
      <c r="G5429" s="12">
        <v>15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1623</v>
      </c>
      <c r="B5430" s="12">
        <v>25</v>
      </c>
      <c r="C5430" s="12">
        <v>25</v>
      </c>
      <c r="D5430" s="12" t="s">
        <v>582</v>
      </c>
      <c r="E5430" s="12">
        <v>25</v>
      </c>
      <c r="F5430" s="12">
        <v>3</v>
      </c>
      <c r="G5430" s="12">
        <v>15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1623</v>
      </c>
      <c r="B5431" s="12">
        <v>25</v>
      </c>
      <c r="C5431" s="12">
        <v>25</v>
      </c>
      <c r="D5431" s="12" t="s">
        <v>578</v>
      </c>
      <c r="E5431" s="12">
        <v>25</v>
      </c>
      <c r="F5431" s="12">
        <v>2</v>
      </c>
      <c r="G5431" s="12">
        <v>120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1623</v>
      </c>
      <c r="B5432" s="12">
        <v>25</v>
      </c>
      <c r="C5432" s="12">
        <v>25</v>
      </c>
      <c r="D5432" s="12" t="s">
        <v>545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1623</v>
      </c>
      <c r="B5433" s="12">
        <v>25</v>
      </c>
      <c r="C5433" s="12">
        <v>25</v>
      </c>
      <c r="D5433" s="12" t="s">
        <v>544</v>
      </c>
      <c r="E5433" s="12">
        <v>25</v>
      </c>
      <c r="F5433" s="12">
        <v>1</v>
      </c>
      <c r="G5433" s="12">
        <v>50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1623</v>
      </c>
      <c r="B5434" s="12">
        <v>25</v>
      </c>
      <c r="C5434" s="12">
        <v>25</v>
      </c>
      <c r="D5434" s="12" t="s">
        <v>543</v>
      </c>
      <c r="E5434" s="12">
        <v>25</v>
      </c>
      <c r="F5434" s="12">
        <v>1</v>
      </c>
      <c r="G5434" s="12">
        <v>50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1624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1624</v>
      </c>
      <c r="B5437" s="12">
        <v>25</v>
      </c>
      <c r="C5437" s="12">
        <v>25</v>
      </c>
      <c r="D5437" s="12" t="s">
        <v>577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1624</v>
      </c>
      <c r="B5438" s="12">
        <v>25</v>
      </c>
      <c r="C5438" s="12">
        <v>25</v>
      </c>
      <c r="D5438" s="12" t="s">
        <v>580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1624</v>
      </c>
      <c r="B5439" s="12">
        <v>25</v>
      </c>
      <c r="C5439" s="12">
        <v>25</v>
      </c>
      <c r="D5439" s="12" t="s">
        <v>574</v>
      </c>
      <c r="E5439" s="12">
        <v>25</v>
      </c>
      <c r="F5439" s="12">
        <v>7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1624</v>
      </c>
      <c r="B5440" s="12">
        <v>25</v>
      </c>
      <c r="C5440" s="12">
        <v>25</v>
      </c>
      <c r="D5440" s="12" t="s">
        <v>590</v>
      </c>
      <c r="E5440" s="12">
        <v>25</v>
      </c>
      <c r="F5440" s="12">
        <v>10</v>
      </c>
      <c r="G5440" s="12">
        <v>15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1624</v>
      </c>
      <c r="B5441" s="12">
        <v>25</v>
      </c>
      <c r="C5441" s="12">
        <v>25</v>
      </c>
      <c r="D5441" s="12" t="s">
        <v>582</v>
      </c>
      <c r="E5441" s="12">
        <v>25</v>
      </c>
      <c r="F5441" s="12">
        <v>3</v>
      </c>
      <c r="G5441" s="12">
        <v>15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1624</v>
      </c>
      <c r="B5442" s="12">
        <v>25</v>
      </c>
      <c r="C5442" s="12">
        <v>25</v>
      </c>
      <c r="D5442" s="12" t="s">
        <v>576</v>
      </c>
      <c r="E5442" s="12">
        <v>25</v>
      </c>
      <c r="F5442" s="12">
        <v>2</v>
      </c>
      <c r="G5442" s="12">
        <v>120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1624</v>
      </c>
      <c r="B5443" s="12">
        <v>25</v>
      </c>
      <c r="C5443" s="12">
        <v>25</v>
      </c>
      <c r="D5443" s="12" t="s">
        <v>545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1624</v>
      </c>
      <c r="B5444" s="12">
        <v>25</v>
      </c>
      <c r="C5444" s="12">
        <v>25</v>
      </c>
      <c r="D5444" s="12" t="s">
        <v>544</v>
      </c>
      <c r="E5444" s="12">
        <v>25</v>
      </c>
      <c r="F5444" s="12">
        <v>1</v>
      </c>
      <c r="G5444" s="12">
        <v>50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1624</v>
      </c>
      <c r="B5445" s="12">
        <v>25</v>
      </c>
      <c r="C5445" s="12">
        <v>25</v>
      </c>
      <c r="D5445" s="12" t="s">
        <v>543</v>
      </c>
      <c r="E5445" s="12">
        <v>25</v>
      </c>
      <c r="F5445" s="12">
        <v>1</v>
      </c>
      <c r="G5445" s="12">
        <v>50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1625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1625</v>
      </c>
      <c r="B5448" s="12">
        <v>25</v>
      </c>
      <c r="C5448" s="12">
        <v>25</v>
      </c>
      <c r="D5448" s="12" t="s">
        <v>577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1625</v>
      </c>
      <c r="B5449" s="12">
        <v>25</v>
      </c>
      <c r="C5449" s="12">
        <v>25</v>
      </c>
      <c r="D5449" s="12" t="s">
        <v>580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1625</v>
      </c>
      <c r="B5450" s="12">
        <v>25</v>
      </c>
      <c r="C5450" s="12">
        <v>25</v>
      </c>
      <c r="D5450" s="12" t="s">
        <v>574</v>
      </c>
      <c r="E5450" s="12">
        <v>25</v>
      </c>
      <c r="F5450" s="12">
        <v>7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1625</v>
      </c>
      <c r="B5451" s="12">
        <v>25</v>
      </c>
      <c r="C5451" s="12">
        <v>25</v>
      </c>
      <c r="D5451" s="12" t="s">
        <v>590</v>
      </c>
      <c r="E5451" s="12">
        <v>25</v>
      </c>
      <c r="F5451" s="12">
        <v>10</v>
      </c>
      <c r="G5451" s="12">
        <v>15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1625</v>
      </c>
      <c r="B5452" s="12">
        <v>25</v>
      </c>
      <c r="C5452" s="12">
        <v>25</v>
      </c>
      <c r="D5452" s="12" t="s">
        <v>582</v>
      </c>
      <c r="E5452" s="12">
        <v>25</v>
      </c>
      <c r="F5452" s="12">
        <v>3</v>
      </c>
      <c r="G5452" s="12">
        <v>15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1625</v>
      </c>
      <c r="B5453" s="12">
        <v>25</v>
      </c>
      <c r="C5453" s="12">
        <v>25</v>
      </c>
      <c r="D5453" s="12" t="s">
        <v>589</v>
      </c>
      <c r="E5453" s="12">
        <v>25</v>
      </c>
      <c r="F5453" s="12">
        <v>2</v>
      </c>
      <c r="G5453" s="12">
        <v>120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1625</v>
      </c>
      <c r="B5454" s="12">
        <v>25</v>
      </c>
      <c r="C5454" s="12">
        <v>25</v>
      </c>
      <c r="D5454" s="12" t="s">
        <v>545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1625</v>
      </c>
      <c r="B5455" s="12">
        <v>25</v>
      </c>
      <c r="C5455" s="12">
        <v>25</v>
      </c>
      <c r="D5455" s="12" t="s">
        <v>544</v>
      </c>
      <c r="E5455" s="12">
        <v>25</v>
      </c>
      <c r="F5455" s="12">
        <v>1</v>
      </c>
      <c r="G5455" s="12">
        <v>50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1625</v>
      </c>
      <c r="B5456" s="12">
        <v>25</v>
      </c>
      <c r="C5456" s="12">
        <v>25</v>
      </c>
      <c r="D5456" s="12" t="s">
        <v>543</v>
      </c>
      <c r="E5456" s="12">
        <v>25</v>
      </c>
      <c r="F5456" s="12">
        <v>1</v>
      </c>
      <c r="G5456" s="12">
        <v>50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1626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1626</v>
      </c>
      <c r="B5459" s="12">
        <v>25</v>
      </c>
      <c r="C5459" s="12">
        <v>25</v>
      </c>
      <c r="D5459" s="12" t="s">
        <v>577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1626</v>
      </c>
      <c r="B5460" s="12">
        <v>25</v>
      </c>
      <c r="C5460" s="12">
        <v>25</v>
      </c>
      <c r="D5460" s="12" t="s">
        <v>580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1626</v>
      </c>
      <c r="B5461" s="12">
        <v>25</v>
      </c>
      <c r="C5461" s="12">
        <v>25</v>
      </c>
      <c r="D5461" s="12" t="s">
        <v>574</v>
      </c>
      <c r="E5461" s="12">
        <v>25</v>
      </c>
      <c r="F5461" s="12">
        <v>7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1626</v>
      </c>
      <c r="B5462" s="12">
        <v>25</v>
      </c>
      <c r="C5462" s="12">
        <v>25</v>
      </c>
      <c r="D5462" s="12" t="s">
        <v>590</v>
      </c>
      <c r="E5462" s="12">
        <v>25</v>
      </c>
      <c r="F5462" s="12">
        <v>10</v>
      </c>
      <c r="G5462" s="12">
        <v>15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1626</v>
      </c>
      <c r="B5463" s="12">
        <v>25</v>
      </c>
      <c r="C5463" s="12">
        <v>25</v>
      </c>
      <c r="D5463" s="12" t="s">
        <v>582</v>
      </c>
      <c r="E5463" s="12">
        <v>25</v>
      </c>
      <c r="F5463" s="12">
        <v>3</v>
      </c>
      <c r="G5463" s="12">
        <v>15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1626</v>
      </c>
      <c r="B5464" s="12">
        <v>25</v>
      </c>
      <c r="C5464" s="12">
        <v>25</v>
      </c>
      <c r="D5464" s="12" t="s">
        <v>573</v>
      </c>
      <c r="E5464" s="12">
        <v>25</v>
      </c>
      <c r="F5464" s="12">
        <v>2</v>
      </c>
      <c r="G5464" s="12">
        <v>120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1626</v>
      </c>
      <c r="B5465" s="12">
        <v>25</v>
      </c>
      <c r="C5465" s="12">
        <v>25</v>
      </c>
      <c r="D5465" s="12" t="s">
        <v>545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1626</v>
      </c>
      <c r="B5466" s="12">
        <v>25</v>
      </c>
      <c r="C5466" s="12">
        <v>25</v>
      </c>
      <c r="D5466" s="12" t="s">
        <v>544</v>
      </c>
      <c r="E5466" s="12">
        <v>25</v>
      </c>
      <c r="F5466" s="12">
        <v>1</v>
      </c>
      <c r="G5466" s="12">
        <v>50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1626</v>
      </c>
      <c r="B5467" s="12">
        <v>25</v>
      </c>
      <c r="C5467" s="12">
        <v>25</v>
      </c>
      <c r="D5467" s="12" t="s">
        <v>543</v>
      </c>
      <c r="E5467" s="12">
        <v>25</v>
      </c>
      <c r="F5467" s="12">
        <v>1</v>
      </c>
      <c r="G5467" s="12">
        <v>50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1627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1627</v>
      </c>
      <c r="B5470" s="12">
        <v>25</v>
      </c>
      <c r="C5470" s="12">
        <v>25</v>
      </c>
      <c r="D5470" s="12" t="s">
        <v>577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1627</v>
      </c>
      <c r="B5471" s="12">
        <v>25</v>
      </c>
      <c r="C5471" s="12">
        <v>25</v>
      </c>
      <c r="D5471" s="12" t="s">
        <v>580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1627</v>
      </c>
      <c r="B5472" s="12">
        <v>25</v>
      </c>
      <c r="C5472" s="12">
        <v>25</v>
      </c>
      <c r="D5472" s="12" t="s">
        <v>574</v>
      </c>
      <c r="E5472" s="12">
        <v>25</v>
      </c>
      <c r="F5472" s="12">
        <v>7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1627</v>
      </c>
      <c r="B5473" s="12">
        <v>25</v>
      </c>
      <c r="C5473" s="12">
        <v>25</v>
      </c>
      <c r="D5473" s="12" t="s">
        <v>590</v>
      </c>
      <c r="E5473" s="12">
        <v>25</v>
      </c>
      <c r="F5473" s="12">
        <v>10</v>
      </c>
      <c r="G5473" s="12">
        <v>15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1627</v>
      </c>
      <c r="B5474" s="12">
        <v>25</v>
      </c>
      <c r="C5474" s="12">
        <v>25</v>
      </c>
      <c r="D5474" s="12" t="s">
        <v>582</v>
      </c>
      <c r="E5474" s="12">
        <v>25</v>
      </c>
      <c r="F5474" s="12">
        <v>3</v>
      </c>
      <c r="G5474" s="12">
        <v>15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1627</v>
      </c>
      <c r="B5475" s="12">
        <v>25</v>
      </c>
      <c r="C5475" s="12">
        <v>25</v>
      </c>
      <c r="D5475" s="12" t="s">
        <v>578</v>
      </c>
      <c r="E5475" s="12">
        <v>25</v>
      </c>
      <c r="F5475" s="12">
        <v>2</v>
      </c>
      <c r="G5475" s="12">
        <v>120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1627</v>
      </c>
      <c r="B5476" s="12">
        <v>25</v>
      </c>
      <c r="C5476" s="12">
        <v>25</v>
      </c>
      <c r="D5476" s="12" t="s">
        <v>545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1627</v>
      </c>
      <c r="B5477" s="12">
        <v>25</v>
      </c>
      <c r="C5477" s="12">
        <v>25</v>
      </c>
      <c r="D5477" s="12" t="s">
        <v>544</v>
      </c>
      <c r="E5477" s="12">
        <v>25</v>
      </c>
      <c r="F5477" s="12">
        <v>1</v>
      </c>
      <c r="G5477" s="12">
        <v>50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1627</v>
      </c>
      <c r="B5478" s="12">
        <v>25</v>
      </c>
      <c r="C5478" s="12">
        <v>25</v>
      </c>
      <c r="D5478" s="12" t="s">
        <v>543</v>
      </c>
      <c r="E5478" s="12">
        <v>25</v>
      </c>
      <c r="F5478" s="12">
        <v>1</v>
      </c>
      <c r="G5478" s="12">
        <v>50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1628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1628</v>
      </c>
      <c r="B5481" s="12">
        <v>25</v>
      </c>
      <c r="C5481" s="12">
        <v>25</v>
      </c>
      <c r="D5481" s="12" t="s">
        <v>577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1628</v>
      </c>
      <c r="B5482" s="12">
        <v>25</v>
      </c>
      <c r="C5482" s="12">
        <v>25</v>
      </c>
      <c r="D5482" s="12" t="s">
        <v>580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1628</v>
      </c>
      <c r="B5483" s="12">
        <v>25</v>
      </c>
      <c r="C5483" s="12">
        <v>25</v>
      </c>
      <c r="D5483" s="12" t="s">
        <v>574</v>
      </c>
      <c r="E5483" s="12">
        <v>25</v>
      </c>
      <c r="F5483" s="12">
        <v>7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1628</v>
      </c>
      <c r="B5484" s="12">
        <v>25</v>
      </c>
      <c r="C5484" s="12">
        <v>25</v>
      </c>
      <c r="D5484" s="12" t="s">
        <v>590</v>
      </c>
      <c r="E5484" s="12">
        <v>25</v>
      </c>
      <c r="F5484" s="12">
        <v>10</v>
      </c>
      <c r="G5484" s="12">
        <v>15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1628</v>
      </c>
      <c r="B5485" s="12">
        <v>25</v>
      </c>
      <c r="C5485" s="12">
        <v>25</v>
      </c>
      <c r="D5485" s="12" t="s">
        <v>582</v>
      </c>
      <c r="E5485" s="12">
        <v>25</v>
      </c>
      <c r="F5485" s="12">
        <v>3</v>
      </c>
      <c r="G5485" s="12">
        <v>15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1628</v>
      </c>
      <c r="B5486" s="12">
        <v>25</v>
      </c>
      <c r="C5486" s="12">
        <v>25</v>
      </c>
      <c r="D5486" s="12" t="s">
        <v>576</v>
      </c>
      <c r="E5486" s="12">
        <v>25</v>
      </c>
      <c r="F5486" s="12">
        <v>2</v>
      </c>
      <c r="G5486" s="12">
        <v>120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1628</v>
      </c>
      <c r="B5487" s="12">
        <v>25</v>
      </c>
      <c r="C5487" s="12">
        <v>25</v>
      </c>
      <c r="D5487" s="12" t="s">
        <v>545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1628</v>
      </c>
      <c r="B5488" s="12">
        <v>25</v>
      </c>
      <c r="C5488" s="12">
        <v>25</v>
      </c>
      <c r="D5488" s="12" t="s">
        <v>544</v>
      </c>
      <c r="E5488" s="12">
        <v>25</v>
      </c>
      <c r="F5488" s="12">
        <v>1</v>
      </c>
      <c r="G5488" s="12">
        <v>50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1628</v>
      </c>
      <c r="B5489" s="12">
        <v>25</v>
      </c>
      <c r="C5489" s="12">
        <v>25</v>
      </c>
      <c r="D5489" s="12" t="s">
        <v>543</v>
      </c>
      <c r="E5489" s="12">
        <v>25</v>
      </c>
      <c r="F5489" s="12">
        <v>1</v>
      </c>
      <c r="G5489" s="12">
        <v>50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1629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1629</v>
      </c>
      <c r="B5492" s="12">
        <v>25</v>
      </c>
      <c r="C5492" s="12">
        <v>25</v>
      </c>
      <c r="D5492" s="12" t="s">
        <v>577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1629</v>
      </c>
      <c r="B5493" s="12">
        <v>25</v>
      </c>
      <c r="C5493" s="12">
        <v>25</v>
      </c>
      <c r="D5493" s="12" t="s">
        <v>580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1629</v>
      </c>
      <c r="B5494" s="12">
        <v>25</v>
      </c>
      <c r="C5494" s="12">
        <v>25</v>
      </c>
      <c r="D5494" s="12" t="s">
        <v>574</v>
      </c>
      <c r="E5494" s="12">
        <v>25</v>
      </c>
      <c r="F5494" s="12">
        <v>7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1629</v>
      </c>
      <c r="B5495" s="12">
        <v>25</v>
      </c>
      <c r="C5495" s="12">
        <v>25</v>
      </c>
      <c r="D5495" s="12" t="s">
        <v>590</v>
      </c>
      <c r="E5495" s="12">
        <v>25</v>
      </c>
      <c r="F5495" s="12">
        <v>10</v>
      </c>
      <c r="G5495" s="12">
        <v>15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1629</v>
      </c>
      <c r="B5496" s="12">
        <v>25</v>
      </c>
      <c r="C5496" s="12">
        <v>25</v>
      </c>
      <c r="D5496" s="12" t="s">
        <v>582</v>
      </c>
      <c r="E5496" s="12">
        <v>25</v>
      </c>
      <c r="F5496" s="12">
        <v>3</v>
      </c>
      <c r="G5496" s="12">
        <v>15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1629</v>
      </c>
      <c r="B5497" s="12">
        <v>25</v>
      </c>
      <c r="C5497" s="12">
        <v>25</v>
      </c>
      <c r="D5497" s="12" t="s">
        <v>589</v>
      </c>
      <c r="E5497" s="12">
        <v>25</v>
      </c>
      <c r="F5497" s="12">
        <v>2</v>
      </c>
      <c r="G5497" s="12">
        <v>120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1629</v>
      </c>
      <c r="B5498" s="12">
        <v>25</v>
      </c>
      <c r="C5498" s="12">
        <v>25</v>
      </c>
      <c r="D5498" s="12" t="s">
        <v>545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1629</v>
      </c>
      <c r="B5499" s="12">
        <v>25</v>
      </c>
      <c r="C5499" s="12">
        <v>25</v>
      </c>
      <c r="D5499" s="12" t="s">
        <v>544</v>
      </c>
      <c r="E5499" s="12">
        <v>25</v>
      </c>
      <c r="F5499" s="12">
        <v>1</v>
      </c>
      <c r="G5499" s="12">
        <v>50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1629</v>
      </c>
      <c r="B5500" s="12">
        <v>25</v>
      </c>
      <c r="C5500" s="12">
        <v>25</v>
      </c>
      <c r="D5500" s="12" t="s">
        <v>543</v>
      </c>
      <c r="E5500" s="12">
        <v>25</v>
      </c>
      <c r="F5500" s="12">
        <v>1</v>
      </c>
      <c r="G5500" s="12">
        <v>50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1630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1630</v>
      </c>
      <c r="B5503" s="12">
        <v>25</v>
      </c>
      <c r="C5503" s="12">
        <v>25</v>
      </c>
      <c r="D5503" s="12" t="s">
        <v>577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1630</v>
      </c>
      <c r="B5504" s="12">
        <v>25</v>
      </c>
      <c r="C5504" s="12">
        <v>25</v>
      </c>
      <c r="D5504" s="12" t="s">
        <v>580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1630</v>
      </c>
      <c r="B5505" s="12">
        <v>25</v>
      </c>
      <c r="C5505" s="12">
        <v>25</v>
      </c>
      <c r="D5505" s="12" t="s">
        <v>574</v>
      </c>
      <c r="E5505" s="12">
        <v>25</v>
      </c>
      <c r="F5505" s="12">
        <v>7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1630</v>
      </c>
      <c r="B5506" s="12">
        <v>25</v>
      </c>
      <c r="C5506" s="12">
        <v>25</v>
      </c>
      <c r="D5506" s="12" t="s">
        <v>590</v>
      </c>
      <c r="E5506" s="12">
        <v>25</v>
      </c>
      <c r="F5506" s="12">
        <v>10</v>
      </c>
      <c r="G5506" s="12">
        <v>15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1630</v>
      </c>
      <c r="B5507" s="12">
        <v>25</v>
      </c>
      <c r="C5507" s="12">
        <v>25</v>
      </c>
      <c r="D5507" s="12" t="s">
        <v>582</v>
      </c>
      <c r="E5507" s="12">
        <v>25</v>
      </c>
      <c r="F5507" s="12">
        <v>3</v>
      </c>
      <c r="G5507" s="12">
        <v>15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1630</v>
      </c>
      <c r="B5508" s="12">
        <v>25</v>
      </c>
      <c r="C5508" s="12">
        <v>25</v>
      </c>
      <c r="D5508" s="12" t="s">
        <v>573</v>
      </c>
      <c r="E5508" s="12">
        <v>25</v>
      </c>
      <c r="F5508" s="12">
        <v>2</v>
      </c>
      <c r="G5508" s="12">
        <v>120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1630</v>
      </c>
      <c r="B5509" s="12">
        <v>25</v>
      </c>
      <c r="C5509" s="12">
        <v>25</v>
      </c>
      <c r="D5509" s="12" t="s">
        <v>545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1630</v>
      </c>
      <c r="B5510" s="12">
        <v>25</v>
      </c>
      <c r="C5510" s="12">
        <v>25</v>
      </c>
      <c r="D5510" s="12" t="s">
        <v>544</v>
      </c>
      <c r="E5510" s="12">
        <v>25</v>
      </c>
      <c r="F5510" s="12">
        <v>1</v>
      </c>
      <c r="G5510" s="12">
        <v>50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1630</v>
      </c>
      <c r="B5511" s="12">
        <v>25</v>
      </c>
      <c r="C5511" s="12">
        <v>25</v>
      </c>
      <c r="D5511" s="12" t="s">
        <v>543</v>
      </c>
      <c r="E5511" s="12">
        <v>25</v>
      </c>
      <c r="F5511" s="12">
        <v>1</v>
      </c>
      <c r="G5511" s="12">
        <v>50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1631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1631</v>
      </c>
      <c r="B5514" s="12">
        <v>25</v>
      </c>
      <c r="C5514" s="12">
        <v>25</v>
      </c>
      <c r="D5514" s="12" t="s">
        <v>577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1631</v>
      </c>
      <c r="B5515" s="12">
        <v>25</v>
      </c>
      <c r="C5515" s="12">
        <v>25</v>
      </c>
      <c r="D5515" s="12" t="s">
        <v>580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1631</v>
      </c>
      <c r="B5516" s="12">
        <v>25</v>
      </c>
      <c r="C5516" s="12">
        <v>25</v>
      </c>
      <c r="D5516" s="12" t="s">
        <v>574</v>
      </c>
      <c r="E5516" s="12">
        <v>25</v>
      </c>
      <c r="F5516" s="12">
        <v>7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1631</v>
      </c>
      <c r="B5517" s="12">
        <v>25</v>
      </c>
      <c r="C5517" s="12">
        <v>25</v>
      </c>
      <c r="D5517" s="12" t="s">
        <v>590</v>
      </c>
      <c r="E5517" s="12">
        <v>25</v>
      </c>
      <c r="F5517" s="12">
        <v>10</v>
      </c>
      <c r="G5517" s="12">
        <v>15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1631</v>
      </c>
      <c r="B5518" s="12">
        <v>25</v>
      </c>
      <c r="C5518" s="12">
        <v>25</v>
      </c>
      <c r="D5518" s="12" t="s">
        <v>582</v>
      </c>
      <c r="E5518" s="12">
        <v>25</v>
      </c>
      <c r="F5518" s="12">
        <v>3</v>
      </c>
      <c r="G5518" s="12">
        <v>15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1631</v>
      </c>
      <c r="B5519" s="12">
        <v>25</v>
      </c>
      <c r="C5519" s="12">
        <v>25</v>
      </c>
      <c r="D5519" s="12" t="s">
        <v>578</v>
      </c>
      <c r="E5519" s="12">
        <v>25</v>
      </c>
      <c r="F5519" s="12">
        <v>2</v>
      </c>
      <c r="G5519" s="12">
        <v>120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1631</v>
      </c>
      <c r="B5520" s="12">
        <v>25</v>
      </c>
      <c r="C5520" s="12">
        <v>25</v>
      </c>
      <c r="D5520" s="12" t="s">
        <v>545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1631</v>
      </c>
      <c r="B5521" s="12">
        <v>25</v>
      </c>
      <c r="C5521" s="12">
        <v>25</v>
      </c>
      <c r="D5521" s="12" t="s">
        <v>544</v>
      </c>
      <c r="E5521" s="12">
        <v>25</v>
      </c>
      <c r="F5521" s="12">
        <v>1</v>
      </c>
      <c r="G5521" s="12">
        <v>50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1631</v>
      </c>
      <c r="B5522" s="12">
        <v>25</v>
      </c>
      <c r="C5522" s="12">
        <v>25</v>
      </c>
      <c r="D5522" s="12" t="s">
        <v>543</v>
      </c>
      <c r="E5522" s="12">
        <v>25</v>
      </c>
      <c r="F5522" s="12">
        <v>1</v>
      </c>
      <c r="G5522" s="12">
        <v>50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1632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1632</v>
      </c>
      <c r="B5525" s="12">
        <v>25</v>
      </c>
      <c r="C5525" s="12">
        <v>25</v>
      </c>
      <c r="D5525" s="12" t="s">
        <v>577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1632</v>
      </c>
      <c r="B5526" s="12">
        <v>25</v>
      </c>
      <c r="C5526" s="12">
        <v>25</v>
      </c>
      <c r="D5526" s="12" t="s">
        <v>580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1632</v>
      </c>
      <c r="B5527" s="12">
        <v>25</v>
      </c>
      <c r="C5527" s="12">
        <v>25</v>
      </c>
      <c r="D5527" s="12" t="s">
        <v>574</v>
      </c>
      <c r="E5527" s="12">
        <v>25</v>
      </c>
      <c r="F5527" s="12">
        <v>7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1632</v>
      </c>
      <c r="B5528" s="12">
        <v>25</v>
      </c>
      <c r="C5528" s="12">
        <v>25</v>
      </c>
      <c r="D5528" s="12" t="s">
        <v>590</v>
      </c>
      <c r="E5528" s="12">
        <v>25</v>
      </c>
      <c r="F5528" s="12">
        <v>10</v>
      </c>
      <c r="G5528" s="12">
        <v>15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1632</v>
      </c>
      <c r="B5529" s="12">
        <v>25</v>
      </c>
      <c r="C5529" s="12">
        <v>25</v>
      </c>
      <c r="D5529" s="12" t="s">
        <v>582</v>
      </c>
      <c r="E5529" s="12">
        <v>25</v>
      </c>
      <c r="F5529" s="12">
        <v>3</v>
      </c>
      <c r="G5529" s="12">
        <v>15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1632</v>
      </c>
      <c r="B5530" s="12">
        <v>25</v>
      </c>
      <c r="C5530" s="12">
        <v>25</v>
      </c>
      <c r="D5530" s="12" t="s">
        <v>576</v>
      </c>
      <c r="E5530" s="12">
        <v>25</v>
      </c>
      <c r="F5530" s="12">
        <v>2</v>
      </c>
      <c r="G5530" s="12">
        <v>120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1632</v>
      </c>
      <c r="B5531" s="12">
        <v>25</v>
      </c>
      <c r="C5531" s="12">
        <v>25</v>
      </c>
      <c r="D5531" s="12" t="s">
        <v>545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1632</v>
      </c>
      <c r="B5532" s="12">
        <v>25</v>
      </c>
      <c r="C5532" s="12">
        <v>25</v>
      </c>
      <c r="D5532" s="12" t="s">
        <v>544</v>
      </c>
      <c r="E5532" s="12">
        <v>25</v>
      </c>
      <c r="F5532" s="12">
        <v>1</v>
      </c>
      <c r="G5532" s="12">
        <v>50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1632</v>
      </c>
      <c r="B5533" s="12">
        <v>25</v>
      </c>
      <c r="C5533" s="12">
        <v>25</v>
      </c>
      <c r="D5533" s="12" t="s">
        <v>543</v>
      </c>
      <c r="E5533" s="12">
        <v>25</v>
      </c>
      <c r="F5533" s="12">
        <v>1</v>
      </c>
      <c r="G5533" s="12">
        <v>50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1633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1633</v>
      </c>
      <c r="B5536" s="12">
        <v>25</v>
      </c>
      <c r="C5536" s="12">
        <v>25</v>
      </c>
      <c r="D5536" s="12" t="s">
        <v>577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1633</v>
      </c>
      <c r="B5537" s="12">
        <v>25</v>
      </c>
      <c r="C5537" s="12">
        <v>25</v>
      </c>
      <c r="D5537" s="12" t="s">
        <v>580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1633</v>
      </c>
      <c r="B5538" s="12">
        <v>25</v>
      </c>
      <c r="C5538" s="12">
        <v>25</v>
      </c>
      <c r="D5538" s="12" t="s">
        <v>574</v>
      </c>
      <c r="E5538" s="12">
        <v>25</v>
      </c>
      <c r="F5538" s="12">
        <v>7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1633</v>
      </c>
      <c r="B5539" s="12">
        <v>25</v>
      </c>
      <c r="C5539" s="12">
        <v>25</v>
      </c>
      <c r="D5539" s="12" t="s">
        <v>590</v>
      </c>
      <c r="E5539" s="12">
        <v>25</v>
      </c>
      <c r="F5539" s="12">
        <v>10</v>
      </c>
      <c r="G5539" s="12">
        <v>15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1633</v>
      </c>
      <c r="B5540" s="12">
        <v>25</v>
      </c>
      <c r="C5540" s="12">
        <v>25</v>
      </c>
      <c r="D5540" s="12" t="s">
        <v>582</v>
      </c>
      <c r="E5540" s="12">
        <v>25</v>
      </c>
      <c r="F5540" s="12">
        <v>3</v>
      </c>
      <c r="G5540" s="12">
        <v>15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1633</v>
      </c>
      <c r="B5541" s="12">
        <v>25</v>
      </c>
      <c r="C5541" s="12">
        <v>25</v>
      </c>
      <c r="D5541" s="12" t="s">
        <v>589</v>
      </c>
      <c r="E5541" s="12">
        <v>25</v>
      </c>
      <c r="F5541" s="12">
        <v>2</v>
      </c>
      <c r="G5541" s="12">
        <v>120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1633</v>
      </c>
      <c r="B5542" s="12">
        <v>25</v>
      </c>
      <c r="C5542" s="12">
        <v>25</v>
      </c>
      <c r="D5542" s="12" t="s">
        <v>545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1633</v>
      </c>
      <c r="B5543" s="12">
        <v>25</v>
      </c>
      <c r="C5543" s="12">
        <v>25</v>
      </c>
      <c r="D5543" s="12" t="s">
        <v>544</v>
      </c>
      <c r="E5543" s="12">
        <v>25</v>
      </c>
      <c r="F5543" s="12">
        <v>1</v>
      </c>
      <c r="G5543" s="12">
        <v>50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1633</v>
      </c>
      <c r="B5544" s="12">
        <v>25</v>
      </c>
      <c r="C5544" s="12">
        <v>25</v>
      </c>
      <c r="D5544" s="12" t="s">
        <v>543</v>
      </c>
      <c r="E5544" s="12">
        <v>25</v>
      </c>
      <c r="F5544" s="12">
        <v>1</v>
      </c>
      <c r="G5544" s="12">
        <v>50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1634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1634</v>
      </c>
      <c r="B5547" s="12">
        <v>25</v>
      </c>
      <c r="C5547" s="12">
        <v>25</v>
      </c>
      <c r="D5547" s="12" t="s">
        <v>577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1634</v>
      </c>
      <c r="B5548" s="12">
        <v>25</v>
      </c>
      <c r="C5548" s="12">
        <v>25</v>
      </c>
      <c r="D5548" s="12" t="s">
        <v>580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1634</v>
      </c>
      <c r="B5549" s="12">
        <v>25</v>
      </c>
      <c r="C5549" s="12">
        <v>25</v>
      </c>
      <c r="D5549" s="12" t="s">
        <v>574</v>
      </c>
      <c r="E5549" s="12">
        <v>25</v>
      </c>
      <c r="F5549" s="12">
        <v>7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1634</v>
      </c>
      <c r="B5550" s="12">
        <v>25</v>
      </c>
      <c r="C5550" s="12">
        <v>25</v>
      </c>
      <c r="D5550" s="12" t="s">
        <v>590</v>
      </c>
      <c r="E5550" s="12">
        <v>25</v>
      </c>
      <c r="F5550" s="12">
        <v>10</v>
      </c>
      <c r="G5550" s="12">
        <v>15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1634</v>
      </c>
      <c r="B5551" s="12">
        <v>25</v>
      </c>
      <c r="C5551" s="12">
        <v>25</v>
      </c>
      <c r="D5551" s="12" t="s">
        <v>582</v>
      </c>
      <c r="E5551" s="12">
        <v>25</v>
      </c>
      <c r="F5551" s="12">
        <v>3</v>
      </c>
      <c r="G5551" s="12">
        <v>15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1634</v>
      </c>
      <c r="B5552" s="12">
        <v>25</v>
      </c>
      <c r="C5552" s="12">
        <v>25</v>
      </c>
      <c r="D5552" s="12" t="s">
        <v>573</v>
      </c>
      <c r="E5552" s="12">
        <v>25</v>
      </c>
      <c r="F5552" s="12">
        <v>2</v>
      </c>
      <c r="G5552" s="12">
        <v>120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1634</v>
      </c>
      <c r="B5553" s="12">
        <v>25</v>
      </c>
      <c r="C5553" s="12">
        <v>25</v>
      </c>
      <c r="D5553" s="12" t="s">
        <v>545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1634</v>
      </c>
      <c r="B5554" s="12">
        <v>25</v>
      </c>
      <c r="C5554" s="12">
        <v>25</v>
      </c>
      <c r="D5554" s="12" t="s">
        <v>544</v>
      </c>
      <c r="E5554" s="12">
        <v>25</v>
      </c>
      <c r="F5554" s="12">
        <v>1</v>
      </c>
      <c r="G5554" s="12">
        <v>50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1634</v>
      </c>
      <c r="B5555" s="12">
        <v>25</v>
      </c>
      <c r="C5555" s="12">
        <v>25</v>
      </c>
      <c r="D5555" s="12" t="s">
        <v>543</v>
      </c>
      <c r="E5555" s="12">
        <v>25</v>
      </c>
      <c r="F5555" s="12">
        <v>1</v>
      </c>
      <c r="G5555" s="12">
        <v>50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1635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1635</v>
      </c>
      <c r="B5558" s="12">
        <v>25</v>
      </c>
      <c r="C5558" s="12">
        <v>25</v>
      </c>
      <c r="D5558" s="12" t="s">
        <v>577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1635</v>
      </c>
      <c r="B5559" s="12">
        <v>25</v>
      </c>
      <c r="C5559" s="12">
        <v>25</v>
      </c>
      <c r="D5559" s="12" t="s">
        <v>580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1635</v>
      </c>
      <c r="B5560" s="12">
        <v>25</v>
      </c>
      <c r="C5560" s="12">
        <v>25</v>
      </c>
      <c r="D5560" s="12" t="s">
        <v>574</v>
      </c>
      <c r="E5560" s="12">
        <v>25</v>
      </c>
      <c r="F5560" s="12">
        <v>7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1635</v>
      </c>
      <c r="B5561" s="12">
        <v>25</v>
      </c>
      <c r="C5561" s="12">
        <v>25</v>
      </c>
      <c r="D5561" s="12" t="s">
        <v>590</v>
      </c>
      <c r="E5561" s="12">
        <v>25</v>
      </c>
      <c r="F5561" s="12">
        <v>10</v>
      </c>
      <c r="G5561" s="12">
        <v>15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1635</v>
      </c>
      <c r="B5562" s="12">
        <v>25</v>
      </c>
      <c r="C5562" s="12">
        <v>25</v>
      </c>
      <c r="D5562" s="12" t="s">
        <v>582</v>
      </c>
      <c r="E5562" s="12">
        <v>25</v>
      </c>
      <c r="F5562" s="12">
        <v>3</v>
      </c>
      <c r="G5562" s="12">
        <v>15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1635</v>
      </c>
      <c r="B5563" s="12">
        <v>25</v>
      </c>
      <c r="C5563" s="12">
        <v>25</v>
      </c>
      <c r="D5563" s="12" t="s">
        <v>578</v>
      </c>
      <c r="E5563" s="12">
        <v>25</v>
      </c>
      <c r="F5563" s="12">
        <v>2</v>
      </c>
      <c r="G5563" s="12">
        <v>120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1635</v>
      </c>
      <c r="B5564" s="12">
        <v>25</v>
      </c>
      <c r="C5564" s="12">
        <v>25</v>
      </c>
      <c r="D5564" s="12" t="s">
        <v>545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1635</v>
      </c>
      <c r="B5565" s="12">
        <v>25</v>
      </c>
      <c r="C5565" s="12">
        <v>25</v>
      </c>
      <c r="D5565" s="12" t="s">
        <v>544</v>
      </c>
      <c r="E5565" s="12">
        <v>25</v>
      </c>
      <c r="F5565" s="12">
        <v>1</v>
      </c>
      <c r="G5565" s="12">
        <v>50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1635</v>
      </c>
      <c r="B5566" s="12">
        <v>25</v>
      </c>
      <c r="C5566" s="12">
        <v>25</v>
      </c>
      <c r="D5566" s="12" t="s">
        <v>543</v>
      </c>
      <c r="E5566" s="12">
        <v>25</v>
      </c>
      <c r="F5566" s="12">
        <v>1</v>
      </c>
      <c r="G5566" s="12">
        <v>50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1636</v>
      </c>
    </row>
    <row r="5570" spans="1:14">
      <c r="A5570" s="11" t="s">
        <v>1637</v>
      </c>
      <c r="B5570" s="12">
        <v>25</v>
      </c>
      <c r="C5570" s="12">
        <v>25</v>
      </c>
      <c r="D5570" s="12" t="s">
        <v>582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1638</v>
      </c>
      <c r="B5571" s="12">
        <v>25</v>
      </c>
      <c r="C5571" s="12">
        <v>25</v>
      </c>
      <c r="D5571" s="12" t="s">
        <v>580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1638</v>
      </c>
      <c r="B5572" s="12">
        <v>25</v>
      </c>
      <c r="C5572" s="12">
        <v>25</v>
      </c>
      <c r="D5572" s="12" t="s">
        <v>590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1638</v>
      </c>
      <c r="B5573" s="12">
        <v>25</v>
      </c>
      <c r="C5573" s="12">
        <v>25</v>
      </c>
      <c r="D5573" s="12" t="s">
        <v>579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1638</v>
      </c>
      <c r="B5574" s="12">
        <v>25</v>
      </c>
      <c r="C5574" s="12">
        <v>25</v>
      </c>
      <c r="D5574" s="12" t="s">
        <v>577</v>
      </c>
      <c r="E5574" s="12">
        <v>25</v>
      </c>
      <c r="F5574" s="12">
        <v>10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1638</v>
      </c>
      <c r="B5575" s="12">
        <v>25</v>
      </c>
      <c r="C5575" s="12">
        <v>25</v>
      </c>
      <c r="D5575" s="12" t="s">
        <v>1639</v>
      </c>
      <c r="E5575" s="12">
        <v>25</v>
      </c>
      <c r="F5575" s="12">
        <v>10</v>
      </c>
      <c r="G5575" s="14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1638</v>
      </c>
      <c r="B5576" s="12">
        <v>25</v>
      </c>
      <c r="C5576" s="12">
        <v>25</v>
      </c>
      <c r="D5576" s="12" t="s">
        <v>576</v>
      </c>
      <c r="E5576" s="12">
        <v>25</v>
      </c>
      <c r="F5576" s="12">
        <v>2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1640</v>
      </c>
    </row>
    <row r="5579" spans="1:14">
      <c r="A5579" s="11" t="s">
        <v>1641</v>
      </c>
      <c r="B5579" s="12">
        <v>30</v>
      </c>
      <c r="C5579" s="12">
        <v>70</v>
      </c>
      <c r="D5579" s="12" t="s">
        <v>580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1641</v>
      </c>
      <c r="B5580" s="12">
        <v>30</v>
      </c>
      <c r="C5580" s="12">
        <v>70</v>
      </c>
      <c r="D5580" s="12" t="s">
        <v>590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1641</v>
      </c>
      <c r="B5581" s="12">
        <v>30</v>
      </c>
      <c r="C5581" s="12">
        <v>70</v>
      </c>
      <c r="D5581" s="12" t="s">
        <v>582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1641</v>
      </c>
      <c r="B5582" s="12">
        <v>60</v>
      </c>
      <c r="C5582" s="12">
        <v>65</v>
      </c>
      <c r="D5582" s="12" t="s">
        <v>580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1641</v>
      </c>
      <c r="B5583" s="12">
        <v>60</v>
      </c>
      <c r="C5583" s="12">
        <v>65</v>
      </c>
      <c r="D5583" s="12" t="s">
        <v>590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1641</v>
      </c>
      <c r="B5584" s="12">
        <v>60</v>
      </c>
      <c r="C5584" s="12">
        <v>65</v>
      </c>
      <c r="D5584" s="12" t="s">
        <v>582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1641</v>
      </c>
      <c r="B5585" s="12">
        <v>40</v>
      </c>
      <c r="C5585" s="12">
        <v>45</v>
      </c>
      <c r="D5585" s="12" t="s">
        <v>580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1641</v>
      </c>
      <c r="B5586" s="12">
        <v>40</v>
      </c>
      <c r="C5586" s="12">
        <v>45</v>
      </c>
      <c r="D5586" s="12" t="s">
        <v>590</v>
      </c>
      <c r="E5586" s="12">
        <v>10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1641</v>
      </c>
      <c r="B5587" s="12">
        <v>40</v>
      </c>
      <c r="C5587" s="12">
        <v>45</v>
      </c>
      <c r="D5587" s="12" t="s">
        <v>582</v>
      </c>
      <c r="E5587" s="12">
        <v>10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1641</v>
      </c>
      <c r="B5588" s="12">
        <v>70</v>
      </c>
      <c r="C5588" s="12">
        <v>35</v>
      </c>
      <c r="D5588" s="12" t="s">
        <v>580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1641</v>
      </c>
      <c r="B5589" s="12">
        <v>70</v>
      </c>
      <c r="C5589" s="12">
        <v>35</v>
      </c>
      <c r="D5589" s="12" t="s">
        <v>590</v>
      </c>
      <c r="E5589" s="12">
        <v>20</v>
      </c>
      <c r="F5589" s="12">
        <v>10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1641</v>
      </c>
      <c r="B5590" s="12">
        <v>70</v>
      </c>
      <c r="C5590" s="12">
        <v>35</v>
      </c>
      <c r="D5590" s="12" t="s">
        <v>582</v>
      </c>
      <c r="E5590" s="12">
        <v>20</v>
      </c>
      <c r="F5590" s="12">
        <v>10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1641</v>
      </c>
      <c r="B5591" s="12">
        <v>100</v>
      </c>
      <c r="C5591" s="12">
        <v>100</v>
      </c>
      <c r="D5591" s="12" t="s">
        <v>582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1641</v>
      </c>
      <c r="B5592" s="12">
        <v>100</v>
      </c>
      <c r="C5592" s="12">
        <v>100</v>
      </c>
      <c r="D5592" s="12" t="s">
        <v>1642</v>
      </c>
      <c r="E5592" s="12">
        <v>100</v>
      </c>
      <c r="F5592" s="12">
        <v>25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1641</v>
      </c>
      <c r="B5593" s="12">
        <v>100</v>
      </c>
      <c r="C5593" s="12">
        <v>100</v>
      </c>
      <c r="D5593" s="12" t="s">
        <v>590</v>
      </c>
      <c r="E5593" s="12">
        <v>100</v>
      </c>
      <c r="F5593" s="12">
        <v>25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1641</v>
      </c>
      <c r="B5594" s="12">
        <v>100</v>
      </c>
      <c r="C5594" s="12">
        <v>100</v>
      </c>
      <c r="D5594" s="12" t="s">
        <v>1643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1641</v>
      </c>
      <c r="B5595" s="12">
        <v>100</v>
      </c>
      <c r="C5595" s="12">
        <v>100</v>
      </c>
      <c r="D5595" s="12" t="s">
        <v>1644</v>
      </c>
      <c r="E5595" s="12">
        <v>100</v>
      </c>
      <c r="F5595" s="12">
        <v>50</v>
      </c>
      <c r="G5595" s="14">
        <v>30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1641</v>
      </c>
      <c r="B5596" s="12">
        <v>100</v>
      </c>
      <c r="C5596" s="12">
        <v>100</v>
      </c>
      <c r="D5596" s="12" t="s">
        <v>1645</v>
      </c>
      <c r="E5596" s="12">
        <v>100</v>
      </c>
      <c r="F5596" s="12">
        <v>50</v>
      </c>
      <c r="G5596" s="14">
        <v>30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1641</v>
      </c>
      <c r="B5597" s="12">
        <v>100</v>
      </c>
      <c r="C5597" s="12">
        <v>100</v>
      </c>
      <c r="D5597" s="12" t="s">
        <v>580</v>
      </c>
      <c r="E5597" s="12">
        <v>100</v>
      </c>
      <c r="F5597" s="12">
        <v>50</v>
      </c>
      <c r="G5597" s="12">
        <v>60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1641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1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1641</v>
      </c>
      <c r="B5599" s="18">
        <v>100</v>
      </c>
      <c r="C5599" s="18">
        <v>100</v>
      </c>
      <c r="D5599" s="18" t="s">
        <v>1123</v>
      </c>
      <c r="E5599" s="18">
        <v>100</v>
      </c>
      <c r="F5599" s="18">
        <v>9</v>
      </c>
      <c r="G5599" s="18">
        <v>30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1641</v>
      </c>
      <c r="B5600" s="18">
        <v>100</v>
      </c>
      <c r="C5600" s="18">
        <v>100</v>
      </c>
      <c r="D5600" s="18" t="s">
        <v>1117</v>
      </c>
      <c r="E5600" s="18">
        <v>100</v>
      </c>
      <c r="F5600" s="18">
        <v>5</v>
      </c>
      <c r="G5600" s="18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1641</v>
      </c>
      <c r="B5601" s="18">
        <v>100</v>
      </c>
      <c r="C5601" s="18">
        <v>100</v>
      </c>
      <c r="D5601" s="18" t="s">
        <v>1646</v>
      </c>
      <c r="E5601" s="18">
        <v>100</v>
      </c>
      <c r="F5601" s="18">
        <v>10</v>
      </c>
      <c r="G5601" s="18">
        <v>60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 s="18" customFormat="1">
      <c r="A5602" s="17" t="s">
        <v>1641</v>
      </c>
      <c r="B5602" s="18">
        <v>100</v>
      </c>
      <c r="C5602" s="18">
        <v>100</v>
      </c>
      <c r="D5602" s="18" t="s">
        <v>1647</v>
      </c>
      <c r="E5602" s="18">
        <v>100</v>
      </c>
      <c r="F5602" s="18">
        <v>2</v>
      </c>
      <c r="G5602" s="18">
        <v>90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3" spans="1:14" s="18" customFormat="1">
      <c r="A5603" s="17" t="s">
        <v>1641</v>
      </c>
      <c r="B5603" s="18">
        <v>100</v>
      </c>
      <c r="C5603" s="18">
        <v>100</v>
      </c>
      <c r="D5603" s="18" t="s">
        <v>1125</v>
      </c>
      <c r="E5603" s="18">
        <v>100</v>
      </c>
      <c r="F5603" s="18">
        <v>2</v>
      </c>
      <c r="G5603" s="18">
        <v>90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1648</v>
      </c>
    </row>
    <row r="5605" spans="1:14" s="18" customFormat="1">
      <c r="A5605" s="17" t="s">
        <v>1649</v>
      </c>
      <c r="B5605" s="18">
        <v>80</v>
      </c>
      <c r="C5605" s="18">
        <v>28</v>
      </c>
      <c r="D5605" s="18" t="s">
        <v>536</v>
      </c>
      <c r="E5605" s="18">
        <v>0</v>
      </c>
      <c r="F5605" s="18">
        <v>1</v>
      </c>
      <c r="G5605" s="18">
        <v>60</v>
      </c>
      <c r="H5605" s="18">
        <v>0</v>
      </c>
      <c r="I5605" s="18">
        <v>249</v>
      </c>
      <c r="J5605" s="18">
        <v>0</v>
      </c>
      <c r="K5605" s="18">
        <v>0</v>
      </c>
      <c r="L5605" s="12">
        <v>0</v>
      </c>
      <c r="M5605" s="12">
        <v>0</v>
      </c>
      <c r="N5605" s="12">
        <v>0</v>
      </c>
    </row>
    <row r="5607" spans="1:14">
      <c r="A5607" s="11" t="s">
        <v>1252</v>
      </c>
    </row>
    <row r="5608" spans="1:14">
      <c r="A5608" s="11" t="s">
        <v>1650</v>
      </c>
    </row>
    <row r="5609" spans="1:14">
      <c r="A5609" s="11" t="s">
        <v>1651</v>
      </c>
      <c r="B5609" s="12">
        <v>100</v>
      </c>
      <c r="C5609" s="12">
        <v>100</v>
      </c>
      <c r="D5609" s="27" t="s">
        <v>1207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1651</v>
      </c>
      <c r="B5610" s="12">
        <v>100</v>
      </c>
      <c r="C5610" s="12">
        <v>100</v>
      </c>
      <c r="D5610" s="27" t="s">
        <v>1208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1651</v>
      </c>
      <c r="B5611" s="12">
        <v>100</v>
      </c>
      <c r="C5611" s="12">
        <v>100</v>
      </c>
      <c r="D5611" s="29" t="s">
        <v>1209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1651</v>
      </c>
      <c r="B5612" s="12">
        <v>100</v>
      </c>
      <c r="C5612" s="12">
        <v>100</v>
      </c>
      <c r="D5612" s="29" t="s">
        <v>1210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1651</v>
      </c>
      <c r="B5613" s="12">
        <v>100</v>
      </c>
      <c r="C5613" s="12">
        <v>100</v>
      </c>
      <c r="D5613" s="29" t="s">
        <v>1211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1651</v>
      </c>
      <c r="B5614" s="12">
        <v>100</v>
      </c>
      <c r="C5614" s="12">
        <v>100</v>
      </c>
      <c r="D5614" s="27" t="s">
        <v>1207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1651</v>
      </c>
      <c r="B5615" s="12">
        <v>100</v>
      </c>
      <c r="C5615" s="12">
        <v>100</v>
      </c>
      <c r="D5615" s="27" t="s">
        <v>1208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1651</v>
      </c>
      <c r="B5616" s="12">
        <v>100</v>
      </c>
      <c r="C5616" s="12">
        <v>100</v>
      </c>
      <c r="D5616" s="29" t="s">
        <v>1209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1651</v>
      </c>
      <c r="B5617" s="12">
        <v>100</v>
      </c>
      <c r="C5617" s="12">
        <v>100</v>
      </c>
      <c r="D5617" s="29" t="s">
        <v>1210</v>
      </c>
      <c r="E5617" s="12">
        <v>70</v>
      </c>
      <c r="F5617" s="12">
        <v>15</v>
      </c>
      <c r="G5617" s="12">
        <v>80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1651</v>
      </c>
      <c r="B5618" s="12">
        <v>100</v>
      </c>
      <c r="C5618" s="12">
        <v>100</v>
      </c>
      <c r="D5618" s="29" t="s">
        <v>1211</v>
      </c>
      <c r="E5618" s="12">
        <v>70</v>
      </c>
      <c r="F5618" s="12">
        <v>15</v>
      </c>
      <c r="G5618" s="12">
        <v>80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s="30" customFormat="1">
      <c r="A5619" s="17" t="s">
        <v>1651</v>
      </c>
      <c r="B5619" s="30">
        <v>100</v>
      </c>
      <c r="C5619" s="30">
        <v>100</v>
      </c>
      <c r="D5619" s="30" t="s">
        <v>1212</v>
      </c>
      <c r="E5619" s="18">
        <v>70</v>
      </c>
      <c r="F5619" s="30">
        <v>20</v>
      </c>
      <c r="G5619" s="30">
        <v>60</v>
      </c>
      <c r="H5619" s="30">
        <v>0</v>
      </c>
      <c r="I5619" s="30">
        <v>249</v>
      </c>
      <c r="J5619" s="30">
        <v>0</v>
      </c>
      <c r="K5619" s="30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1651</v>
      </c>
      <c r="B5620" s="12">
        <v>100</v>
      </c>
      <c r="C5620" s="12">
        <v>100</v>
      </c>
      <c r="D5620" s="27" t="s">
        <v>1207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1651</v>
      </c>
      <c r="B5621" s="12">
        <v>100</v>
      </c>
      <c r="C5621" s="12">
        <v>100</v>
      </c>
      <c r="D5621" s="27" t="s">
        <v>1208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1651</v>
      </c>
      <c r="B5622" s="12">
        <v>100</v>
      </c>
      <c r="C5622" s="12">
        <v>100</v>
      </c>
      <c r="D5622" s="29" t="s">
        <v>1209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1651</v>
      </c>
      <c r="B5623" s="12">
        <v>100</v>
      </c>
      <c r="C5623" s="12">
        <v>100</v>
      </c>
      <c r="D5623" s="29" t="s">
        <v>1210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1651</v>
      </c>
      <c r="B5624" s="12">
        <v>100</v>
      </c>
      <c r="C5624" s="12">
        <v>100</v>
      </c>
      <c r="D5624" s="29" t="s">
        <v>1211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1651</v>
      </c>
      <c r="B5625" s="12">
        <v>100</v>
      </c>
      <c r="C5625" s="12">
        <v>100</v>
      </c>
      <c r="D5625" s="27" t="s">
        <v>1207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1651</v>
      </c>
      <c r="B5626" s="12">
        <v>100</v>
      </c>
      <c r="C5626" s="12">
        <v>100</v>
      </c>
      <c r="D5626" s="27" t="s">
        <v>1208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1651</v>
      </c>
      <c r="B5627" s="12">
        <v>100</v>
      </c>
      <c r="C5627" s="12">
        <v>100</v>
      </c>
      <c r="D5627" s="29" t="s">
        <v>1209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>
      <c r="A5628" s="11" t="s">
        <v>1651</v>
      </c>
      <c r="B5628" s="12">
        <v>100</v>
      </c>
      <c r="C5628" s="12">
        <v>100</v>
      </c>
      <c r="D5628" s="29" t="s">
        <v>1210</v>
      </c>
      <c r="E5628" s="12">
        <v>70</v>
      </c>
      <c r="F5628" s="12">
        <v>15</v>
      </c>
      <c r="G5628" s="12">
        <v>30</v>
      </c>
      <c r="H5628" s="12">
        <v>0</v>
      </c>
      <c r="I5628" s="12">
        <v>246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</row>
    <row r="5629" spans="1:14">
      <c r="A5629" s="11" t="s">
        <v>1651</v>
      </c>
      <c r="B5629" s="12">
        <v>100</v>
      </c>
      <c r="C5629" s="12">
        <v>100</v>
      </c>
      <c r="D5629" s="29" t="s">
        <v>1211</v>
      </c>
      <c r="E5629" s="12">
        <v>70</v>
      </c>
      <c r="F5629" s="12">
        <v>15</v>
      </c>
      <c r="G5629" s="12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1" spans="1:14">
      <c r="A5631" s="11" t="s">
        <v>1252</v>
      </c>
    </row>
    <row r="5632" spans="1:14">
      <c r="A5632" s="11" t="s">
        <v>1652</v>
      </c>
    </row>
    <row r="5633" spans="1:14">
      <c r="A5633" s="11" t="s">
        <v>1653</v>
      </c>
    </row>
    <row r="5634" spans="1:14">
      <c r="A5634" s="11" t="s">
        <v>1654</v>
      </c>
      <c r="B5634" s="12">
        <v>50</v>
      </c>
      <c r="C5634" s="12">
        <v>50</v>
      </c>
      <c r="D5634" s="12" t="s">
        <v>616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1655</v>
      </c>
      <c r="B5635" s="12">
        <v>50</v>
      </c>
      <c r="C5635" s="12">
        <v>50</v>
      </c>
      <c r="D5635" s="12" t="s">
        <v>614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1655</v>
      </c>
      <c r="B5636" s="12">
        <v>50</v>
      </c>
      <c r="C5636" s="12">
        <v>50</v>
      </c>
      <c r="D5636" s="12" t="s">
        <v>1355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1655</v>
      </c>
      <c r="B5637" s="12">
        <v>50</v>
      </c>
      <c r="C5637" s="12">
        <v>50</v>
      </c>
      <c r="D5637" s="12" t="s">
        <v>612</v>
      </c>
      <c r="E5637" s="12">
        <v>50</v>
      </c>
      <c r="F5637" s="12">
        <v>20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1655</v>
      </c>
      <c r="B5638" s="12">
        <v>50</v>
      </c>
      <c r="C5638" s="12">
        <v>50</v>
      </c>
      <c r="D5638" s="12" t="s">
        <v>610</v>
      </c>
      <c r="E5638" s="12">
        <v>50</v>
      </c>
      <c r="F5638" s="12">
        <v>20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1655</v>
      </c>
      <c r="B5639" s="12">
        <v>50</v>
      </c>
      <c r="C5639" s="12">
        <v>50</v>
      </c>
      <c r="D5639" s="12" t="s">
        <v>615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1655</v>
      </c>
      <c r="B5640" s="12">
        <v>50</v>
      </c>
      <c r="C5640" s="12">
        <v>50</v>
      </c>
      <c r="D5640" s="12" t="s">
        <v>613</v>
      </c>
      <c r="E5640" s="12">
        <v>50</v>
      </c>
      <c r="F5640" s="12">
        <v>2</v>
      </c>
      <c r="G5640" s="12">
        <v>80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1655</v>
      </c>
      <c r="B5641" s="12">
        <v>50</v>
      </c>
      <c r="C5641" s="12">
        <v>50</v>
      </c>
      <c r="D5641" s="12" t="s">
        <v>609</v>
      </c>
      <c r="E5641" s="12">
        <v>50</v>
      </c>
      <c r="F5641" s="12">
        <v>2</v>
      </c>
      <c r="G5641" s="12">
        <v>80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3" spans="1:14">
      <c r="A5643" s="11" t="s">
        <v>1654</v>
      </c>
      <c r="B5643" s="12">
        <v>20</v>
      </c>
      <c r="C5643" s="12">
        <v>47</v>
      </c>
      <c r="D5643" s="12" t="s">
        <v>616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1655</v>
      </c>
      <c r="B5644" s="12">
        <v>50</v>
      </c>
      <c r="C5644" s="12">
        <v>50</v>
      </c>
      <c r="D5644" s="12" t="s">
        <v>614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1655</v>
      </c>
      <c r="B5645" s="12">
        <v>50</v>
      </c>
      <c r="C5645" s="12">
        <v>50</v>
      </c>
      <c r="D5645" s="12" t="s">
        <v>1355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1655</v>
      </c>
      <c r="B5646" s="12">
        <v>50</v>
      </c>
      <c r="C5646" s="12">
        <v>50</v>
      </c>
      <c r="D5646" s="12" t="s">
        <v>612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1655</v>
      </c>
      <c r="B5647" s="12">
        <v>50</v>
      </c>
      <c r="C5647" s="12">
        <v>50</v>
      </c>
      <c r="D5647" s="12" t="s">
        <v>610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1654</v>
      </c>
      <c r="B5648" s="12">
        <v>48</v>
      </c>
      <c r="C5648" s="12">
        <v>21</v>
      </c>
      <c r="D5648" s="12" t="s">
        <v>616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1655</v>
      </c>
      <c r="B5649" s="12">
        <v>48</v>
      </c>
      <c r="C5649" s="12">
        <v>21</v>
      </c>
      <c r="D5649" s="12" t="s">
        <v>614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1655</v>
      </c>
      <c r="B5650" s="12">
        <v>48</v>
      </c>
      <c r="C5650" s="12">
        <v>21</v>
      </c>
      <c r="D5650" s="12" t="s">
        <v>1355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1655</v>
      </c>
      <c r="B5651" s="12">
        <v>48</v>
      </c>
      <c r="C5651" s="12">
        <v>21</v>
      </c>
      <c r="D5651" s="12" t="s">
        <v>612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1655</v>
      </c>
      <c r="B5652" s="12">
        <v>48</v>
      </c>
      <c r="C5652" s="12">
        <v>21</v>
      </c>
      <c r="D5652" s="12" t="s">
        <v>610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1654</v>
      </c>
      <c r="B5653" s="12">
        <v>80</v>
      </c>
      <c r="C5653" s="12">
        <v>26</v>
      </c>
      <c r="D5653" s="12" t="s">
        <v>616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1655</v>
      </c>
      <c r="B5654" s="12">
        <v>80</v>
      </c>
      <c r="C5654" s="12">
        <v>26</v>
      </c>
      <c r="D5654" s="12" t="s">
        <v>614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1655</v>
      </c>
      <c r="B5655" s="12">
        <v>80</v>
      </c>
      <c r="C5655" s="12">
        <v>26</v>
      </c>
      <c r="D5655" s="12" t="s">
        <v>1355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1655</v>
      </c>
      <c r="B5656" s="12">
        <v>80</v>
      </c>
      <c r="C5656" s="12">
        <v>26</v>
      </c>
      <c r="D5656" s="12" t="s">
        <v>612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1655</v>
      </c>
      <c r="B5657" s="12">
        <v>80</v>
      </c>
      <c r="C5657" s="12">
        <v>26</v>
      </c>
      <c r="D5657" s="12" t="s">
        <v>610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1654</v>
      </c>
      <c r="B5658" s="12">
        <v>55</v>
      </c>
      <c r="C5658" s="12">
        <v>70</v>
      </c>
      <c r="D5658" s="12" t="s">
        <v>616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1655</v>
      </c>
      <c r="B5659" s="12">
        <v>55</v>
      </c>
      <c r="C5659" s="12">
        <v>70</v>
      </c>
      <c r="D5659" s="12" t="s">
        <v>614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1655</v>
      </c>
      <c r="B5660" s="12">
        <v>55</v>
      </c>
      <c r="C5660" s="12">
        <v>70</v>
      </c>
      <c r="D5660" s="12" t="s">
        <v>1355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1655</v>
      </c>
      <c r="B5661" s="12">
        <v>55</v>
      </c>
      <c r="C5661" s="12">
        <v>70</v>
      </c>
      <c r="D5661" s="12" t="s">
        <v>612</v>
      </c>
      <c r="E5661" s="12">
        <v>10</v>
      </c>
      <c r="F5661" s="12">
        <v>3</v>
      </c>
      <c r="G5661" s="14">
        <v>30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1655</v>
      </c>
      <c r="B5662" s="12">
        <v>55</v>
      </c>
      <c r="C5662" s="12">
        <v>70</v>
      </c>
      <c r="D5662" s="12" t="s">
        <v>610</v>
      </c>
      <c r="E5662" s="12">
        <v>10</v>
      </c>
      <c r="F5662" s="12">
        <v>3</v>
      </c>
      <c r="G5662" s="14">
        <v>30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4" spans="1:14">
      <c r="A5664" s="11" t="s">
        <v>1656</v>
      </c>
    </row>
    <row r="5665" spans="1:14">
      <c r="A5665" s="11" t="s">
        <v>1657</v>
      </c>
      <c r="B5665" s="12">
        <v>50</v>
      </c>
      <c r="C5665" s="12">
        <v>50</v>
      </c>
      <c r="D5665" s="12" t="s">
        <v>616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1657</v>
      </c>
      <c r="B5666" s="12">
        <v>50</v>
      </c>
      <c r="C5666" s="12">
        <v>50</v>
      </c>
      <c r="D5666" s="12" t="s">
        <v>614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1657</v>
      </c>
      <c r="B5667" s="12">
        <v>50</v>
      </c>
      <c r="C5667" s="12">
        <v>50</v>
      </c>
      <c r="D5667" s="12" t="s">
        <v>1355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1657</v>
      </c>
      <c r="B5668" s="12">
        <v>50</v>
      </c>
      <c r="C5668" s="12">
        <v>50</v>
      </c>
      <c r="D5668" s="12" t="s">
        <v>612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1657</v>
      </c>
      <c r="B5669" s="12">
        <v>50</v>
      </c>
      <c r="C5669" s="12">
        <v>50</v>
      </c>
      <c r="D5669" s="12" t="s">
        <v>610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1657</v>
      </c>
      <c r="B5670" s="12">
        <v>50</v>
      </c>
      <c r="C5670" s="12">
        <v>50</v>
      </c>
      <c r="D5670" s="12" t="s">
        <v>582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1657</v>
      </c>
      <c r="B5671" s="12">
        <v>50</v>
      </c>
      <c r="C5671" s="12">
        <v>50</v>
      </c>
      <c r="D5671" s="12" t="s">
        <v>580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1657</v>
      </c>
      <c r="B5672" s="12">
        <v>50</v>
      </c>
      <c r="C5672" s="12">
        <v>50</v>
      </c>
      <c r="D5672" s="12" t="s">
        <v>590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1657</v>
      </c>
      <c r="B5673" s="12">
        <v>50</v>
      </c>
      <c r="C5673" s="12">
        <v>50</v>
      </c>
      <c r="D5673" s="12" t="s">
        <v>579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1657</v>
      </c>
      <c r="B5674" s="12">
        <v>50</v>
      </c>
      <c r="C5674" s="12">
        <v>50</v>
      </c>
      <c r="D5674" s="12" t="s">
        <v>577</v>
      </c>
      <c r="E5674" s="12">
        <v>50</v>
      </c>
      <c r="F5674" s="12">
        <v>8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1657</v>
      </c>
      <c r="B5675" s="12">
        <v>50</v>
      </c>
      <c r="C5675" s="12">
        <v>50</v>
      </c>
      <c r="D5675" s="12" t="s">
        <v>574</v>
      </c>
      <c r="E5675" s="12">
        <v>50</v>
      </c>
      <c r="F5675" s="12">
        <v>8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1657</v>
      </c>
      <c r="B5676" s="12">
        <v>50</v>
      </c>
      <c r="C5676" s="12">
        <v>50</v>
      </c>
      <c r="D5676" s="12" t="s">
        <v>615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1657</v>
      </c>
      <c r="B5677" s="12">
        <v>50</v>
      </c>
      <c r="C5677" s="12">
        <v>50</v>
      </c>
      <c r="D5677" s="12" t="s">
        <v>611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1657</v>
      </c>
      <c r="B5678" s="12">
        <v>50</v>
      </c>
      <c r="C5678" s="12">
        <v>50</v>
      </c>
      <c r="D5678" s="12" t="s">
        <v>609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1657</v>
      </c>
      <c r="B5679" s="12">
        <v>50</v>
      </c>
      <c r="C5679" s="12">
        <v>50</v>
      </c>
      <c r="D5679" s="12" t="s">
        <v>1658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1657</v>
      </c>
      <c r="B5680" s="12">
        <v>50</v>
      </c>
      <c r="C5680" s="12">
        <v>50</v>
      </c>
      <c r="D5680" s="12" t="s">
        <v>576</v>
      </c>
      <c r="E5680" s="12">
        <v>50</v>
      </c>
      <c r="F5680" s="12">
        <v>2</v>
      </c>
      <c r="G5680" s="12">
        <v>80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1657</v>
      </c>
      <c r="B5681" s="12">
        <v>50</v>
      </c>
      <c r="C5681" s="12">
        <v>50</v>
      </c>
      <c r="D5681" s="12" t="s">
        <v>573</v>
      </c>
      <c r="E5681" s="12">
        <v>50</v>
      </c>
      <c r="F5681" s="12">
        <v>2</v>
      </c>
      <c r="G5681" s="12">
        <v>80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3" spans="1:14">
      <c r="A5683" s="11" t="s">
        <v>1657</v>
      </c>
      <c r="B5683" s="12">
        <v>48</v>
      </c>
      <c r="C5683" s="12">
        <v>79</v>
      </c>
      <c r="D5683" s="12" t="s">
        <v>616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1657</v>
      </c>
      <c r="B5684" s="12">
        <v>48</v>
      </c>
      <c r="C5684" s="12">
        <v>79</v>
      </c>
      <c r="D5684" s="12" t="s">
        <v>614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1657</v>
      </c>
      <c r="B5685" s="12">
        <v>48</v>
      </c>
      <c r="C5685" s="12">
        <v>79</v>
      </c>
      <c r="D5685" s="12" t="s">
        <v>1355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1657</v>
      </c>
      <c r="B5686" s="12">
        <v>48</v>
      </c>
      <c r="C5686" s="12">
        <v>79</v>
      </c>
      <c r="D5686" s="12" t="s">
        <v>612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1657</v>
      </c>
      <c r="B5687" s="12">
        <v>48</v>
      </c>
      <c r="C5687" s="12">
        <v>79</v>
      </c>
      <c r="D5687" s="12" t="s">
        <v>610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1657</v>
      </c>
      <c r="B5688" s="12">
        <v>48</v>
      </c>
      <c r="C5688" s="12">
        <v>79</v>
      </c>
      <c r="D5688" s="12" t="s">
        <v>582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1657</v>
      </c>
      <c r="B5689" s="12">
        <v>48</v>
      </c>
      <c r="C5689" s="12">
        <v>79</v>
      </c>
      <c r="D5689" s="12" t="s">
        <v>580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1657</v>
      </c>
      <c r="B5690" s="12">
        <v>48</v>
      </c>
      <c r="C5690" s="12">
        <v>79</v>
      </c>
      <c r="D5690" s="12" t="s">
        <v>590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1657</v>
      </c>
      <c r="B5691" s="12">
        <v>48</v>
      </c>
      <c r="C5691" s="12">
        <v>79</v>
      </c>
      <c r="D5691" s="12" t="s">
        <v>579</v>
      </c>
      <c r="E5691" s="12">
        <v>10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1657</v>
      </c>
      <c r="B5692" s="12">
        <v>48</v>
      </c>
      <c r="C5692" s="12">
        <v>79</v>
      </c>
      <c r="D5692" s="12" t="s">
        <v>577</v>
      </c>
      <c r="E5692" s="12">
        <v>10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1657</v>
      </c>
      <c r="B5693" s="12">
        <v>34</v>
      </c>
      <c r="C5693" s="12">
        <v>29</v>
      </c>
      <c r="D5693" s="12" t="s">
        <v>616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1657</v>
      </c>
      <c r="B5694" s="12">
        <v>34</v>
      </c>
      <c r="C5694" s="12">
        <v>29</v>
      </c>
      <c r="D5694" s="12" t="s">
        <v>614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1657</v>
      </c>
      <c r="B5695" s="12">
        <v>34</v>
      </c>
      <c r="C5695" s="12">
        <v>29</v>
      </c>
      <c r="D5695" s="12" t="s">
        <v>1355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1657</v>
      </c>
      <c r="B5696" s="12">
        <v>34</v>
      </c>
      <c r="C5696" s="12">
        <v>29</v>
      </c>
      <c r="D5696" s="12" t="s">
        <v>612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1657</v>
      </c>
      <c r="B5697" s="12">
        <v>34</v>
      </c>
      <c r="C5697" s="12">
        <v>29</v>
      </c>
      <c r="D5697" s="12" t="s">
        <v>610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1657</v>
      </c>
      <c r="B5698" s="12">
        <v>34</v>
      </c>
      <c r="C5698" s="12">
        <v>29</v>
      </c>
      <c r="D5698" s="12" t="s">
        <v>582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1657</v>
      </c>
      <c r="B5699" s="12">
        <v>34</v>
      </c>
      <c r="C5699" s="12">
        <v>29</v>
      </c>
      <c r="D5699" s="12" t="s">
        <v>580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1657</v>
      </c>
      <c r="B5700" s="12">
        <v>34</v>
      </c>
      <c r="C5700" s="12">
        <v>29</v>
      </c>
      <c r="D5700" s="12" t="s">
        <v>590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1657</v>
      </c>
      <c r="B5701" s="12">
        <v>34</v>
      </c>
      <c r="C5701" s="12">
        <v>29</v>
      </c>
      <c r="D5701" s="12" t="s">
        <v>579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1657</v>
      </c>
      <c r="B5702" s="12">
        <v>34</v>
      </c>
      <c r="C5702" s="12">
        <v>29</v>
      </c>
      <c r="D5702" s="12" t="s">
        <v>577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1657</v>
      </c>
      <c r="B5703" s="12">
        <v>74</v>
      </c>
      <c r="C5703" s="12">
        <v>33</v>
      </c>
      <c r="D5703" s="12" t="s">
        <v>616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1657</v>
      </c>
      <c r="B5704" s="12">
        <v>74</v>
      </c>
      <c r="C5704" s="12">
        <v>33</v>
      </c>
      <c r="D5704" s="12" t="s">
        <v>614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1657</v>
      </c>
      <c r="B5705" s="12">
        <v>74</v>
      </c>
      <c r="C5705" s="12">
        <v>33</v>
      </c>
      <c r="D5705" s="12" t="s">
        <v>1355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1657</v>
      </c>
      <c r="B5706" s="12">
        <v>74</v>
      </c>
      <c r="C5706" s="12">
        <v>33</v>
      </c>
      <c r="D5706" s="12" t="s">
        <v>612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1657</v>
      </c>
      <c r="B5707" s="12">
        <v>74</v>
      </c>
      <c r="C5707" s="12">
        <v>33</v>
      </c>
      <c r="D5707" s="12" t="s">
        <v>610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1657</v>
      </c>
      <c r="B5708" s="12">
        <v>74</v>
      </c>
      <c r="C5708" s="12">
        <v>33</v>
      </c>
      <c r="D5708" s="12" t="s">
        <v>582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1657</v>
      </c>
      <c r="B5709" s="12">
        <v>74</v>
      </c>
      <c r="C5709" s="12">
        <v>33</v>
      </c>
      <c r="D5709" s="12" t="s">
        <v>580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1657</v>
      </c>
      <c r="B5710" s="12">
        <v>74</v>
      </c>
      <c r="C5710" s="12">
        <v>33</v>
      </c>
      <c r="D5710" s="12" t="s">
        <v>590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1657</v>
      </c>
      <c r="B5711" s="12">
        <v>74</v>
      </c>
      <c r="C5711" s="12">
        <v>33</v>
      </c>
      <c r="D5711" s="12" t="s">
        <v>579</v>
      </c>
      <c r="E5711" s="12">
        <v>20</v>
      </c>
      <c r="F5711" s="12">
        <v>3</v>
      </c>
      <c r="G5711" s="14">
        <v>30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1657</v>
      </c>
      <c r="B5712" s="12">
        <v>74</v>
      </c>
      <c r="C5712" s="12">
        <v>33</v>
      </c>
      <c r="D5712" s="12" t="s">
        <v>577</v>
      </c>
      <c r="E5712" s="12">
        <v>20</v>
      </c>
      <c r="F5712" s="12">
        <v>3</v>
      </c>
      <c r="G5712" s="14">
        <v>30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4" spans="1:14">
      <c r="A5714" s="11" t="s">
        <v>1659</v>
      </c>
    </row>
    <row r="5715" spans="1:14">
      <c r="A5715" s="11" t="s">
        <v>1660</v>
      </c>
      <c r="B5715" s="12">
        <v>50</v>
      </c>
      <c r="C5715" s="12">
        <v>50</v>
      </c>
      <c r="D5715" s="12" t="s">
        <v>582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1660</v>
      </c>
      <c r="B5716" s="12">
        <v>50</v>
      </c>
      <c r="C5716" s="12">
        <v>50</v>
      </c>
      <c r="D5716" s="12" t="s">
        <v>580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1660</v>
      </c>
      <c r="B5717" s="12">
        <v>50</v>
      </c>
      <c r="C5717" s="12">
        <v>50</v>
      </c>
      <c r="D5717" s="12" t="s">
        <v>590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1660</v>
      </c>
      <c r="B5718" s="12">
        <v>50</v>
      </c>
      <c r="C5718" s="12">
        <v>50</v>
      </c>
      <c r="D5718" s="12" t="s">
        <v>579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1660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8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1660</v>
      </c>
      <c r="B5720" s="12">
        <v>50</v>
      </c>
      <c r="C5720" s="12">
        <v>50</v>
      </c>
      <c r="D5720" s="12" t="s">
        <v>574</v>
      </c>
      <c r="E5720" s="12">
        <v>50</v>
      </c>
      <c r="F5720" s="12">
        <v>8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1660</v>
      </c>
      <c r="B5721" s="12">
        <v>50</v>
      </c>
      <c r="C5721" s="12">
        <v>50</v>
      </c>
      <c r="D5721" s="12" t="s">
        <v>578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1660</v>
      </c>
      <c r="B5722" s="12">
        <v>50</v>
      </c>
      <c r="C5722" s="12">
        <v>50</v>
      </c>
      <c r="D5722" s="12" t="s">
        <v>1661</v>
      </c>
      <c r="E5722" s="12">
        <v>50</v>
      </c>
      <c r="F5722" s="12">
        <v>2</v>
      </c>
      <c r="G5722" s="12">
        <v>80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1660</v>
      </c>
      <c r="B5723" s="12">
        <v>50</v>
      </c>
      <c r="C5723" s="12">
        <v>50</v>
      </c>
      <c r="D5723" s="12" t="s">
        <v>573</v>
      </c>
      <c r="E5723" s="12">
        <v>50</v>
      </c>
      <c r="F5723" s="12">
        <v>2</v>
      </c>
      <c r="G5723" s="12">
        <v>80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5" spans="1:14">
      <c r="A5725" s="11" t="s">
        <v>1660</v>
      </c>
      <c r="B5725" s="12">
        <v>52</v>
      </c>
      <c r="C5725" s="12">
        <v>62</v>
      </c>
      <c r="D5725" s="12" t="s">
        <v>582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1660</v>
      </c>
      <c r="B5726" s="12">
        <v>52</v>
      </c>
      <c r="C5726" s="12">
        <v>62</v>
      </c>
      <c r="D5726" s="12" t="s">
        <v>580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1660</v>
      </c>
      <c r="B5727" s="12">
        <v>52</v>
      </c>
      <c r="C5727" s="12">
        <v>62</v>
      </c>
      <c r="D5727" s="12" t="s">
        <v>590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1660</v>
      </c>
      <c r="B5728" s="12">
        <v>52</v>
      </c>
      <c r="C5728" s="12">
        <v>62</v>
      </c>
      <c r="D5728" s="12" t="s">
        <v>579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1660</v>
      </c>
      <c r="B5729" s="12">
        <v>52</v>
      </c>
      <c r="C5729" s="12">
        <v>62</v>
      </c>
      <c r="D5729" s="12" t="s">
        <v>577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1660</v>
      </c>
      <c r="B5730" s="12">
        <v>52</v>
      </c>
      <c r="C5730" s="12">
        <v>62</v>
      </c>
      <c r="D5730" s="12" t="s">
        <v>574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1660</v>
      </c>
      <c r="B5731" s="12">
        <v>24</v>
      </c>
      <c r="C5731" s="12">
        <v>74</v>
      </c>
      <c r="D5731" s="12" t="s">
        <v>582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1660</v>
      </c>
      <c r="B5732" s="12">
        <v>24</v>
      </c>
      <c r="C5732" s="12">
        <v>74</v>
      </c>
      <c r="D5732" s="12" t="s">
        <v>580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1660</v>
      </c>
      <c r="B5733" s="12">
        <v>24</v>
      </c>
      <c r="C5733" s="12">
        <v>74</v>
      </c>
      <c r="D5733" s="12" t="s">
        <v>590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1660</v>
      </c>
      <c r="B5734" s="12">
        <v>24</v>
      </c>
      <c r="C5734" s="12">
        <v>74</v>
      </c>
      <c r="D5734" s="12" t="s">
        <v>579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1660</v>
      </c>
      <c r="B5735" s="12">
        <v>24</v>
      </c>
      <c r="C5735" s="12">
        <v>74</v>
      </c>
      <c r="D5735" s="12" t="s">
        <v>577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1660</v>
      </c>
      <c r="B5736" s="12">
        <v>24</v>
      </c>
      <c r="C5736" s="12">
        <v>74</v>
      </c>
      <c r="D5736" s="12" t="s">
        <v>574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1660</v>
      </c>
      <c r="B5737" s="12">
        <v>28</v>
      </c>
      <c r="C5737" s="12">
        <v>31</v>
      </c>
      <c r="D5737" s="12" t="s">
        <v>582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1660</v>
      </c>
      <c r="B5738" s="12">
        <v>28</v>
      </c>
      <c r="C5738" s="12">
        <v>31</v>
      </c>
      <c r="D5738" s="12" t="s">
        <v>580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1660</v>
      </c>
      <c r="B5739" s="12">
        <v>28</v>
      </c>
      <c r="C5739" s="12">
        <v>31</v>
      </c>
      <c r="D5739" s="12" t="s">
        <v>590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1660</v>
      </c>
      <c r="B5740" s="12">
        <v>28</v>
      </c>
      <c r="C5740" s="12">
        <v>31</v>
      </c>
      <c r="D5740" s="12" t="s">
        <v>579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1660</v>
      </c>
      <c r="B5741" s="12">
        <v>28</v>
      </c>
      <c r="C5741" s="12">
        <v>31</v>
      </c>
      <c r="D5741" s="12" t="s">
        <v>577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1660</v>
      </c>
      <c r="B5742" s="12">
        <v>28</v>
      </c>
      <c r="C5742" s="12">
        <v>31</v>
      </c>
      <c r="D5742" s="12" t="s">
        <v>574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1660</v>
      </c>
      <c r="B5743" s="12">
        <v>74</v>
      </c>
      <c r="C5743" s="12">
        <v>29</v>
      </c>
      <c r="D5743" s="12" t="s">
        <v>582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1660</v>
      </c>
      <c r="B5744" s="12">
        <v>74</v>
      </c>
      <c r="C5744" s="12">
        <v>29</v>
      </c>
      <c r="D5744" s="12" t="s">
        <v>580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1660</v>
      </c>
      <c r="B5745" s="12">
        <v>74</v>
      </c>
      <c r="C5745" s="12">
        <v>29</v>
      </c>
      <c r="D5745" s="12" t="s">
        <v>590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1660</v>
      </c>
      <c r="B5746" s="12">
        <v>74</v>
      </c>
      <c r="C5746" s="12">
        <v>29</v>
      </c>
      <c r="D5746" s="12" t="s">
        <v>579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1660</v>
      </c>
      <c r="B5747" s="12">
        <v>74</v>
      </c>
      <c r="C5747" s="12">
        <v>29</v>
      </c>
      <c r="D5747" s="12" t="s">
        <v>577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1660</v>
      </c>
      <c r="B5748" s="12">
        <v>74</v>
      </c>
      <c r="C5748" s="12">
        <v>29</v>
      </c>
      <c r="D5748" s="12" t="s">
        <v>574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1660</v>
      </c>
      <c r="B5749" s="12">
        <v>77</v>
      </c>
      <c r="C5749" s="12">
        <v>77</v>
      </c>
      <c r="D5749" s="12" t="s">
        <v>582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1660</v>
      </c>
      <c r="B5750" s="12">
        <v>77</v>
      </c>
      <c r="C5750" s="12">
        <v>77</v>
      </c>
      <c r="D5750" s="12" t="s">
        <v>580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1660</v>
      </c>
      <c r="B5751" s="12">
        <v>77</v>
      </c>
      <c r="C5751" s="12">
        <v>77</v>
      </c>
      <c r="D5751" s="12" t="s">
        <v>590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1660</v>
      </c>
      <c r="B5752" s="12">
        <v>77</v>
      </c>
      <c r="C5752" s="12">
        <v>77</v>
      </c>
      <c r="D5752" s="12" t="s">
        <v>579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1660</v>
      </c>
      <c r="B5753" s="12">
        <v>77</v>
      </c>
      <c r="C5753" s="12">
        <v>77</v>
      </c>
      <c r="D5753" s="12" t="s">
        <v>577</v>
      </c>
      <c r="E5753" s="12">
        <v>10</v>
      </c>
      <c r="F5753" s="12">
        <v>3</v>
      </c>
      <c r="G5753" s="14">
        <v>30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1660</v>
      </c>
      <c r="B5754" s="12">
        <v>77</v>
      </c>
      <c r="C5754" s="12">
        <v>77</v>
      </c>
      <c r="D5754" s="12" t="s">
        <v>574</v>
      </c>
      <c r="E5754" s="12">
        <v>10</v>
      </c>
      <c r="F5754" s="12">
        <v>3</v>
      </c>
      <c r="G5754" s="14">
        <v>30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6" spans="1:14">
      <c r="A5756" s="11" t="s">
        <v>1252</v>
      </c>
    </row>
    <row r="5757" spans="1:14">
      <c r="A5757" s="11" t="s">
        <v>1662</v>
      </c>
    </row>
    <row r="5758" spans="1:14">
      <c r="A5758" s="11" t="s">
        <v>1663</v>
      </c>
      <c r="B5758" s="12">
        <v>100</v>
      </c>
      <c r="C5758" s="12">
        <v>70</v>
      </c>
      <c r="D5758" s="12" t="s">
        <v>610</v>
      </c>
      <c r="E5758" s="12">
        <v>60</v>
      </c>
      <c r="F5758" s="12">
        <v>40</v>
      </c>
      <c r="G5758" s="12">
        <v>80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1663</v>
      </c>
      <c r="B5759" s="12">
        <v>37</v>
      </c>
      <c r="C5759" s="12">
        <v>18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1663</v>
      </c>
      <c r="B5760" s="12">
        <v>134</v>
      </c>
      <c r="C5760" s="12">
        <v>59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1663</v>
      </c>
      <c r="B5761" s="12">
        <v>76</v>
      </c>
      <c r="C5761" s="12">
        <v>40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1663</v>
      </c>
      <c r="B5762" s="12">
        <v>89</v>
      </c>
      <c r="C5762" s="12">
        <v>89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1663</v>
      </c>
      <c r="B5763" s="12">
        <v>117</v>
      </c>
      <c r="C5763" s="12">
        <v>145</v>
      </c>
      <c r="D5763" s="12" t="s">
        <v>610</v>
      </c>
      <c r="E5763" s="12">
        <v>20</v>
      </c>
      <c r="F5763" s="12">
        <v>10</v>
      </c>
      <c r="G5763" s="14">
        <v>30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>
      <c r="A5764" s="11" t="s">
        <v>1663</v>
      </c>
      <c r="B5764" s="12">
        <v>65</v>
      </c>
      <c r="C5764" s="12">
        <v>115</v>
      </c>
      <c r="D5764" s="12" t="s">
        <v>610</v>
      </c>
      <c r="E5764" s="12">
        <v>20</v>
      </c>
      <c r="F5764" s="12">
        <v>10</v>
      </c>
      <c r="G5764" s="14">
        <v>30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6" spans="1:14">
      <c r="A5766" s="11" t="s">
        <v>1252</v>
      </c>
    </row>
    <row r="5767" spans="1:14">
      <c r="A5767" s="11" t="s">
        <v>1306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641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1332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640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638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616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614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1355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612</v>
      </c>
      <c r="E5775" s="14">
        <v>200</v>
      </c>
      <c r="F5775" s="14">
        <v>40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610</v>
      </c>
      <c r="E5776" s="14">
        <v>200</v>
      </c>
      <c r="F5776" s="14">
        <v>40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1328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1333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1090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1664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1363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1097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1364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2">
        <v>4</v>
      </c>
      <c r="B5786" s="14">
        <v>230</v>
      </c>
      <c r="C5786" s="14">
        <v>250</v>
      </c>
      <c r="D5786" s="14" t="s">
        <v>1365</v>
      </c>
      <c r="E5786" s="14">
        <v>200</v>
      </c>
      <c r="F5786" s="14">
        <v>10</v>
      </c>
      <c r="G5786" s="12">
        <v>80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2">
        <v>4</v>
      </c>
      <c r="B5787" s="14">
        <v>230</v>
      </c>
      <c r="C5787" s="14">
        <v>250</v>
      </c>
      <c r="D5787" s="14" t="s">
        <v>1366</v>
      </c>
      <c r="E5787" s="14">
        <v>200</v>
      </c>
      <c r="F5787" s="14">
        <v>10</v>
      </c>
      <c r="G5787" s="12">
        <v>80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1078</v>
      </c>
      <c r="E5789" s="16">
        <v>200</v>
      </c>
      <c r="F5789" s="16">
        <v>5</v>
      </c>
      <c r="G5789" s="16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5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1080</v>
      </c>
      <c r="E5791" s="16">
        <v>200</v>
      </c>
      <c r="F5791" s="16">
        <v>5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1095</v>
      </c>
      <c r="E5792" s="16">
        <v>200</v>
      </c>
      <c r="F5792" s="16">
        <v>30</v>
      </c>
      <c r="G5792" s="18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230</v>
      </c>
      <c r="C5793" s="16">
        <v>250</v>
      </c>
      <c r="D5793" s="16" t="s">
        <v>1665</v>
      </c>
      <c r="E5793" s="16">
        <v>200</v>
      </c>
      <c r="F5793" s="16">
        <v>30</v>
      </c>
      <c r="G5793" s="18">
        <v>60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4" spans="1:14" s="16" customFormat="1">
      <c r="A5794" s="23">
        <v>4</v>
      </c>
      <c r="B5794" s="16">
        <v>230</v>
      </c>
      <c r="C5794" s="16">
        <v>250</v>
      </c>
      <c r="D5794" s="16" t="s">
        <v>1084</v>
      </c>
      <c r="E5794" s="16">
        <v>200</v>
      </c>
      <c r="F5794" s="16">
        <v>2</v>
      </c>
      <c r="G5794" s="16">
        <v>60</v>
      </c>
      <c r="H5794" s="18">
        <v>0</v>
      </c>
      <c r="I5794" s="18">
        <v>249</v>
      </c>
      <c r="J5794" s="18">
        <v>0</v>
      </c>
      <c r="K5794" s="18">
        <v>0</v>
      </c>
      <c r="L5794" s="12">
        <v>0</v>
      </c>
      <c r="M5794" s="12">
        <v>0</v>
      </c>
      <c r="N5794" s="12">
        <v>0</v>
      </c>
    </row>
    <row r="5795" spans="1:14" s="16" customFormat="1">
      <c r="A5795" s="23">
        <v>4</v>
      </c>
      <c r="B5795" s="16">
        <v>123</v>
      </c>
      <c r="C5795" s="16">
        <v>404</v>
      </c>
      <c r="D5795" s="16" t="s">
        <v>532</v>
      </c>
      <c r="E5795" s="16">
        <v>0</v>
      </c>
      <c r="F5795" s="16">
        <v>1</v>
      </c>
      <c r="G5795" s="16">
        <v>120</v>
      </c>
      <c r="H5795" s="18">
        <v>0</v>
      </c>
      <c r="I5795" s="18">
        <v>249</v>
      </c>
      <c r="J5795" s="18">
        <v>0</v>
      </c>
      <c r="K5795" s="18">
        <v>0</v>
      </c>
      <c r="L5795" s="12">
        <v>0</v>
      </c>
      <c r="M5795" s="12">
        <v>0</v>
      </c>
      <c r="N5795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641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1332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640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638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616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614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1355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>
        <v>4</v>
      </c>
      <c r="B5804" s="14">
        <v>130</v>
      </c>
      <c r="C5804" s="14">
        <v>150</v>
      </c>
      <c r="D5804" s="14" t="s">
        <v>612</v>
      </c>
      <c r="E5804" s="14">
        <v>80</v>
      </c>
      <c r="F5804" s="1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2">
        <v>4</v>
      </c>
      <c r="B5805" s="14">
        <v>130</v>
      </c>
      <c r="C5805" s="14">
        <v>150</v>
      </c>
      <c r="D5805" s="14" t="s">
        <v>610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/>
      <c r="H5806" s="12"/>
      <c r="I5806" s="12"/>
      <c r="J5806" s="12"/>
      <c r="K5806" s="12"/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641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1332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640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638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616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614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1355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>
        <v>4</v>
      </c>
      <c r="B5814" s="14">
        <v>330</v>
      </c>
      <c r="C5814" s="14">
        <v>150</v>
      </c>
      <c r="D5814" s="14" t="s">
        <v>612</v>
      </c>
      <c r="E5814" s="14">
        <v>80</v>
      </c>
      <c r="F5814" s="1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2">
        <v>4</v>
      </c>
      <c r="B5815" s="14">
        <v>330</v>
      </c>
      <c r="C5815" s="14">
        <v>150</v>
      </c>
      <c r="D5815" s="14" t="s">
        <v>610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/>
      <c r="H5816" s="12"/>
      <c r="I5816" s="12"/>
      <c r="J5816" s="12"/>
      <c r="K5816" s="12"/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641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1332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640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638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616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614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1355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>
        <v>4</v>
      </c>
      <c r="B5824" s="14">
        <v>100</v>
      </c>
      <c r="C5824" s="14">
        <v>250</v>
      </c>
      <c r="D5824" s="14" t="s">
        <v>612</v>
      </c>
      <c r="E5824" s="14">
        <v>80</v>
      </c>
      <c r="F5824" s="1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2">
        <v>4</v>
      </c>
      <c r="B5825" s="14">
        <v>100</v>
      </c>
      <c r="C5825" s="14">
        <v>250</v>
      </c>
      <c r="D5825" s="14" t="s">
        <v>610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/>
      <c r="H5826" s="12"/>
      <c r="I5826" s="12"/>
      <c r="J5826" s="12"/>
      <c r="K5826" s="12"/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641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1332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640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638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616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614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1355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>
        <v>4</v>
      </c>
      <c r="B5834" s="14">
        <v>350</v>
      </c>
      <c r="C5834" s="14">
        <v>250</v>
      </c>
      <c r="D5834" s="14" t="s">
        <v>612</v>
      </c>
      <c r="E5834" s="14">
        <v>80</v>
      </c>
      <c r="F5834" s="1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2">
        <v>4</v>
      </c>
      <c r="B5835" s="14">
        <v>350</v>
      </c>
      <c r="C5835" s="14">
        <v>250</v>
      </c>
      <c r="D5835" s="14" t="s">
        <v>610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/>
      <c r="H5836" s="12"/>
      <c r="I5836" s="12"/>
      <c r="J5836" s="12"/>
      <c r="K5836" s="12"/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641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1332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640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638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616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614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1355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>
        <v>4</v>
      </c>
      <c r="B5844" s="14">
        <v>120</v>
      </c>
      <c r="C5844" s="14">
        <v>370</v>
      </c>
      <c r="D5844" s="14" t="s">
        <v>612</v>
      </c>
      <c r="E5844" s="14">
        <v>80</v>
      </c>
      <c r="F5844" s="1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2">
        <v>4</v>
      </c>
      <c r="B5845" s="14">
        <v>120</v>
      </c>
      <c r="C5845" s="14">
        <v>370</v>
      </c>
      <c r="D5845" s="14" t="s">
        <v>610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/>
      <c r="H5846" s="12"/>
      <c r="I5846" s="12"/>
      <c r="J5846" s="12"/>
      <c r="K5846" s="12"/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641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1332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640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638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616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614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1355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>
        <v>4</v>
      </c>
      <c r="B5854" s="14">
        <v>240</v>
      </c>
      <c r="C5854" s="14">
        <v>340</v>
      </c>
      <c r="D5854" s="14" t="s">
        <v>612</v>
      </c>
      <c r="E5854" s="14">
        <v>80</v>
      </c>
      <c r="F5854" s="1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2">
        <v>4</v>
      </c>
      <c r="B5855" s="14">
        <v>240</v>
      </c>
      <c r="C5855" s="14">
        <v>340</v>
      </c>
      <c r="D5855" s="14" t="s">
        <v>610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/>
      <c r="H5856" s="12"/>
      <c r="I5856" s="12"/>
      <c r="J5856" s="12"/>
      <c r="K5856" s="12"/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641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1332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640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638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616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614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1355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>
        <v>4</v>
      </c>
      <c r="B5864" s="14">
        <v>320</v>
      </c>
      <c r="C5864" s="14">
        <v>340</v>
      </c>
      <c r="D5864" s="14" t="s">
        <v>612</v>
      </c>
      <c r="E5864" s="14">
        <v>80</v>
      </c>
      <c r="F5864" s="14">
        <v>5</v>
      </c>
      <c r="G5864" s="14">
        <v>30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2">
        <v>4</v>
      </c>
      <c r="B5865" s="14">
        <v>320</v>
      </c>
      <c r="C5865" s="14">
        <v>340</v>
      </c>
      <c r="D5865" s="14" t="s">
        <v>610</v>
      </c>
      <c r="E5865" s="14">
        <v>80</v>
      </c>
      <c r="F5865" s="14">
        <v>5</v>
      </c>
      <c r="G5865" s="14">
        <v>30</v>
      </c>
      <c r="H5865" s="12">
        <v>0</v>
      </c>
      <c r="I5865" s="12">
        <v>246</v>
      </c>
      <c r="J5865" s="12">
        <v>0</v>
      </c>
      <c r="K5865" s="12">
        <v>0</v>
      </c>
      <c r="L5865" s="12">
        <v>0</v>
      </c>
      <c r="M5865" s="12">
        <v>0</v>
      </c>
      <c r="N5865" s="12">
        <v>0</v>
      </c>
    </row>
    <row r="5866" spans="1:14" s="14" customFormat="1">
      <c r="A5866" s="22"/>
      <c r="H5866" s="12"/>
      <c r="I5866" s="12"/>
      <c r="J5866" s="12"/>
      <c r="K5866" s="12"/>
    </row>
    <row r="5867" spans="1:14">
      <c r="A5867" s="11" t="s">
        <v>1666</v>
      </c>
    </row>
    <row r="5868" spans="1:14" s="18" customFormat="1">
      <c r="A5868" s="17" t="s">
        <v>1667</v>
      </c>
      <c r="B5868" s="18">
        <v>21</v>
      </c>
      <c r="C5868" s="18">
        <v>25</v>
      </c>
      <c r="D5868" s="18" t="s">
        <v>1422</v>
      </c>
      <c r="E5868" s="18">
        <v>20</v>
      </c>
      <c r="F5868" s="18">
        <v>2</v>
      </c>
      <c r="G5868" s="18">
        <v>60</v>
      </c>
      <c r="H5868" s="18">
        <v>0</v>
      </c>
      <c r="I5868" s="18">
        <v>249</v>
      </c>
      <c r="J5868" s="18">
        <v>0</v>
      </c>
      <c r="K5868" s="18">
        <v>0</v>
      </c>
      <c r="L5868" s="12">
        <v>0</v>
      </c>
      <c r="M5868" s="12">
        <v>0</v>
      </c>
      <c r="N5868" s="12">
        <v>0</v>
      </c>
    </row>
    <row r="5870" spans="1:14">
      <c r="A5870" s="11" t="s">
        <v>1668</v>
      </c>
    </row>
    <row r="5871" spans="1:14">
      <c r="A5871" s="11" t="s">
        <v>1669</v>
      </c>
      <c r="B5871" s="12">
        <v>131</v>
      </c>
      <c r="C5871" s="12">
        <v>154</v>
      </c>
      <c r="D5871" s="12" t="s">
        <v>590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1670</v>
      </c>
      <c r="B5872" s="12">
        <v>131</v>
      </c>
      <c r="C5872" s="12">
        <v>154</v>
      </c>
      <c r="D5872" s="12" t="s">
        <v>579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1669</v>
      </c>
      <c r="B5873" s="12">
        <v>131</v>
      </c>
      <c r="C5873" s="12">
        <v>154</v>
      </c>
      <c r="D5873" s="12" t="s">
        <v>577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1669</v>
      </c>
      <c r="B5874" s="12">
        <v>131</v>
      </c>
      <c r="C5874" s="12">
        <v>154</v>
      </c>
      <c r="D5874" s="12" t="s">
        <v>574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>
      <c r="A5875" s="11" t="s">
        <v>1670</v>
      </c>
      <c r="B5875" s="12">
        <v>131</v>
      </c>
      <c r="C5875" s="12">
        <v>154</v>
      </c>
      <c r="D5875" s="12" t="s">
        <v>1658</v>
      </c>
      <c r="E5875" s="12">
        <v>150</v>
      </c>
      <c r="F5875" s="12">
        <v>20</v>
      </c>
      <c r="G5875" s="14">
        <v>30</v>
      </c>
      <c r="H5875" s="12">
        <v>0</v>
      </c>
      <c r="I5875" s="12">
        <v>246</v>
      </c>
      <c r="J5875" s="12">
        <v>0</v>
      </c>
      <c r="K5875" s="12">
        <v>0</v>
      </c>
      <c r="L5875" s="12">
        <v>0</v>
      </c>
      <c r="M5875" s="12">
        <v>0</v>
      </c>
      <c r="N5875" s="12">
        <v>0</v>
      </c>
    </row>
    <row r="5876" spans="1:14">
      <c r="A5876" s="11" t="s">
        <v>1669</v>
      </c>
      <c r="B5876" s="12">
        <v>131</v>
      </c>
      <c r="C5876" s="12">
        <v>154</v>
      </c>
      <c r="D5876" s="12" t="s">
        <v>1661</v>
      </c>
      <c r="E5876" s="12">
        <v>150</v>
      </c>
      <c r="F5876" s="12">
        <v>20</v>
      </c>
      <c r="G5876" s="14">
        <v>30</v>
      </c>
      <c r="H5876" s="12">
        <v>0</v>
      </c>
      <c r="I5876" s="12">
        <v>246</v>
      </c>
      <c r="J5876" s="12">
        <v>0</v>
      </c>
      <c r="K5876" s="12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1669</v>
      </c>
      <c r="B5877" s="18">
        <v>131</v>
      </c>
      <c r="C5877" s="18">
        <v>154</v>
      </c>
      <c r="D5877" s="18" t="s">
        <v>1117</v>
      </c>
      <c r="E5877" s="18">
        <v>150</v>
      </c>
      <c r="F5877" s="18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1669</v>
      </c>
      <c r="B5878" s="18">
        <v>131</v>
      </c>
      <c r="C5878" s="18">
        <v>154</v>
      </c>
      <c r="D5878" s="18" t="s">
        <v>1646</v>
      </c>
      <c r="E5878" s="18">
        <v>150</v>
      </c>
      <c r="F5878" s="18">
        <v>2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1669</v>
      </c>
      <c r="B5879" s="18">
        <v>131</v>
      </c>
      <c r="C5879" s="18">
        <v>154</v>
      </c>
      <c r="D5879" s="18" t="s">
        <v>1123</v>
      </c>
      <c r="E5879" s="18">
        <v>150</v>
      </c>
      <c r="F5879" s="18">
        <v>2</v>
      </c>
      <c r="G5879" s="18">
        <v>30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0" spans="1:14" s="18" customFormat="1">
      <c r="A5880" s="17" t="s">
        <v>1669</v>
      </c>
      <c r="B5880" s="18">
        <v>131</v>
      </c>
      <c r="C5880" s="18">
        <v>154</v>
      </c>
      <c r="D5880" s="18" t="s">
        <v>1141</v>
      </c>
      <c r="E5880" s="18">
        <v>150</v>
      </c>
      <c r="F5880" s="18">
        <v>1</v>
      </c>
      <c r="G5880" s="18">
        <v>60</v>
      </c>
      <c r="H5880" s="18">
        <v>0</v>
      </c>
      <c r="I5880" s="18">
        <v>249</v>
      </c>
      <c r="J5880" s="18">
        <v>0</v>
      </c>
      <c r="K5880" s="18">
        <v>0</v>
      </c>
      <c r="L5880" s="12">
        <v>0</v>
      </c>
      <c r="M5880" s="12">
        <v>0</v>
      </c>
      <c r="N5880" s="12">
        <v>0</v>
      </c>
    </row>
    <row r="5881" spans="1:14" s="18" customFormat="1">
      <c r="A5881" s="17" t="s">
        <v>1669</v>
      </c>
      <c r="B5881" s="18">
        <v>131</v>
      </c>
      <c r="C5881" s="18">
        <v>154</v>
      </c>
      <c r="D5881" s="18" t="s">
        <v>1671</v>
      </c>
      <c r="E5881" s="18">
        <v>150</v>
      </c>
      <c r="F5881" s="18">
        <v>1</v>
      </c>
      <c r="G5881" s="18">
        <v>60</v>
      </c>
      <c r="H5881" s="18">
        <v>0</v>
      </c>
      <c r="I5881" s="18">
        <v>249</v>
      </c>
      <c r="J5881" s="18">
        <v>0</v>
      </c>
      <c r="K5881" s="18">
        <v>0</v>
      </c>
      <c r="L5881" s="12">
        <v>0</v>
      </c>
      <c r="M5881" s="12">
        <v>0</v>
      </c>
      <c r="N5881" s="12">
        <v>0</v>
      </c>
    </row>
    <row r="5883" spans="1:14">
      <c r="A5883" s="11" t="s">
        <v>1672</v>
      </c>
    </row>
    <row r="5884" spans="1:14">
      <c r="A5884" s="21" t="s">
        <v>1673</v>
      </c>
      <c r="B5884" s="12">
        <v>100</v>
      </c>
      <c r="C5884" s="12">
        <v>100</v>
      </c>
      <c r="D5884" s="12" t="s">
        <v>636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1674</v>
      </c>
      <c r="B5885" s="12">
        <v>100</v>
      </c>
      <c r="C5885" s="12">
        <v>100</v>
      </c>
      <c r="D5885" s="12" t="s">
        <v>614</v>
      </c>
      <c r="E5885" s="12">
        <v>100</v>
      </c>
      <c r="F5885" s="12">
        <v>60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1674</v>
      </c>
      <c r="B5886" s="12">
        <v>100</v>
      </c>
      <c r="C5886" s="12">
        <v>100</v>
      </c>
      <c r="D5886" s="12" t="s">
        <v>1355</v>
      </c>
      <c r="E5886" s="12">
        <v>100</v>
      </c>
      <c r="F5886" s="12">
        <v>60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1674</v>
      </c>
      <c r="B5887" s="12">
        <v>100</v>
      </c>
      <c r="C5887" s="12">
        <v>100</v>
      </c>
      <c r="D5887" s="12" t="s">
        <v>1371</v>
      </c>
      <c r="E5887" s="12">
        <v>100</v>
      </c>
      <c r="F5887" s="12">
        <v>3</v>
      </c>
      <c r="G5887" s="12">
        <v>80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1674</v>
      </c>
      <c r="B5888" s="12">
        <v>100</v>
      </c>
      <c r="C5888" s="12">
        <v>100</v>
      </c>
      <c r="D5888" s="12" t="s">
        <v>613</v>
      </c>
      <c r="E5888" s="12">
        <v>100</v>
      </c>
      <c r="F5888" s="12">
        <v>3</v>
      </c>
      <c r="G5888" s="12">
        <v>80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1673</v>
      </c>
      <c r="B5889" s="12">
        <v>138</v>
      </c>
      <c r="C5889" s="12">
        <v>116</v>
      </c>
      <c r="D5889" s="12" t="s">
        <v>636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1674</v>
      </c>
      <c r="B5890" s="12">
        <v>138</v>
      </c>
      <c r="C5890" s="12">
        <v>116</v>
      </c>
      <c r="D5890" s="12" t="s">
        <v>614</v>
      </c>
      <c r="E5890" s="12">
        <v>50</v>
      </c>
      <c r="F5890" s="12">
        <v>10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1674</v>
      </c>
      <c r="B5891" s="12">
        <v>138</v>
      </c>
      <c r="C5891" s="12">
        <v>116</v>
      </c>
      <c r="D5891" s="12" t="s">
        <v>1355</v>
      </c>
      <c r="E5891" s="12">
        <v>50</v>
      </c>
      <c r="F5891" s="12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1674</v>
      </c>
      <c r="B5892" s="12">
        <v>138</v>
      </c>
      <c r="C5892" s="12">
        <v>116</v>
      </c>
      <c r="D5892" s="12" t="s">
        <v>1371</v>
      </c>
      <c r="E5892" s="12">
        <v>50</v>
      </c>
      <c r="F5892" s="12">
        <v>3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1674</v>
      </c>
      <c r="B5893" s="12">
        <v>138</v>
      </c>
      <c r="C5893" s="12">
        <v>116</v>
      </c>
      <c r="D5893" s="12" t="s">
        <v>613</v>
      </c>
      <c r="E5893" s="12">
        <v>50</v>
      </c>
      <c r="F5893" s="12">
        <v>3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1673</v>
      </c>
      <c r="B5894" s="12">
        <v>35</v>
      </c>
      <c r="C5894" s="12">
        <v>150</v>
      </c>
      <c r="D5894" s="12" t="s">
        <v>636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1674</v>
      </c>
      <c r="B5895" s="12">
        <v>35</v>
      </c>
      <c r="C5895" s="12">
        <v>150</v>
      </c>
      <c r="D5895" s="12" t="s">
        <v>614</v>
      </c>
      <c r="E5895" s="12">
        <v>30</v>
      </c>
      <c r="F5895" s="12">
        <v>10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1674</v>
      </c>
      <c r="B5896" s="12">
        <v>35</v>
      </c>
      <c r="C5896" s="12">
        <v>150</v>
      </c>
      <c r="D5896" s="12" t="s">
        <v>1355</v>
      </c>
      <c r="E5896" s="12">
        <v>30</v>
      </c>
      <c r="F5896" s="12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1674</v>
      </c>
      <c r="B5897" s="12">
        <v>35</v>
      </c>
      <c r="C5897" s="12">
        <v>150</v>
      </c>
      <c r="D5897" s="12" t="s">
        <v>1371</v>
      </c>
      <c r="E5897" s="12">
        <v>30</v>
      </c>
      <c r="F5897" s="12">
        <v>3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1674</v>
      </c>
      <c r="B5898" s="12">
        <v>35</v>
      </c>
      <c r="C5898" s="12">
        <v>150</v>
      </c>
      <c r="D5898" s="12" t="s">
        <v>613</v>
      </c>
      <c r="E5898" s="12">
        <v>30</v>
      </c>
      <c r="F5898" s="12">
        <v>3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1673</v>
      </c>
      <c r="B5899" s="12">
        <v>50</v>
      </c>
      <c r="C5899" s="12">
        <v>50</v>
      </c>
      <c r="D5899" s="12" t="s">
        <v>636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1674</v>
      </c>
      <c r="B5900" s="12">
        <v>50</v>
      </c>
      <c r="C5900" s="12">
        <v>50</v>
      </c>
      <c r="D5900" s="12" t="s">
        <v>614</v>
      </c>
      <c r="E5900" s="12">
        <v>20</v>
      </c>
      <c r="F5900" s="12">
        <v>10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1674</v>
      </c>
      <c r="B5901" s="12">
        <v>50</v>
      </c>
      <c r="C5901" s="12">
        <v>50</v>
      </c>
      <c r="D5901" s="12" t="s">
        <v>1355</v>
      </c>
      <c r="E5901" s="12">
        <v>20</v>
      </c>
      <c r="F5901" s="12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1674</v>
      </c>
      <c r="B5902" s="12">
        <v>50</v>
      </c>
      <c r="C5902" s="12">
        <v>50</v>
      </c>
      <c r="D5902" s="12" t="s">
        <v>1371</v>
      </c>
      <c r="E5902" s="12">
        <v>20</v>
      </c>
      <c r="F5902" s="12">
        <v>3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1674</v>
      </c>
      <c r="B5903" s="12">
        <v>50</v>
      </c>
      <c r="C5903" s="12">
        <v>50</v>
      </c>
      <c r="D5903" s="12" t="s">
        <v>613</v>
      </c>
      <c r="E5903" s="12">
        <v>20</v>
      </c>
      <c r="F5903" s="12">
        <v>3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1673</v>
      </c>
      <c r="B5904" s="12">
        <v>164</v>
      </c>
      <c r="C5904" s="12">
        <v>35</v>
      </c>
      <c r="D5904" s="12" t="s">
        <v>636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1674</v>
      </c>
      <c r="B5905" s="12">
        <v>164</v>
      </c>
      <c r="C5905" s="12">
        <v>35</v>
      </c>
      <c r="D5905" s="12" t="s">
        <v>614</v>
      </c>
      <c r="E5905" s="12">
        <v>20</v>
      </c>
      <c r="F5905" s="12">
        <v>10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1674</v>
      </c>
      <c r="B5906" s="12">
        <v>164</v>
      </c>
      <c r="C5906" s="12">
        <v>35</v>
      </c>
      <c r="D5906" s="12" t="s">
        <v>1355</v>
      </c>
      <c r="E5906" s="12">
        <v>20</v>
      </c>
      <c r="F5906" s="12">
        <v>10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1" t="s">
        <v>1674</v>
      </c>
      <c r="B5907" s="12">
        <v>164</v>
      </c>
      <c r="C5907" s="12">
        <v>35</v>
      </c>
      <c r="D5907" s="12" t="s">
        <v>1371</v>
      </c>
      <c r="E5907" s="12">
        <v>20</v>
      </c>
      <c r="F5907" s="12">
        <v>3</v>
      </c>
      <c r="G5907" s="14">
        <v>30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1" t="s">
        <v>1674</v>
      </c>
      <c r="B5908" s="12">
        <v>164</v>
      </c>
      <c r="C5908" s="12">
        <v>35</v>
      </c>
      <c r="D5908" s="12" t="s">
        <v>613</v>
      </c>
      <c r="E5908" s="12">
        <v>20</v>
      </c>
      <c r="F5908" s="12">
        <v>3</v>
      </c>
      <c r="G5908" s="14">
        <v>30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10" spans="1:14">
      <c r="A5910" s="11" t="s">
        <v>1675</v>
      </c>
    </row>
    <row r="5911" spans="1:14">
      <c r="A5911" s="21" t="s">
        <v>1676</v>
      </c>
      <c r="B5911" s="12">
        <v>150</v>
      </c>
      <c r="C5911" s="12">
        <v>150</v>
      </c>
      <c r="D5911" s="12" t="s">
        <v>616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1677</v>
      </c>
      <c r="B5912" s="12">
        <v>150</v>
      </c>
      <c r="C5912" s="12">
        <v>150</v>
      </c>
      <c r="D5912" s="12" t="s">
        <v>614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1677</v>
      </c>
      <c r="B5913" s="12">
        <v>150</v>
      </c>
      <c r="C5913" s="12">
        <v>150</v>
      </c>
      <c r="D5913" s="12" t="s">
        <v>1355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1677</v>
      </c>
      <c r="B5914" s="12">
        <v>150</v>
      </c>
      <c r="C5914" s="12">
        <v>150</v>
      </c>
      <c r="D5914" s="12" t="s">
        <v>612</v>
      </c>
      <c r="E5914" s="12">
        <v>140</v>
      </c>
      <c r="F5914" s="12">
        <v>40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1677</v>
      </c>
      <c r="B5915" s="12">
        <v>150</v>
      </c>
      <c r="C5915" s="12">
        <v>150</v>
      </c>
      <c r="D5915" s="12" t="s">
        <v>610</v>
      </c>
      <c r="E5915" s="12">
        <v>140</v>
      </c>
      <c r="F5915" s="12">
        <v>40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1677</v>
      </c>
      <c r="B5916" s="12">
        <v>150</v>
      </c>
      <c r="C5916" s="12">
        <v>150</v>
      </c>
      <c r="D5916" s="12" t="s">
        <v>615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1677</v>
      </c>
      <c r="B5917" s="12">
        <v>150</v>
      </c>
      <c r="C5917" s="12">
        <v>150</v>
      </c>
      <c r="D5917" s="12" t="s">
        <v>1371</v>
      </c>
      <c r="E5917" s="12">
        <v>140</v>
      </c>
      <c r="F5917" s="12">
        <v>10</v>
      </c>
      <c r="G5917" s="12">
        <v>80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1677</v>
      </c>
      <c r="B5918" s="12">
        <v>150</v>
      </c>
      <c r="C5918" s="12">
        <v>150</v>
      </c>
      <c r="D5918" s="12" t="s">
        <v>613</v>
      </c>
      <c r="E5918" s="12">
        <v>140</v>
      </c>
      <c r="F5918" s="12">
        <v>10</v>
      </c>
      <c r="G5918" s="12">
        <v>80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1676</v>
      </c>
      <c r="B5919" s="12">
        <v>238</v>
      </c>
      <c r="C5919" s="12">
        <v>120</v>
      </c>
      <c r="D5919" s="12" t="s">
        <v>616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1677</v>
      </c>
      <c r="B5920" s="12">
        <v>238</v>
      </c>
      <c r="C5920" s="12">
        <v>120</v>
      </c>
      <c r="D5920" s="12" t="s">
        <v>614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1677</v>
      </c>
      <c r="B5921" s="12">
        <v>238</v>
      </c>
      <c r="C5921" s="12">
        <v>120</v>
      </c>
      <c r="D5921" s="12" t="s">
        <v>1355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1677</v>
      </c>
      <c r="B5922" s="12">
        <v>238</v>
      </c>
      <c r="C5922" s="12">
        <v>120</v>
      </c>
      <c r="D5922" s="12" t="s">
        <v>612</v>
      </c>
      <c r="E5922" s="12">
        <v>40</v>
      </c>
      <c r="F5922" s="12">
        <v>4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1677</v>
      </c>
      <c r="B5923" s="12">
        <v>238</v>
      </c>
      <c r="C5923" s="12">
        <v>120</v>
      </c>
      <c r="D5923" s="12" t="s">
        <v>610</v>
      </c>
      <c r="E5923" s="12">
        <v>40</v>
      </c>
      <c r="F5923" s="12">
        <v>4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1677</v>
      </c>
      <c r="B5924" s="12">
        <v>238</v>
      </c>
      <c r="C5924" s="12">
        <v>120</v>
      </c>
      <c r="D5924" s="12" t="s">
        <v>615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1677</v>
      </c>
      <c r="B5925" s="12">
        <v>238</v>
      </c>
      <c r="C5925" s="12">
        <v>120</v>
      </c>
      <c r="D5925" s="12" t="s">
        <v>1371</v>
      </c>
      <c r="E5925" s="12">
        <v>40</v>
      </c>
      <c r="F5925" s="12">
        <v>2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1677</v>
      </c>
      <c r="B5926" s="12">
        <v>238</v>
      </c>
      <c r="C5926" s="12">
        <v>120</v>
      </c>
      <c r="D5926" s="12" t="s">
        <v>613</v>
      </c>
      <c r="E5926" s="12">
        <v>40</v>
      </c>
      <c r="F5926" s="12">
        <v>2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1677</v>
      </c>
      <c r="B5927" s="12">
        <v>136</v>
      </c>
      <c r="C5927" s="12">
        <v>78</v>
      </c>
      <c r="D5927" s="12" t="s">
        <v>616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1677</v>
      </c>
      <c r="B5928" s="12">
        <v>136</v>
      </c>
      <c r="C5928" s="12">
        <v>78</v>
      </c>
      <c r="D5928" s="12" t="s">
        <v>614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1677</v>
      </c>
      <c r="B5929" s="12">
        <v>136</v>
      </c>
      <c r="C5929" s="12">
        <v>78</v>
      </c>
      <c r="D5929" s="12" t="s">
        <v>1355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1677</v>
      </c>
      <c r="B5930" s="12">
        <v>136</v>
      </c>
      <c r="C5930" s="12">
        <v>78</v>
      </c>
      <c r="D5930" s="12" t="s">
        <v>612</v>
      </c>
      <c r="E5930" s="12">
        <v>40</v>
      </c>
      <c r="F5930" s="12">
        <v>4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1677</v>
      </c>
      <c r="B5931" s="12">
        <v>136</v>
      </c>
      <c r="C5931" s="12">
        <v>78</v>
      </c>
      <c r="D5931" s="12" t="s">
        <v>610</v>
      </c>
      <c r="E5931" s="12">
        <v>40</v>
      </c>
      <c r="F5931" s="12">
        <v>4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1676</v>
      </c>
      <c r="B5932" s="12">
        <v>136</v>
      </c>
      <c r="C5932" s="12">
        <v>78</v>
      </c>
      <c r="D5932" s="12" t="s">
        <v>615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1677</v>
      </c>
      <c r="B5933" s="12">
        <v>136</v>
      </c>
      <c r="C5933" s="12">
        <v>78</v>
      </c>
      <c r="D5933" s="12" t="s">
        <v>1371</v>
      </c>
      <c r="E5933" s="12">
        <v>40</v>
      </c>
      <c r="F5933" s="12">
        <v>2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1677</v>
      </c>
      <c r="B5934" s="12">
        <v>136</v>
      </c>
      <c r="C5934" s="12">
        <v>78</v>
      </c>
      <c r="D5934" s="12" t="s">
        <v>613</v>
      </c>
      <c r="E5934" s="12">
        <v>40</v>
      </c>
      <c r="F5934" s="12">
        <v>2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1677</v>
      </c>
      <c r="B5935" s="12">
        <v>140</v>
      </c>
      <c r="C5935" s="12">
        <v>230</v>
      </c>
      <c r="D5935" s="12" t="s">
        <v>616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1677</v>
      </c>
      <c r="B5936" s="12">
        <v>140</v>
      </c>
      <c r="C5936" s="12">
        <v>230</v>
      </c>
      <c r="D5936" s="12" t="s">
        <v>614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1677</v>
      </c>
      <c r="B5937" s="12">
        <v>140</v>
      </c>
      <c r="C5937" s="12">
        <v>230</v>
      </c>
      <c r="D5937" s="12" t="s">
        <v>1355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1677</v>
      </c>
      <c r="B5938" s="12">
        <v>140</v>
      </c>
      <c r="C5938" s="12">
        <v>230</v>
      </c>
      <c r="D5938" s="12" t="s">
        <v>612</v>
      </c>
      <c r="E5938" s="12">
        <v>40</v>
      </c>
      <c r="F5938" s="12">
        <v>4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1677</v>
      </c>
      <c r="B5939" s="12">
        <v>140</v>
      </c>
      <c r="C5939" s="12">
        <v>230</v>
      </c>
      <c r="D5939" s="12" t="s">
        <v>610</v>
      </c>
      <c r="E5939" s="12">
        <v>40</v>
      </c>
      <c r="F5939" s="12">
        <v>4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1676</v>
      </c>
      <c r="B5940" s="12">
        <v>140</v>
      </c>
      <c r="C5940" s="12">
        <v>230</v>
      </c>
      <c r="D5940" s="12" t="s">
        <v>615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1677</v>
      </c>
      <c r="B5941" s="12">
        <v>140</v>
      </c>
      <c r="C5941" s="12">
        <v>230</v>
      </c>
      <c r="D5941" s="12" t="s">
        <v>1371</v>
      </c>
      <c r="E5941" s="12">
        <v>40</v>
      </c>
      <c r="F5941" s="12">
        <v>2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1677</v>
      </c>
      <c r="B5942" s="12">
        <v>140</v>
      </c>
      <c r="C5942" s="12">
        <v>230</v>
      </c>
      <c r="D5942" s="12" t="s">
        <v>613</v>
      </c>
      <c r="E5942" s="12">
        <v>40</v>
      </c>
      <c r="F5942" s="12">
        <v>2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1677</v>
      </c>
      <c r="B5943" s="12">
        <v>252</v>
      </c>
      <c r="C5943" s="12">
        <v>235</v>
      </c>
      <c r="D5943" s="12" t="s">
        <v>616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1677</v>
      </c>
      <c r="B5944" s="12">
        <v>252</v>
      </c>
      <c r="C5944" s="12">
        <v>235</v>
      </c>
      <c r="D5944" s="12" t="s">
        <v>614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1677</v>
      </c>
      <c r="B5945" s="12">
        <v>252</v>
      </c>
      <c r="C5945" s="12">
        <v>235</v>
      </c>
      <c r="D5945" s="12" t="s">
        <v>1355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1677</v>
      </c>
      <c r="B5946" s="12">
        <v>252</v>
      </c>
      <c r="C5946" s="12">
        <v>235</v>
      </c>
      <c r="D5946" s="12" t="s">
        <v>612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1677</v>
      </c>
      <c r="B5947" s="12">
        <v>252</v>
      </c>
      <c r="C5947" s="12">
        <v>235</v>
      </c>
      <c r="D5947" s="12" t="s">
        <v>610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1677</v>
      </c>
      <c r="B5948" s="12">
        <v>265</v>
      </c>
      <c r="C5948" s="12">
        <v>150</v>
      </c>
      <c r="D5948" s="12" t="s">
        <v>616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1677</v>
      </c>
      <c r="B5949" s="12">
        <v>265</v>
      </c>
      <c r="C5949" s="12">
        <v>150</v>
      </c>
      <c r="D5949" s="12" t="s">
        <v>614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1677</v>
      </c>
      <c r="B5950" s="12">
        <v>265</v>
      </c>
      <c r="C5950" s="12">
        <v>150</v>
      </c>
      <c r="D5950" s="12" t="s">
        <v>1355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1677</v>
      </c>
      <c r="B5951" s="12">
        <v>265</v>
      </c>
      <c r="C5951" s="12">
        <v>150</v>
      </c>
      <c r="D5951" s="12" t="s">
        <v>612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1677</v>
      </c>
      <c r="B5952" s="12">
        <v>265</v>
      </c>
      <c r="C5952" s="12">
        <v>150</v>
      </c>
      <c r="D5952" s="12" t="s">
        <v>610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1677</v>
      </c>
      <c r="B5953" s="12">
        <v>204</v>
      </c>
      <c r="C5953" s="12">
        <v>182</v>
      </c>
      <c r="D5953" s="12" t="s">
        <v>616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1677</v>
      </c>
      <c r="B5954" s="12">
        <v>204</v>
      </c>
      <c r="C5954" s="12">
        <v>182</v>
      </c>
      <c r="D5954" s="12" t="s">
        <v>614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1677</v>
      </c>
      <c r="B5955" s="12">
        <v>204</v>
      </c>
      <c r="C5955" s="12">
        <v>182</v>
      </c>
      <c r="D5955" s="12" t="s">
        <v>1355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1677</v>
      </c>
      <c r="B5956" s="12">
        <v>204</v>
      </c>
      <c r="C5956" s="12">
        <v>182</v>
      </c>
      <c r="D5956" s="12" t="s">
        <v>612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1677</v>
      </c>
      <c r="B5957" s="12">
        <v>204</v>
      </c>
      <c r="C5957" s="12">
        <v>182</v>
      </c>
      <c r="D5957" s="12" t="s">
        <v>610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1677</v>
      </c>
      <c r="B5958" s="12">
        <v>109</v>
      </c>
      <c r="C5958" s="12">
        <v>163</v>
      </c>
      <c r="D5958" s="12" t="s">
        <v>616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1677</v>
      </c>
      <c r="B5959" s="12">
        <v>109</v>
      </c>
      <c r="C5959" s="12">
        <v>163</v>
      </c>
      <c r="D5959" s="12" t="s">
        <v>614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1677</v>
      </c>
      <c r="B5960" s="12">
        <v>109</v>
      </c>
      <c r="C5960" s="12">
        <v>163</v>
      </c>
      <c r="D5960" s="12" t="s">
        <v>1355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1677</v>
      </c>
      <c r="B5961" s="12">
        <v>109</v>
      </c>
      <c r="C5961" s="12">
        <v>163</v>
      </c>
      <c r="D5961" s="12" t="s">
        <v>612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1677</v>
      </c>
      <c r="B5962" s="12">
        <v>109</v>
      </c>
      <c r="C5962" s="12">
        <v>163</v>
      </c>
      <c r="D5962" s="12" t="s">
        <v>610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1677</v>
      </c>
      <c r="B5963" s="12">
        <v>83</v>
      </c>
      <c r="C5963" s="12">
        <v>90</v>
      </c>
      <c r="D5963" s="12" t="s">
        <v>616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1677</v>
      </c>
      <c r="B5964" s="12">
        <v>83</v>
      </c>
      <c r="C5964" s="12">
        <v>90</v>
      </c>
      <c r="D5964" s="12" t="s">
        <v>614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1677</v>
      </c>
      <c r="B5965" s="12">
        <v>83</v>
      </c>
      <c r="C5965" s="12">
        <v>90</v>
      </c>
      <c r="D5965" s="12" t="s">
        <v>1355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1" t="s">
        <v>1677</v>
      </c>
      <c r="B5966" s="12">
        <v>83</v>
      </c>
      <c r="C5966" s="12">
        <v>90</v>
      </c>
      <c r="D5966" s="12" t="s">
        <v>612</v>
      </c>
      <c r="E5966" s="12">
        <v>40</v>
      </c>
      <c r="F5966" s="12">
        <v>4</v>
      </c>
      <c r="G5966" s="14">
        <v>30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1" t="s">
        <v>1677</v>
      </c>
      <c r="B5967" s="12">
        <v>83</v>
      </c>
      <c r="C5967" s="12">
        <v>90</v>
      </c>
      <c r="D5967" s="12" t="s">
        <v>610</v>
      </c>
      <c r="E5967" s="12">
        <v>40</v>
      </c>
      <c r="F5967" s="12">
        <v>4</v>
      </c>
      <c r="G5967" s="14">
        <v>30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 s="18" customFormat="1">
      <c r="A5968" s="17" t="s">
        <v>1677</v>
      </c>
      <c r="B5968" s="18">
        <v>29</v>
      </c>
      <c r="C5968" s="18">
        <v>99</v>
      </c>
      <c r="D5968" s="18" t="s">
        <v>1099</v>
      </c>
      <c r="E5968" s="18">
        <v>50</v>
      </c>
      <c r="F5968" s="18">
        <v>1</v>
      </c>
      <c r="G5968" s="18">
        <v>60</v>
      </c>
      <c r="H5968" s="18">
        <v>0</v>
      </c>
      <c r="I5968" s="18">
        <v>249</v>
      </c>
      <c r="J5968" s="18">
        <v>0</v>
      </c>
      <c r="K5968" s="18">
        <v>0</v>
      </c>
      <c r="L5968" s="12">
        <v>0</v>
      </c>
      <c r="M5968" s="12">
        <v>0</v>
      </c>
      <c r="N5968" s="12">
        <v>0</v>
      </c>
    </row>
    <row r="5969" spans="1:14" s="18" customFormat="1">
      <c r="A5969" s="17" t="s">
        <v>1677</v>
      </c>
      <c r="B5969" s="18">
        <v>29</v>
      </c>
      <c r="C5969" s="18">
        <v>99</v>
      </c>
      <c r="D5969" s="18" t="s">
        <v>1104</v>
      </c>
      <c r="E5969" s="18">
        <v>50</v>
      </c>
      <c r="F5969" s="18">
        <v>1</v>
      </c>
      <c r="G5969" s="18">
        <v>120</v>
      </c>
      <c r="H5969" s="18">
        <v>0</v>
      </c>
      <c r="I5969" s="18">
        <v>249</v>
      </c>
      <c r="J5969" s="18">
        <v>0</v>
      </c>
      <c r="K5969" s="18">
        <v>0</v>
      </c>
      <c r="L5969" s="12">
        <v>0</v>
      </c>
      <c r="M5969" s="12">
        <v>0</v>
      </c>
      <c r="N5969" s="12">
        <v>0</v>
      </c>
    </row>
    <row r="5971" spans="1:14">
      <c r="A5971" s="11" t="s">
        <v>1298</v>
      </c>
    </row>
    <row r="5972" spans="1:14">
      <c r="A5972" s="21" t="s">
        <v>1678</v>
      </c>
      <c r="B5972" s="12">
        <v>21</v>
      </c>
      <c r="C5972" s="12">
        <v>23</v>
      </c>
      <c r="D5972" s="12" t="s">
        <v>616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1678</v>
      </c>
      <c r="B5973" s="12">
        <v>21</v>
      </c>
      <c r="C5973" s="12">
        <v>23</v>
      </c>
      <c r="D5973" s="12" t="s">
        <v>614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1678</v>
      </c>
      <c r="B5974" s="12">
        <v>21</v>
      </c>
      <c r="C5974" s="12">
        <v>23</v>
      </c>
      <c r="D5974" s="12" t="s">
        <v>1355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1" t="s">
        <v>1678</v>
      </c>
      <c r="B5975" s="12">
        <v>21</v>
      </c>
      <c r="C5975" s="12">
        <v>23</v>
      </c>
      <c r="D5975" s="12" t="s">
        <v>612</v>
      </c>
      <c r="E5975" s="12">
        <v>10</v>
      </c>
      <c r="F5975" s="12">
        <v>8</v>
      </c>
      <c r="G5975" s="14">
        <v>30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1" t="s">
        <v>1678</v>
      </c>
      <c r="B5976" s="12">
        <v>21</v>
      </c>
      <c r="C5976" s="12">
        <v>23</v>
      </c>
      <c r="D5976" s="12" t="s">
        <v>610</v>
      </c>
      <c r="E5976" s="12">
        <v>10</v>
      </c>
      <c r="F5976" s="12">
        <v>8</v>
      </c>
      <c r="G5976" s="14">
        <v>30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1678</v>
      </c>
      <c r="B5977" s="18">
        <v>22</v>
      </c>
      <c r="C5977" s="18">
        <v>22</v>
      </c>
      <c r="D5977" s="18" t="s">
        <v>1375</v>
      </c>
      <c r="E5977" s="18">
        <v>10</v>
      </c>
      <c r="F5977" s="18">
        <v>1</v>
      </c>
      <c r="G5977" s="18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1678</v>
      </c>
      <c r="B5978" s="18">
        <v>22</v>
      </c>
      <c r="C5978" s="18">
        <v>22</v>
      </c>
      <c r="D5978" s="18" t="s">
        <v>1102</v>
      </c>
      <c r="E5978" s="18">
        <v>10</v>
      </c>
      <c r="F5978" s="18">
        <v>3</v>
      </c>
      <c r="G5978" s="18">
        <v>60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79" spans="1:14" s="18" customFormat="1">
      <c r="A5979" s="17" t="s">
        <v>1678</v>
      </c>
      <c r="B5979" s="18">
        <v>22</v>
      </c>
      <c r="C5979" s="18">
        <v>22</v>
      </c>
      <c r="D5979" s="18" t="s">
        <v>1104</v>
      </c>
      <c r="E5979" s="18">
        <v>10</v>
      </c>
      <c r="F5979" s="18">
        <v>1</v>
      </c>
      <c r="G5979" s="18">
        <v>120</v>
      </c>
      <c r="H5979" s="18">
        <v>0</v>
      </c>
      <c r="I5979" s="18">
        <v>249</v>
      </c>
      <c r="J5979" s="18">
        <v>0</v>
      </c>
      <c r="K5979" s="18">
        <v>0</v>
      </c>
      <c r="L5979" s="12">
        <v>0</v>
      </c>
      <c r="M5979" s="12">
        <v>0</v>
      </c>
      <c r="N5979" s="12">
        <v>0</v>
      </c>
    </row>
    <row r="5981" spans="1:14">
      <c r="A5981" s="11" t="s">
        <v>1679</v>
      </c>
    </row>
    <row r="5982" spans="1:14">
      <c r="A5982" s="21" t="s">
        <v>1680</v>
      </c>
      <c r="B5982" s="12">
        <v>49</v>
      </c>
      <c r="C5982" s="12">
        <v>44</v>
      </c>
      <c r="D5982" s="12" t="s">
        <v>579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1680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30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1680</v>
      </c>
      <c r="B5984" s="12">
        <v>49</v>
      </c>
      <c r="C5984" s="12">
        <v>44</v>
      </c>
      <c r="D5984" s="12" t="s">
        <v>590</v>
      </c>
      <c r="E5984" s="12">
        <v>100</v>
      </c>
      <c r="F5984" s="12">
        <v>30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1680</v>
      </c>
      <c r="B5985" s="12">
        <v>49</v>
      </c>
      <c r="C5985" s="12">
        <v>44</v>
      </c>
      <c r="D5985" s="12" t="s">
        <v>578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1680</v>
      </c>
      <c r="B5986" s="12">
        <v>49</v>
      </c>
      <c r="C5986" s="12">
        <v>44</v>
      </c>
      <c r="D5986" s="12" t="s">
        <v>576</v>
      </c>
      <c r="E5986" s="12">
        <v>100</v>
      </c>
      <c r="F5986" s="12">
        <v>2</v>
      </c>
      <c r="G5986" s="12">
        <v>80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1680</v>
      </c>
      <c r="B5987" s="12">
        <v>49</v>
      </c>
      <c r="C5987" s="12">
        <v>44</v>
      </c>
      <c r="D5987" s="12" t="s">
        <v>589</v>
      </c>
      <c r="E5987" s="12">
        <v>100</v>
      </c>
      <c r="F5987" s="12">
        <v>2</v>
      </c>
      <c r="G5987" s="12">
        <v>80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1680</v>
      </c>
      <c r="B5988" s="12">
        <v>40</v>
      </c>
      <c r="C5988" s="12">
        <v>60</v>
      </c>
      <c r="D5988" s="12" t="s">
        <v>579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1680</v>
      </c>
      <c r="B5989" s="12">
        <v>40</v>
      </c>
      <c r="C5989" s="12">
        <v>60</v>
      </c>
      <c r="D5989" s="12" t="s">
        <v>577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1680</v>
      </c>
      <c r="B5990" s="12">
        <v>40</v>
      </c>
      <c r="C5990" s="12">
        <v>60</v>
      </c>
      <c r="D5990" s="12" t="s">
        <v>590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1680</v>
      </c>
      <c r="B5991" s="12">
        <v>32</v>
      </c>
      <c r="C5991" s="12">
        <v>48</v>
      </c>
      <c r="D5991" s="12" t="s">
        <v>579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1680</v>
      </c>
      <c r="B5992" s="12">
        <v>32</v>
      </c>
      <c r="C5992" s="12">
        <v>48</v>
      </c>
      <c r="D5992" s="12" t="s">
        <v>577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1680</v>
      </c>
      <c r="B5993" s="12">
        <v>32</v>
      </c>
      <c r="C5993" s="12">
        <v>48</v>
      </c>
      <c r="D5993" s="12" t="s">
        <v>590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1680</v>
      </c>
      <c r="B5994" s="12">
        <v>51</v>
      </c>
      <c r="C5994" s="12">
        <v>28</v>
      </c>
      <c r="D5994" s="12" t="s">
        <v>579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1680</v>
      </c>
      <c r="B5995" s="12">
        <v>51</v>
      </c>
      <c r="C5995" s="12">
        <v>28</v>
      </c>
      <c r="D5995" s="12" t="s">
        <v>577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1680</v>
      </c>
      <c r="B5996" s="12">
        <v>51</v>
      </c>
      <c r="C5996" s="12">
        <v>28</v>
      </c>
      <c r="D5996" s="12" t="s">
        <v>590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1680</v>
      </c>
      <c r="B5997" s="12">
        <v>64</v>
      </c>
      <c r="C5997" s="12">
        <v>40</v>
      </c>
      <c r="D5997" s="12" t="s">
        <v>579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1" t="s">
        <v>1680</v>
      </c>
      <c r="B5998" s="12">
        <v>64</v>
      </c>
      <c r="C5998" s="12">
        <v>40</v>
      </c>
      <c r="D5998" s="12" t="s">
        <v>577</v>
      </c>
      <c r="E5998" s="12">
        <v>20</v>
      </c>
      <c r="F5998" s="12">
        <v>5</v>
      </c>
      <c r="G5998" s="14">
        <v>30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1" t="s">
        <v>1680</v>
      </c>
      <c r="B5999" s="12">
        <v>64</v>
      </c>
      <c r="C5999" s="12">
        <v>40</v>
      </c>
      <c r="D5999" s="12" t="s">
        <v>590</v>
      </c>
      <c r="E5999" s="12">
        <v>20</v>
      </c>
      <c r="F5999" s="12">
        <v>5</v>
      </c>
      <c r="G5999" s="14">
        <v>30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1" spans="1:14">
      <c r="A6001" s="11" t="s">
        <v>1681</v>
      </c>
    </row>
    <row r="6002" spans="1:14">
      <c r="A6002" s="21" t="s">
        <v>1682</v>
      </c>
      <c r="B6002" s="12">
        <v>41</v>
      </c>
      <c r="C6002" s="12">
        <v>44</v>
      </c>
      <c r="D6002" s="12" t="s">
        <v>579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1682</v>
      </c>
      <c r="B6003" s="12">
        <v>41</v>
      </c>
      <c r="C6003" s="12">
        <v>44</v>
      </c>
      <c r="D6003" s="12" t="s">
        <v>577</v>
      </c>
      <c r="E6003" s="12">
        <v>100</v>
      </c>
      <c r="F6003" s="12">
        <v>30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1682</v>
      </c>
      <c r="B6004" s="12">
        <v>41</v>
      </c>
      <c r="C6004" s="12">
        <v>44</v>
      </c>
      <c r="D6004" s="12" t="s">
        <v>590</v>
      </c>
      <c r="E6004" s="12">
        <v>100</v>
      </c>
      <c r="F6004" s="12">
        <v>30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1682</v>
      </c>
      <c r="B6005" s="12">
        <v>41</v>
      </c>
      <c r="C6005" s="12">
        <v>44</v>
      </c>
      <c r="D6005" s="12" t="s">
        <v>582</v>
      </c>
      <c r="E6005" s="12">
        <v>100</v>
      </c>
      <c r="F6005" s="12">
        <v>10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1682</v>
      </c>
      <c r="B6006" s="12">
        <v>41</v>
      </c>
      <c r="C6006" s="12">
        <v>44</v>
      </c>
      <c r="D6006" s="12" t="s">
        <v>545</v>
      </c>
      <c r="E6006" s="12">
        <v>100</v>
      </c>
      <c r="F6006" s="12">
        <v>5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1682</v>
      </c>
      <c r="B6007" s="12">
        <v>41</v>
      </c>
      <c r="C6007" s="12">
        <v>44</v>
      </c>
      <c r="D6007" s="12" t="s">
        <v>544</v>
      </c>
      <c r="E6007" s="12">
        <v>100</v>
      </c>
      <c r="F6007" s="12">
        <v>5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1682</v>
      </c>
      <c r="B6008" s="12">
        <v>41</v>
      </c>
      <c r="C6008" s="12">
        <v>44</v>
      </c>
      <c r="D6008" s="12" t="s">
        <v>578</v>
      </c>
      <c r="E6008" s="12">
        <v>100</v>
      </c>
      <c r="F6008" s="12">
        <v>2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1" t="s">
        <v>1682</v>
      </c>
      <c r="B6009" s="12">
        <v>41</v>
      </c>
      <c r="C6009" s="12">
        <v>44</v>
      </c>
      <c r="D6009" s="12" t="s">
        <v>576</v>
      </c>
      <c r="E6009" s="12">
        <v>100</v>
      </c>
      <c r="F6009" s="12">
        <v>2</v>
      </c>
      <c r="G6009" s="12">
        <v>80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1" t="s">
        <v>1682</v>
      </c>
      <c r="B6010" s="12">
        <v>41</v>
      </c>
      <c r="C6010" s="12">
        <v>44</v>
      </c>
      <c r="D6010" s="12" t="s">
        <v>589</v>
      </c>
      <c r="E6010" s="12">
        <v>100</v>
      </c>
      <c r="F6010" s="12">
        <v>4</v>
      </c>
      <c r="G6010" s="12">
        <v>80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 s="18" customFormat="1">
      <c r="A6011" s="17" t="s">
        <v>1682</v>
      </c>
      <c r="B6011" s="18">
        <v>41</v>
      </c>
      <c r="C6011" s="18">
        <v>44</v>
      </c>
      <c r="D6011" s="18" t="s">
        <v>1117</v>
      </c>
      <c r="E6011" s="18">
        <v>100</v>
      </c>
      <c r="F6011" s="18">
        <v>1</v>
      </c>
      <c r="G6011" s="18">
        <v>60</v>
      </c>
      <c r="H6011" s="18">
        <v>0</v>
      </c>
      <c r="I6011" s="18">
        <v>249</v>
      </c>
      <c r="J6011" s="18">
        <v>0</v>
      </c>
      <c r="K6011" s="18">
        <v>0</v>
      </c>
      <c r="L6011" s="12">
        <v>0</v>
      </c>
      <c r="M6011" s="12">
        <v>0</v>
      </c>
      <c r="N6011" s="12">
        <v>0</v>
      </c>
    </row>
    <row r="6012" spans="1:14" s="18" customFormat="1">
      <c r="A6012" s="17" t="s">
        <v>1682</v>
      </c>
      <c r="B6012" s="18">
        <v>41</v>
      </c>
      <c r="C6012" s="18">
        <v>44</v>
      </c>
      <c r="D6012" s="18" t="s">
        <v>1119</v>
      </c>
      <c r="E6012" s="18">
        <v>100</v>
      </c>
      <c r="F6012" s="18">
        <v>1</v>
      </c>
      <c r="G6012" s="18">
        <v>60</v>
      </c>
      <c r="H6012" s="18">
        <v>0</v>
      </c>
      <c r="I6012" s="18">
        <v>249</v>
      </c>
      <c r="J6012" s="18">
        <v>0</v>
      </c>
      <c r="K6012" s="18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1682</v>
      </c>
      <c r="B6013" s="12">
        <v>48</v>
      </c>
      <c r="C6013" s="12">
        <v>64</v>
      </c>
      <c r="D6013" s="12" t="s">
        <v>579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1682</v>
      </c>
      <c r="B6014" s="12">
        <v>48</v>
      </c>
      <c r="C6014" s="12">
        <v>64</v>
      </c>
      <c r="D6014" s="12" t="s">
        <v>577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1682</v>
      </c>
      <c r="B6015" s="12">
        <v>48</v>
      </c>
      <c r="C6015" s="12">
        <v>64</v>
      </c>
      <c r="D6015" s="12" t="s">
        <v>590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1682</v>
      </c>
      <c r="B6016" s="12">
        <v>72</v>
      </c>
      <c r="C6016" s="12">
        <v>59</v>
      </c>
      <c r="D6016" s="12" t="s">
        <v>579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1682</v>
      </c>
      <c r="B6017" s="12">
        <v>72</v>
      </c>
      <c r="C6017" s="12">
        <v>59</v>
      </c>
      <c r="D6017" s="12" t="s">
        <v>577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1682</v>
      </c>
      <c r="B6018" s="12">
        <v>72</v>
      </c>
      <c r="C6018" s="12">
        <v>59</v>
      </c>
      <c r="D6018" s="12" t="s">
        <v>590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1682</v>
      </c>
      <c r="B6019" s="12">
        <v>20</v>
      </c>
      <c r="C6019" s="12">
        <v>37</v>
      </c>
      <c r="D6019" s="12" t="s">
        <v>579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1682</v>
      </c>
      <c r="B6020" s="12">
        <v>20</v>
      </c>
      <c r="C6020" s="12">
        <v>37</v>
      </c>
      <c r="D6020" s="12" t="s">
        <v>577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1682</v>
      </c>
      <c r="B6021" s="12">
        <v>20</v>
      </c>
      <c r="C6021" s="12">
        <v>37</v>
      </c>
      <c r="D6021" s="12" t="s">
        <v>590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1682</v>
      </c>
      <c r="B6022" s="12">
        <v>42</v>
      </c>
      <c r="C6022" s="12">
        <v>23</v>
      </c>
      <c r="D6022" s="12" t="s">
        <v>579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1" t="s">
        <v>1682</v>
      </c>
      <c r="B6023" s="12">
        <v>42</v>
      </c>
      <c r="C6023" s="12">
        <v>23</v>
      </c>
      <c r="D6023" s="12" t="s">
        <v>577</v>
      </c>
      <c r="E6023" s="12">
        <v>20</v>
      </c>
      <c r="F6023" s="12">
        <v>5</v>
      </c>
      <c r="G6023" s="14">
        <v>30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1" t="s">
        <v>1682</v>
      </c>
      <c r="B6024" s="12">
        <v>42</v>
      </c>
      <c r="C6024" s="12">
        <v>23</v>
      </c>
      <c r="D6024" s="12" t="s">
        <v>590</v>
      </c>
      <c r="E6024" s="12">
        <v>20</v>
      </c>
      <c r="F6024" s="12">
        <v>5</v>
      </c>
      <c r="G6024" s="14">
        <v>30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6" spans="1:14">
      <c r="A6026" s="11" t="s">
        <v>1683</v>
      </c>
    </row>
    <row r="6027" spans="1:14">
      <c r="A6027" s="21" t="s">
        <v>1684</v>
      </c>
      <c r="B6027" s="12">
        <v>40</v>
      </c>
      <c r="C6027" s="12">
        <v>40</v>
      </c>
      <c r="D6027" s="12" t="s">
        <v>579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1684</v>
      </c>
      <c r="B6028" s="12">
        <v>40</v>
      </c>
      <c r="C6028" s="12">
        <v>40</v>
      </c>
      <c r="D6028" s="12" t="s">
        <v>577</v>
      </c>
      <c r="E6028" s="12">
        <v>100</v>
      </c>
      <c r="F6028" s="12">
        <v>30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1684</v>
      </c>
      <c r="B6029" s="12">
        <v>40</v>
      </c>
      <c r="C6029" s="12">
        <v>40</v>
      </c>
      <c r="D6029" s="12" t="s">
        <v>590</v>
      </c>
      <c r="E6029" s="12">
        <v>100</v>
      </c>
      <c r="F6029" s="12">
        <v>30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1684</v>
      </c>
      <c r="B6030" s="12">
        <v>40</v>
      </c>
      <c r="C6030" s="12">
        <v>40</v>
      </c>
      <c r="D6030" s="12" t="s">
        <v>582</v>
      </c>
      <c r="E6030" s="12">
        <v>100</v>
      </c>
      <c r="F6030" s="12">
        <v>3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1684</v>
      </c>
      <c r="B6031" s="12">
        <v>40</v>
      </c>
      <c r="C6031" s="12">
        <v>40</v>
      </c>
      <c r="D6031" s="12" t="s">
        <v>545</v>
      </c>
      <c r="E6031" s="12">
        <v>100</v>
      </c>
      <c r="F6031" s="12">
        <v>10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1684</v>
      </c>
      <c r="B6032" s="12">
        <v>40</v>
      </c>
      <c r="C6032" s="12">
        <v>40</v>
      </c>
      <c r="D6032" s="12" t="s">
        <v>544</v>
      </c>
      <c r="E6032" s="12">
        <v>100</v>
      </c>
      <c r="F6032" s="12">
        <v>10</v>
      </c>
      <c r="G6032" s="12">
        <v>80</v>
      </c>
      <c r="H6032" s="12">
        <v>0</v>
      </c>
      <c r="I6032" s="12">
        <v>246</v>
      </c>
      <c r="J6032" s="12">
        <v>0</v>
      </c>
    </row>
    <row r="6033" spans="1:14">
      <c r="A6033" s="21" t="s">
        <v>1684</v>
      </c>
      <c r="B6033" s="12">
        <v>40</v>
      </c>
      <c r="C6033" s="12">
        <v>40</v>
      </c>
      <c r="D6033" s="12" t="s">
        <v>578</v>
      </c>
      <c r="E6033" s="12">
        <v>100</v>
      </c>
      <c r="F6033" s="12">
        <v>2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>
      <c r="A6034" s="21" t="s">
        <v>1684</v>
      </c>
      <c r="B6034" s="12">
        <v>40</v>
      </c>
      <c r="C6034" s="12">
        <v>40</v>
      </c>
      <c r="D6034" s="12" t="s">
        <v>576</v>
      </c>
      <c r="E6034" s="12">
        <v>100</v>
      </c>
      <c r="F6034" s="12">
        <v>2</v>
      </c>
      <c r="G6034" s="12">
        <v>80</v>
      </c>
      <c r="H6034" s="12">
        <v>0</v>
      </c>
      <c r="I6034" s="12">
        <v>246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</row>
    <row r="6035" spans="1:14">
      <c r="A6035" s="21" t="s">
        <v>1684</v>
      </c>
      <c r="B6035" s="12">
        <v>40</v>
      </c>
      <c r="C6035" s="12">
        <v>40</v>
      </c>
      <c r="D6035" s="12" t="s">
        <v>589</v>
      </c>
      <c r="E6035" s="12">
        <v>100</v>
      </c>
      <c r="F6035" s="12">
        <v>4</v>
      </c>
      <c r="G6035" s="12">
        <v>80</v>
      </c>
      <c r="H6035" s="12">
        <v>0</v>
      </c>
      <c r="I6035" s="12">
        <v>246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1684</v>
      </c>
      <c r="B6036" s="18">
        <v>40</v>
      </c>
      <c r="C6036" s="18">
        <v>40</v>
      </c>
      <c r="D6036" s="18" t="s">
        <v>1123</v>
      </c>
      <c r="E6036" s="18">
        <v>100</v>
      </c>
      <c r="F6036" s="18">
        <v>2</v>
      </c>
      <c r="G6036" s="18">
        <v>30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1684</v>
      </c>
      <c r="B6037" s="18">
        <v>40</v>
      </c>
      <c r="C6037" s="18">
        <v>40</v>
      </c>
      <c r="D6037" s="18" t="s">
        <v>1609</v>
      </c>
      <c r="E6037" s="18">
        <v>100</v>
      </c>
      <c r="F6037" s="18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1684</v>
      </c>
      <c r="B6038" s="18">
        <v>40</v>
      </c>
      <c r="C6038" s="18">
        <v>40</v>
      </c>
      <c r="D6038" s="18" t="s">
        <v>1119</v>
      </c>
      <c r="E6038" s="18">
        <v>100</v>
      </c>
      <c r="F6038" s="18">
        <v>2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 s="18" customFormat="1">
      <c r="A6039" s="17" t="s">
        <v>1684</v>
      </c>
      <c r="B6039" s="18">
        <v>40</v>
      </c>
      <c r="C6039" s="18">
        <v>40</v>
      </c>
      <c r="D6039" s="18" t="s">
        <v>1685</v>
      </c>
      <c r="E6039" s="18">
        <v>100</v>
      </c>
      <c r="F6039" s="18">
        <v>2</v>
      </c>
      <c r="G6039" s="18">
        <v>60</v>
      </c>
      <c r="H6039" s="18">
        <v>0</v>
      </c>
      <c r="I6039" s="18">
        <v>249</v>
      </c>
      <c r="J6039" s="18">
        <v>0</v>
      </c>
      <c r="K6039" s="18">
        <v>0</v>
      </c>
      <c r="L6039" s="12">
        <v>0</v>
      </c>
      <c r="M6039" s="12">
        <v>0</v>
      </c>
      <c r="N6039" s="12">
        <v>0</v>
      </c>
    </row>
    <row r="6040" spans="1:14" s="18" customFormat="1">
      <c r="A6040" s="17" t="s">
        <v>1684</v>
      </c>
      <c r="B6040" s="18">
        <v>40</v>
      </c>
      <c r="C6040" s="18">
        <v>40</v>
      </c>
      <c r="D6040" s="18" t="s">
        <v>1686</v>
      </c>
      <c r="E6040" s="18">
        <v>100</v>
      </c>
      <c r="F6040" s="18">
        <v>1</v>
      </c>
      <c r="G6040" s="18">
        <v>60</v>
      </c>
      <c r="H6040" s="18">
        <v>0</v>
      </c>
      <c r="I6040" s="18">
        <v>249</v>
      </c>
      <c r="J6040" s="18">
        <v>0</v>
      </c>
      <c r="K6040" s="18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1684</v>
      </c>
      <c r="B6041" s="12">
        <v>22</v>
      </c>
      <c r="C6041" s="12">
        <v>28</v>
      </c>
      <c r="D6041" s="12" t="s">
        <v>579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1684</v>
      </c>
      <c r="B6042" s="12">
        <v>22</v>
      </c>
      <c r="C6042" s="12">
        <v>28</v>
      </c>
      <c r="D6042" s="12" t="s">
        <v>577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1684</v>
      </c>
      <c r="B6043" s="12">
        <v>22</v>
      </c>
      <c r="C6043" s="12">
        <v>28</v>
      </c>
      <c r="D6043" s="12" t="s">
        <v>590</v>
      </c>
      <c r="E6043" s="12">
        <v>7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1684</v>
      </c>
      <c r="B6044" s="12">
        <v>22</v>
      </c>
      <c r="C6044" s="12">
        <v>28</v>
      </c>
      <c r="D6044" s="12" t="s">
        <v>582</v>
      </c>
      <c r="E6044" s="12">
        <v>7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1684</v>
      </c>
      <c r="B6045" s="12">
        <v>65</v>
      </c>
      <c r="C6045" s="12">
        <v>70</v>
      </c>
      <c r="D6045" s="12" t="s">
        <v>579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1684</v>
      </c>
      <c r="B6046" s="12">
        <v>65</v>
      </c>
      <c r="C6046" s="12">
        <v>70</v>
      </c>
      <c r="D6046" s="12" t="s">
        <v>577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1684</v>
      </c>
      <c r="B6047" s="12">
        <v>65</v>
      </c>
      <c r="C6047" s="12">
        <v>70</v>
      </c>
      <c r="D6047" s="12" t="s">
        <v>590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1684</v>
      </c>
      <c r="B6048" s="12">
        <v>65</v>
      </c>
      <c r="C6048" s="12">
        <v>70</v>
      </c>
      <c r="D6048" s="12" t="s">
        <v>582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1684</v>
      </c>
      <c r="B6049" s="12">
        <v>45</v>
      </c>
      <c r="C6049" s="12">
        <v>50</v>
      </c>
      <c r="D6049" s="12" t="s">
        <v>579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1684</v>
      </c>
      <c r="B6050" s="12">
        <v>45</v>
      </c>
      <c r="C6050" s="12">
        <v>50</v>
      </c>
      <c r="D6050" s="12" t="s">
        <v>577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1684</v>
      </c>
      <c r="B6051" s="12">
        <v>45</v>
      </c>
      <c r="C6051" s="12">
        <v>50</v>
      </c>
      <c r="D6051" s="12" t="s">
        <v>590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1684</v>
      </c>
      <c r="B6052" s="12">
        <v>45</v>
      </c>
      <c r="C6052" s="12">
        <v>50</v>
      </c>
      <c r="D6052" s="12" t="s">
        <v>582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1684</v>
      </c>
      <c r="B6053" s="12">
        <v>31</v>
      </c>
      <c r="C6053" s="12">
        <v>38</v>
      </c>
      <c r="D6053" s="12" t="s">
        <v>579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1684</v>
      </c>
      <c r="B6054" s="12">
        <v>31</v>
      </c>
      <c r="C6054" s="12">
        <v>38</v>
      </c>
      <c r="D6054" s="12" t="s">
        <v>577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1" t="s">
        <v>1684</v>
      </c>
      <c r="B6055" s="12">
        <v>31</v>
      </c>
      <c r="C6055" s="12">
        <v>38</v>
      </c>
      <c r="D6055" s="12" t="s">
        <v>590</v>
      </c>
      <c r="E6055" s="12">
        <v>10</v>
      </c>
      <c r="F6055" s="12">
        <v>5</v>
      </c>
      <c r="G6055" s="14">
        <v>30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1" t="s">
        <v>1684</v>
      </c>
      <c r="B6056" s="12">
        <v>31</v>
      </c>
      <c r="C6056" s="12">
        <v>38</v>
      </c>
      <c r="D6056" s="12" t="s">
        <v>582</v>
      </c>
      <c r="E6056" s="12">
        <v>10</v>
      </c>
      <c r="F6056" s="12">
        <v>5</v>
      </c>
      <c r="G6056" s="14">
        <v>30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8" spans="1:14">
      <c r="A6058" s="11" t="s">
        <v>1687</v>
      </c>
    </row>
    <row r="6059" spans="1:14">
      <c r="A6059" s="21" t="s">
        <v>1688</v>
      </c>
      <c r="B6059" s="12">
        <v>100</v>
      </c>
      <c r="C6059" s="12">
        <v>100</v>
      </c>
      <c r="D6059" s="12" t="s">
        <v>579</v>
      </c>
      <c r="E6059" s="12">
        <v>100</v>
      </c>
      <c r="F6059" s="12">
        <v>30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1688</v>
      </c>
      <c r="B6060" s="12">
        <v>100</v>
      </c>
      <c r="C6060" s="12">
        <v>100</v>
      </c>
      <c r="D6060" s="12" t="s">
        <v>577</v>
      </c>
      <c r="E6060" s="12">
        <v>100</v>
      </c>
      <c r="F6060" s="12">
        <v>30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1688</v>
      </c>
      <c r="B6061" s="12">
        <v>100</v>
      </c>
      <c r="C6061" s="12">
        <v>100</v>
      </c>
      <c r="D6061" s="12" t="s">
        <v>590</v>
      </c>
      <c r="E6061" s="12">
        <v>100</v>
      </c>
      <c r="F6061" s="12">
        <v>60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1688</v>
      </c>
      <c r="B6062" s="12">
        <v>100</v>
      </c>
      <c r="C6062" s="12">
        <v>100</v>
      </c>
      <c r="D6062" s="12" t="s">
        <v>582</v>
      </c>
      <c r="E6062" s="12">
        <v>100</v>
      </c>
      <c r="F6062" s="12">
        <v>3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1688</v>
      </c>
      <c r="B6063" s="12">
        <v>100</v>
      </c>
      <c r="C6063" s="12">
        <v>100</v>
      </c>
      <c r="D6063" s="12" t="s">
        <v>545</v>
      </c>
      <c r="E6063" s="12">
        <v>100</v>
      </c>
      <c r="F6063" s="12">
        <v>10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1688</v>
      </c>
      <c r="B6064" s="12">
        <v>100</v>
      </c>
      <c r="C6064" s="12">
        <v>100</v>
      </c>
      <c r="D6064" s="12" t="s">
        <v>544</v>
      </c>
      <c r="E6064" s="12">
        <v>100</v>
      </c>
      <c r="F6064" s="12">
        <v>10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1688</v>
      </c>
      <c r="B6065" s="12">
        <v>100</v>
      </c>
      <c r="C6065" s="12">
        <v>100</v>
      </c>
      <c r="D6065" s="12" t="s">
        <v>578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>
      <c r="A6066" s="21" t="s">
        <v>1688</v>
      </c>
      <c r="B6066" s="12">
        <v>100</v>
      </c>
      <c r="C6066" s="12">
        <v>100</v>
      </c>
      <c r="D6066" s="12" t="s">
        <v>576</v>
      </c>
      <c r="E6066" s="12">
        <v>100</v>
      </c>
      <c r="F6066" s="12">
        <v>2</v>
      </c>
      <c r="G6066" s="12">
        <v>80</v>
      </c>
      <c r="H6066" s="12">
        <v>0</v>
      </c>
      <c r="I6066" s="12">
        <v>246</v>
      </c>
      <c r="J6066" s="12">
        <v>0</v>
      </c>
      <c r="K6066" s="12">
        <v>0</v>
      </c>
      <c r="L6066" s="12">
        <v>0</v>
      </c>
      <c r="M6066" s="12">
        <v>0</v>
      </c>
      <c r="N6066" s="12">
        <v>0</v>
      </c>
    </row>
    <row r="6067" spans="1:14">
      <c r="A6067" s="21" t="s">
        <v>1688</v>
      </c>
      <c r="B6067" s="12">
        <v>100</v>
      </c>
      <c r="C6067" s="12">
        <v>100</v>
      </c>
      <c r="D6067" s="12" t="s">
        <v>589</v>
      </c>
      <c r="E6067" s="12">
        <v>100</v>
      </c>
      <c r="F6067" s="12">
        <v>2</v>
      </c>
      <c r="G6067" s="12">
        <v>80</v>
      </c>
      <c r="H6067" s="12">
        <v>0</v>
      </c>
      <c r="I6067" s="12">
        <v>246</v>
      </c>
      <c r="J6067" s="12">
        <v>0</v>
      </c>
      <c r="K6067" s="12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1688</v>
      </c>
      <c r="B6068" s="18">
        <v>100</v>
      </c>
      <c r="C6068" s="18">
        <v>100</v>
      </c>
      <c r="D6068" s="18" t="s">
        <v>1123</v>
      </c>
      <c r="E6068" s="18">
        <v>100</v>
      </c>
      <c r="F6068" s="18">
        <v>2</v>
      </c>
      <c r="G6068" s="18">
        <v>30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1688</v>
      </c>
      <c r="B6069" s="18">
        <v>100</v>
      </c>
      <c r="C6069" s="18">
        <v>100</v>
      </c>
      <c r="D6069" s="18" t="s">
        <v>1609</v>
      </c>
      <c r="E6069" s="18">
        <v>100</v>
      </c>
      <c r="F6069" s="18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1688</v>
      </c>
      <c r="B6070" s="18">
        <v>100</v>
      </c>
      <c r="C6070" s="18">
        <v>100</v>
      </c>
      <c r="D6070" s="18" t="s">
        <v>1119</v>
      </c>
      <c r="E6070" s="18">
        <v>100</v>
      </c>
      <c r="F6070" s="18">
        <v>2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 s="18" customFormat="1">
      <c r="A6071" s="17" t="s">
        <v>1688</v>
      </c>
      <c r="B6071" s="18">
        <v>100</v>
      </c>
      <c r="C6071" s="18">
        <v>100</v>
      </c>
      <c r="D6071" s="18" t="s">
        <v>1685</v>
      </c>
      <c r="E6071" s="18">
        <v>100</v>
      </c>
      <c r="F6071" s="18">
        <v>2</v>
      </c>
      <c r="G6071" s="18">
        <v>60</v>
      </c>
      <c r="H6071" s="18">
        <v>0</v>
      </c>
      <c r="I6071" s="18">
        <v>249</v>
      </c>
      <c r="J6071" s="18">
        <v>0</v>
      </c>
      <c r="K6071" s="18">
        <v>0</v>
      </c>
      <c r="L6071" s="12">
        <v>0</v>
      </c>
      <c r="M6071" s="12">
        <v>0</v>
      </c>
      <c r="N6071" s="12">
        <v>0</v>
      </c>
    </row>
    <row r="6072" spans="1:14" s="18" customFormat="1">
      <c r="A6072" s="17" t="s">
        <v>1688</v>
      </c>
      <c r="B6072" s="18">
        <v>100</v>
      </c>
      <c r="C6072" s="18">
        <v>100</v>
      </c>
      <c r="D6072" s="18" t="s">
        <v>1686</v>
      </c>
      <c r="E6072" s="18">
        <v>100</v>
      </c>
      <c r="F6072" s="18">
        <v>1</v>
      </c>
      <c r="G6072" s="18">
        <v>60</v>
      </c>
      <c r="H6072" s="18">
        <v>0</v>
      </c>
      <c r="I6072" s="18">
        <v>249</v>
      </c>
      <c r="J6072" s="18">
        <v>0</v>
      </c>
      <c r="K6072" s="18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1688</v>
      </c>
      <c r="B6073" s="12">
        <v>150</v>
      </c>
      <c r="C6073" s="12">
        <v>145</v>
      </c>
      <c r="D6073" s="12" t="s">
        <v>579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1688</v>
      </c>
      <c r="B6074" s="12">
        <v>150</v>
      </c>
      <c r="C6074" s="12">
        <v>145</v>
      </c>
      <c r="D6074" s="12" t="s">
        <v>577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1688</v>
      </c>
      <c r="B6075" s="12">
        <v>150</v>
      </c>
      <c r="C6075" s="12">
        <v>145</v>
      </c>
      <c r="D6075" s="12" t="s">
        <v>590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1688</v>
      </c>
      <c r="B6076" s="12">
        <v>132</v>
      </c>
      <c r="C6076" s="12">
        <v>62</v>
      </c>
      <c r="D6076" s="12" t="s">
        <v>579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1688</v>
      </c>
      <c r="B6077" s="12">
        <v>132</v>
      </c>
      <c r="C6077" s="12">
        <v>62</v>
      </c>
      <c r="D6077" s="12" t="s">
        <v>577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1688</v>
      </c>
      <c r="B6078" s="12">
        <v>132</v>
      </c>
      <c r="C6078" s="12">
        <v>62</v>
      </c>
      <c r="D6078" s="12" t="s">
        <v>590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1688</v>
      </c>
      <c r="B6079" s="12">
        <v>117</v>
      </c>
      <c r="C6079" s="12">
        <v>94</v>
      </c>
      <c r="D6079" s="12" t="s">
        <v>579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1688</v>
      </c>
      <c r="B6080" s="12">
        <v>117</v>
      </c>
      <c r="C6080" s="12">
        <v>94</v>
      </c>
      <c r="D6080" s="12" t="s">
        <v>577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1688</v>
      </c>
      <c r="B6081" s="12">
        <v>117</v>
      </c>
      <c r="C6081" s="12">
        <v>94</v>
      </c>
      <c r="D6081" s="12" t="s">
        <v>590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1688</v>
      </c>
      <c r="B6082" s="12">
        <v>73</v>
      </c>
      <c r="C6082" s="12">
        <v>49</v>
      </c>
      <c r="D6082" s="12" t="s">
        <v>579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1688</v>
      </c>
      <c r="B6083" s="12">
        <v>73</v>
      </c>
      <c r="C6083" s="12">
        <v>49</v>
      </c>
      <c r="D6083" s="12" t="s">
        <v>577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1688</v>
      </c>
      <c r="B6084" s="12">
        <v>73</v>
      </c>
      <c r="C6084" s="12">
        <v>49</v>
      </c>
      <c r="D6084" s="12" t="s">
        <v>590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1688</v>
      </c>
      <c r="B6085" s="12">
        <v>81</v>
      </c>
      <c r="C6085" s="12">
        <v>145</v>
      </c>
      <c r="D6085" s="12" t="s">
        <v>579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1688</v>
      </c>
      <c r="B6086" s="12">
        <v>81</v>
      </c>
      <c r="C6086" s="12">
        <v>145</v>
      </c>
      <c r="D6086" s="12" t="s">
        <v>577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1688</v>
      </c>
      <c r="B6087" s="12">
        <v>81</v>
      </c>
      <c r="C6087" s="12">
        <v>145</v>
      </c>
      <c r="D6087" s="12" t="s">
        <v>590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1688</v>
      </c>
      <c r="B6088" s="12">
        <v>32</v>
      </c>
      <c r="C6088" s="12">
        <v>107</v>
      </c>
      <c r="D6088" s="12" t="s">
        <v>579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1688</v>
      </c>
      <c r="B6089" s="12">
        <v>32</v>
      </c>
      <c r="C6089" s="12">
        <v>107</v>
      </c>
      <c r="D6089" s="12" t="s">
        <v>577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1688</v>
      </c>
      <c r="B6090" s="12">
        <v>32</v>
      </c>
      <c r="C6090" s="12">
        <v>107</v>
      </c>
      <c r="D6090" s="12" t="s">
        <v>590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1688</v>
      </c>
      <c r="B6091" s="12">
        <v>87</v>
      </c>
      <c r="C6091" s="12">
        <v>100</v>
      </c>
      <c r="D6091" s="12" t="s">
        <v>579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1" t="s">
        <v>1688</v>
      </c>
      <c r="B6092" s="12">
        <v>87</v>
      </c>
      <c r="C6092" s="12">
        <v>100</v>
      </c>
      <c r="D6092" s="12" t="s">
        <v>577</v>
      </c>
      <c r="E6092" s="12">
        <v>20</v>
      </c>
      <c r="F6092" s="12">
        <v>6</v>
      </c>
      <c r="G6092" s="14">
        <v>30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1" t="s">
        <v>1688</v>
      </c>
      <c r="B6093" s="12">
        <v>87</v>
      </c>
      <c r="C6093" s="12">
        <v>100</v>
      </c>
      <c r="D6093" s="12" t="s">
        <v>590</v>
      </c>
      <c r="E6093" s="12">
        <v>20</v>
      </c>
      <c r="F6093" s="12">
        <v>6</v>
      </c>
      <c r="G6093" s="14">
        <v>30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5" spans="1:14">
      <c r="A6095" s="11" t="s">
        <v>1689</v>
      </c>
    </row>
    <row r="6096" spans="1:14">
      <c r="A6096" s="21" t="s">
        <v>1690</v>
      </c>
      <c r="B6096" s="12">
        <v>60</v>
      </c>
      <c r="C6096" s="12">
        <v>40</v>
      </c>
      <c r="D6096" s="12" t="s">
        <v>579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1690</v>
      </c>
      <c r="B6097" s="12">
        <v>60</v>
      </c>
      <c r="C6097" s="12">
        <v>40</v>
      </c>
      <c r="D6097" s="12" t="s">
        <v>577</v>
      </c>
      <c r="E6097" s="12">
        <v>60</v>
      </c>
      <c r="F6097" s="12">
        <v>15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1690</v>
      </c>
      <c r="B6098" s="12">
        <v>60</v>
      </c>
      <c r="C6098" s="12">
        <v>40</v>
      </c>
      <c r="D6098" s="12" t="s">
        <v>590</v>
      </c>
      <c r="E6098" s="12">
        <v>60</v>
      </c>
      <c r="F6098" s="12">
        <v>15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1690</v>
      </c>
      <c r="B6099" s="12">
        <v>60</v>
      </c>
      <c r="C6099" s="12">
        <v>40</v>
      </c>
      <c r="D6099" s="12" t="s">
        <v>582</v>
      </c>
      <c r="E6099" s="12">
        <v>60</v>
      </c>
      <c r="F6099" s="12">
        <v>3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1690</v>
      </c>
      <c r="B6100" s="12">
        <v>60</v>
      </c>
      <c r="C6100" s="12">
        <v>40</v>
      </c>
      <c r="D6100" s="12" t="s">
        <v>545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1690</v>
      </c>
      <c r="B6101" s="12">
        <v>60</v>
      </c>
      <c r="C6101" s="12">
        <v>40</v>
      </c>
      <c r="D6101" s="12" t="s">
        <v>544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1690</v>
      </c>
      <c r="B6102" s="12">
        <v>60</v>
      </c>
      <c r="C6102" s="12">
        <v>40</v>
      </c>
      <c r="D6102" s="12" t="s">
        <v>578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>
      <c r="A6103" s="21" t="s">
        <v>1690</v>
      </c>
      <c r="B6103" s="12">
        <v>60</v>
      </c>
      <c r="C6103" s="12">
        <v>40</v>
      </c>
      <c r="D6103" s="12" t="s">
        <v>576</v>
      </c>
      <c r="E6103" s="12">
        <v>60</v>
      </c>
      <c r="F6103" s="12">
        <v>1</v>
      </c>
      <c r="G6103" s="12">
        <v>80</v>
      </c>
      <c r="H6103" s="12">
        <v>0</v>
      </c>
      <c r="I6103" s="12">
        <v>246</v>
      </c>
      <c r="J6103" s="12">
        <v>0</v>
      </c>
      <c r="K6103" s="12">
        <v>0</v>
      </c>
      <c r="L6103" s="12">
        <v>0</v>
      </c>
      <c r="M6103" s="12">
        <v>0</v>
      </c>
      <c r="N6103" s="12">
        <v>0</v>
      </c>
    </row>
    <row r="6104" spans="1:14">
      <c r="A6104" s="21" t="s">
        <v>1690</v>
      </c>
      <c r="B6104" s="12">
        <v>60</v>
      </c>
      <c r="C6104" s="12">
        <v>40</v>
      </c>
      <c r="D6104" s="12" t="s">
        <v>589</v>
      </c>
      <c r="E6104" s="12">
        <v>60</v>
      </c>
      <c r="F6104" s="12">
        <v>1</v>
      </c>
      <c r="G6104" s="12">
        <v>80</v>
      </c>
      <c r="H6104" s="12">
        <v>0</v>
      </c>
      <c r="I6104" s="12">
        <v>246</v>
      </c>
      <c r="J6104" s="12">
        <v>0</v>
      </c>
      <c r="K6104" s="12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1690</v>
      </c>
      <c r="B6105" s="18">
        <v>60</v>
      </c>
      <c r="C6105" s="18">
        <v>40</v>
      </c>
      <c r="D6105" s="18" t="s">
        <v>1123</v>
      </c>
      <c r="E6105" s="18">
        <v>60</v>
      </c>
      <c r="F6105" s="18">
        <v>2</v>
      </c>
      <c r="G6105" s="18">
        <v>30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1690</v>
      </c>
      <c r="B6106" s="18">
        <v>60</v>
      </c>
      <c r="C6106" s="18">
        <v>40</v>
      </c>
      <c r="D6106" s="18" t="s">
        <v>1609</v>
      </c>
      <c r="E6106" s="18">
        <v>60</v>
      </c>
      <c r="F6106" s="18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1690</v>
      </c>
      <c r="B6107" s="18">
        <v>60</v>
      </c>
      <c r="C6107" s="18">
        <v>40</v>
      </c>
      <c r="D6107" s="18" t="s">
        <v>1119</v>
      </c>
      <c r="E6107" s="18">
        <v>60</v>
      </c>
      <c r="F6107" s="18">
        <v>2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 s="18" customFormat="1">
      <c r="A6108" s="17" t="s">
        <v>1690</v>
      </c>
      <c r="B6108" s="18">
        <v>60</v>
      </c>
      <c r="C6108" s="18">
        <v>40</v>
      </c>
      <c r="D6108" s="18" t="s">
        <v>1685</v>
      </c>
      <c r="E6108" s="18">
        <v>60</v>
      </c>
      <c r="F6108" s="18">
        <v>2</v>
      </c>
      <c r="G6108" s="18">
        <v>60</v>
      </c>
      <c r="H6108" s="18">
        <v>0</v>
      </c>
      <c r="I6108" s="18">
        <v>249</v>
      </c>
      <c r="J6108" s="18">
        <v>0</v>
      </c>
      <c r="K6108" s="18">
        <v>0</v>
      </c>
      <c r="L6108" s="12">
        <v>0</v>
      </c>
      <c r="M6108" s="12">
        <v>0</v>
      </c>
      <c r="N6108" s="12">
        <v>0</v>
      </c>
    </row>
    <row r="6109" spans="1:14" s="18" customFormat="1">
      <c r="A6109" s="17" t="s">
        <v>1690</v>
      </c>
      <c r="B6109" s="18">
        <v>60</v>
      </c>
      <c r="C6109" s="18">
        <v>40</v>
      </c>
      <c r="D6109" s="18" t="s">
        <v>1686</v>
      </c>
      <c r="E6109" s="18">
        <v>60</v>
      </c>
      <c r="F6109" s="18">
        <v>1</v>
      </c>
      <c r="G6109" s="18">
        <v>60</v>
      </c>
      <c r="H6109" s="18">
        <v>0</v>
      </c>
      <c r="I6109" s="18">
        <v>249</v>
      </c>
      <c r="J6109" s="18">
        <v>0</v>
      </c>
      <c r="K6109" s="18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1690</v>
      </c>
      <c r="B6110" s="12">
        <v>33</v>
      </c>
      <c r="C6110" s="12">
        <v>31</v>
      </c>
      <c r="D6110" s="12" t="s">
        <v>579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1690</v>
      </c>
      <c r="B6111" s="12">
        <v>33</v>
      </c>
      <c r="C6111" s="12">
        <v>31</v>
      </c>
      <c r="D6111" s="12" t="s">
        <v>577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1690</v>
      </c>
      <c r="B6112" s="12">
        <v>33</v>
      </c>
      <c r="C6112" s="12">
        <v>31</v>
      </c>
      <c r="D6112" s="12" t="s">
        <v>590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1690</v>
      </c>
      <c r="B6113" s="12">
        <v>42</v>
      </c>
      <c r="C6113" s="12">
        <v>63</v>
      </c>
      <c r="D6113" s="12" t="s">
        <v>579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1690</v>
      </c>
      <c r="B6114" s="12">
        <v>42</v>
      </c>
      <c r="C6114" s="12">
        <v>63</v>
      </c>
      <c r="D6114" s="12" t="s">
        <v>577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1690</v>
      </c>
      <c r="B6115" s="12">
        <v>42</v>
      </c>
      <c r="C6115" s="12">
        <v>63</v>
      </c>
      <c r="D6115" s="12" t="s">
        <v>590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1690</v>
      </c>
      <c r="B6116" s="12">
        <v>70</v>
      </c>
      <c r="C6116" s="12">
        <v>80</v>
      </c>
      <c r="D6116" s="12" t="s">
        <v>579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1690</v>
      </c>
      <c r="B6117" s="12">
        <v>70</v>
      </c>
      <c r="C6117" s="12">
        <v>80</v>
      </c>
      <c r="D6117" s="12" t="s">
        <v>577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1690</v>
      </c>
      <c r="B6118" s="12">
        <v>70</v>
      </c>
      <c r="C6118" s="12">
        <v>80</v>
      </c>
      <c r="D6118" s="12" t="s">
        <v>590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1690</v>
      </c>
      <c r="B6119" s="12">
        <v>80</v>
      </c>
      <c r="C6119" s="12">
        <v>37</v>
      </c>
      <c r="D6119" s="12" t="s">
        <v>579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1" t="s">
        <v>1690</v>
      </c>
      <c r="B6120" s="12">
        <v>80</v>
      </c>
      <c r="C6120" s="12">
        <v>37</v>
      </c>
      <c r="D6120" s="12" t="s">
        <v>577</v>
      </c>
      <c r="E6120" s="12">
        <v>20</v>
      </c>
      <c r="F6120" s="12">
        <v>4</v>
      </c>
      <c r="G6120" s="14">
        <v>30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1" t="s">
        <v>1690</v>
      </c>
      <c r="B6121" s="12">
        <v>80</v>
      </c>
      <c r="C6121" s="12">
        <v>37</v>
      </c>
      <c r="D6121" s="12" t="s">
        <v>590</v>
      </c>
      <c r="E6121" s="12">
        <v>20</v>
      </c>
      <c r="F6121" s="12">
        <v>4</v>
      </c>
      <c r="G6121" s="14">
        <v>30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3" spans="1:14">
      <c r="A6123" s="11" t="s">
        <v>1691</v>
      </c>
    </row>
    <row r="6124" spans="1:14">
      <c r="A6124" s="21" t="s">
        <v>1692</v>
      </c>
      <c r="B6124" s="12">
        <v>150</v>
      </c>
      <c r="C6124" s="12">
        <v>170</v>
      </c>
      <c r="D6124" s="12" t="s">
        <v>579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1693</v>
      </c>
      <c r="B6125" s="12">
        <v>150</v>
      </c>
      <c r="C6125" s="12">
        <v>170</v>
      </c>
      <c r="D6125" s="12" t="s">
        <v>577</v>
      </c>
      <c r="E6125" s="12">
        <v>150</v>
      </c>
      <c r="F6125" s="12">
        <v>40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1693</v>
      </c>
      <c r="B6126" s="12">
        <v>150</v>
      </c>
      <c r="C6126" s="12">
        <v>170</v>
      </c>
      <c r="D6126" s="12" t="s">
        <v>590</v>
      </c>
      <c r="E6126" s="12">
        <v>150</v>
      </c>
      <c r="F6126" s="12">
        <v>40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1693</v>
      </c>
      <c r="B6127" s="12">
        <v>150</v>
      </c>
      <c r="C6127" s="12">
        <v>170</v>
      </c>
      <c r="D6127" s="12" t="s">
        <v>582</v>
      </c>
      <c r="E6127" s="12">
        <v>150</v>
      </c>
      <c r="F6127" s="12">
        <v>3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1693</v>
      </c>
      <c r="B6128" s="12">
        <v>150</v>
      </c>
      <c r="C6128" s="12">
        <v>170</v>
      </c>
      <c r="D6128" s="12" t="s">
        <v>578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1" t="s">
        <v>1693</v>
      </c>
      <c r="B6129" s="12">
        <v>150</v>
      </c>
      <c r="C6129" s="12">
        <v>170</v>
      </c>
      <c r="D6129" s="12" t="s">
        <v>576</v>
      </c>
      <c r="E6129" s="12">
        <v>180</v>
      </c>
      <c r="F6129" s="12">
        <v>1</v>
      </c>
      <c r="G6129" s="12">
        <v>80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1" t="s">
        <v>1693</v>
      </c>
      <c r="B6130" s="12">
        <v>150</v>
      </c>
      <c r="C6130" s="12">
        <v>170</v>
      </c>
      <c r="D6130" s="12" t="s">
        <v>589</v>
      </c>
      <c r="E6130" s="12">
        <v>180</v>
      </c>
      <c r="F6130" s="12">
        <v>1</v>
      </c>
      <c r="G6130" s="12">
        <v>80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1692</v>
      </c>
      <c r="B6131" s="18">
        <v>150</v>
      </c>
      <c r="C6131" s="18">
        <v>170</v>
      </c>
      <c r="D6131" s="18" t="s">
        <v>1123</v>
      </c>
      <c r="E6131" s="18">
        <v>180</v>
      </c>
      <c r="F6131" s="18">
        <v>2</v>
      </c>
      <c r="G6131" s="18">
        <v>30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 s="18" customFormat="1">
      <c r="A6132" s="17" t="s">
        <v>1692</v>
      </c>
      <c r="B6132" s="18">
        <v>150</v>
      </c>
      <c r="C6132" s="18">
        <v>170</v>
      </c>
      <c r="D6132" s="18" t="s">
        <v>1609</v>
      </c>
      <c r="E6132" s="18">
        <v>180</v>
      </c>
      <c r="F6132" s="18">
        <v>1</v>
      </c>
      <c r="G6132" s="18">
        <v>60</v>
      </c>
      <c r="H6132" s="18">
        <v>0</v>
      </c>
      <c r="I6132" s="18">
        <v>249</v>
      </c>
      <c r="J6132" s="18">
        <v>0</v>
      </c>
      <c r="K6132" s="18">
        <v>0</v>
      </c>
      <c r="L6132" s="12">
        <v>0</v>
      </c>
      <c r="M6132" s="12">
        <v>0</v>
      </c>
      <c r="N6132" s="12">
        <v>0</v>
      </c>
    </row>
    <row r="6133" spans="1:14" s="18" customFormat="1">
      <c r="A6133" s="17" t="s">
        <v>1692</v>
      </c>
      <c r="B6133" s="18">
        <v>150</v>
      </c>
      <c r="C6133" s="18">
        <v>170</v>
      </c>
      <c r="D6133" s="18" t="s">
        <v>1119</v>
      </c>
      <c r="E6133" s="18">
        <v>180</v>
      </c>
      <c r="F6133" s="18">
        <v>2</v>
      </c>
      <c r="G6133" s="18">
        <v>60</v>
      </c>
      <c r="H6133" s="18">
        <v>0</v>
      </c>
      <c r="I6133" s="18">
        <v>249</v>
      </c>
      <c r="J6133" s="18">
        <v>0</v>
      </c>
      <c r="K6133" s="18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1692</v>
      </c>
      <c r="B6134" s="12">
        <v>241</v>
      </c>
      <c r="C6134" s="12">
        <v>236</v>
      </c>
      <c r="D6134" s="12" t="s">
        <v>579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1693</v>
      </c>
      <c r="B6135" s="12">
        <v>241</v>
      </c>
      <c r="C6135" s="12">
        <v>236</v>
      </c>
      <c r="D6135" s="12" t="s">
        <v>577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1693</v>
      </c>
      <c r="B6136" s="12">
        <v>241</v>
      </c>
      <c r="C6136" s="12">
        <v>236</v>
      </c>
      <c r="D6136" s="12" t="s">
        <v>590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1692</v>
      </c>
      <c r="B6137" s="12">
        <v>63</v>
      </c>
      <c r="C6137" s="12">
        <v>119</v>
      </c>
      <c r="D6137" s="12" t="s">
        <v>579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1" t="s">
        <v>1693</v>
      </c>
      <c r="B6138" s="12">
        <v>63</v>
      </c>
      <c r="C6138" s="12">
        <v>119</v>
      </c>
      <c r="D6138" s="12" t="s">
        <v>577</v>
      </c>
      <c r="E6138" s="12">
        <v>50</v>
      </c>
      <c r="F6138" s="12">
        <v>5</v>
      </c>
      <c r="G6138" s="14">
        <v>30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1" t="s">
        <v>1693</v>
      </c>
      <c r="B6139" s="12">
        <v>63</v>
      </c>
      <c r="C6139" s="12">
        <v>119</v>
      </c>
      <c r="D6139" s="12" t="s">
        <v>590</v>
      </c>
      <c r="E6139" s="12">
        <v>50</v>
      </c>
      <c r="F6139" s="12">
        <v>5</v>
      </c>
      <c r="G6139" s="14">
        <v>30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1" spans="1:14">
      <c r="A6141" s="11" t="s">
        <v>1694</v>
      </c>
    </row>
    <row r="6142" spans="1:14">
      <c r="A6142" s="21" t="s">
        <v>1695</v>
      </c>
      <c r="B6142" s="12">
        <v>50</v>
      </c>
      <c r="C6142" s="12">
        <v>45</v>
      </c>
      <c r="D6142" s="12" t="s">
        <v>579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1696</v>
      </c>
      <c r="B6143" s="12">
        <v>50</v>
      </c>
      <c r="C6143" s="12">
        <v>45</v>
      </c>
      <c r="D6143" s="12" t="s">
        <v>577</v>
      </c>
      <c r="E6143" s="12">
        <v>60</v>
      </c>
      <c r="F6143" s="12">
        <v>15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1696</v>
      </c>
      <c r="B6144" s="12">
        <v>50</v>
      </c>
      <c r="C6144" s="12">
        <v>45</v>
      </c>
      <c r="D6144" s="12" t="s">
        <v>590</v>
      </c>
      <c r="E6144" s="12">
        <v>60</v>
      </c>
      <c r="F6144" s="12">
        <v>15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1696</v>
      </c>
      <c r="B6145" s="12">
        <v>50</v>
      </c>
      <c r="C6145" s="12">
        <v>45</v>
      </c>
      <c r="D6145" s="12" t="s">
        <v>582</v>
      </c>
      <c r="E6145" s="12">
        <v>60</v>
      </c>
      <c r="F6145" s="12">
        <v>3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1696</v>
      </c>
      <c r="B6146" s="12">
        <v>50</v>
      </c>
      <c r="C6146" s="12">
        <v>45</v>
      </c>
      <c r="D6146" s="12" t="s">
        <v>578</v>
      </c>
      <c r="E6146" s="12">
        <v>60</v>
      </c>
      <c r="F6146" s="12">
        <v>1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1" t="s">
        <v>1696</v>
      </c>
      <c r="B6147" s="12">
        <v>50</v>
      </c>
      <c r="C6147" s="12">
        <v>45</v>
      </c>
      <c r="D6147" s="12" t="s">
        <v>576</v>
      </c>
      <c r="E6147" s="12">
        <v>60</v>
      </c>
      <c r="F6147" s="12">
        <v>1</v>
      </c>
      <c r="G6147" s="12">
        <v>80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1" t="s">
        <v>1696</v>
      </c>
      <c r="B6148" s="12">
        <v>50</v>
      </c>
      <c r="C6148" s="12">
        <v>45</v>
      </c>
      <c r="D6148" s="12" t="s">
        <v>589</v>
      </c>
      <c r="E6148" s="12">
        <v>60</v>
      </c>
      <c r="F6148" s="12">
        <v>2</v>
      </c>
      <c r="G6148" s="12">
        <v>80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1696</v>
      </c>
      <c r="B6149" s="18">
        <v>50</v>
      </c>
      <c r="C6149" s="18">
        <v>45</v>
      </c>
      <c r="D6149" s="18" t="s">
        <v>1123</v>
      </c>
      <c r="E6149" s="18">
        <v>60</v>
      </c>
      <c r="F6149" s="18">
        <v>4</v>
      </c>
      <c r="G6149" s="18">
        <v>30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1696</v>
      </c>
      <c r="B6150" s="18">
        <v>50</v>
      </c>
      <c r="C6150" s="18">
        <v>45</v>
      </c>
      <c r="D6150" s="18" t="s">
        <v>1609</v>
      </c>
      <c r="E6150" s="18">
        <v>60</v>
      </c>
      <c r="F6150" s="18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1696</v>
      </c>
      <c r="B6151" s="18">
        <v>50</v>
      </c>
      <c r="C6151" s="18">
        <v>45</v>
      </c>
      <c r="D6151" s="18" t="s">
        <v>1119</v>
      </c>
      <c r="E6151" s="18">
        <v>60</v>
      </c>
      <c r="F6151" s="18">
        <v>2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1696</v>
      </c>
      <c r="B6152" s="18">
        <v>50</v>
      </c>
      <c r="C6152" s="18">
        <v>45</v>
      </c>
      <c r="D6152" s="18" t="s">
        <v>1685</v>
      </c>
      <c r="E6152" s="18">
        <v>60</v>
      </c>
      <c r="F6152" s="18">
        <v>2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1696</v>
      </c>
      <c r="B6153" s="18">
        <v>50</v>
      </c>
      <c r="C6153" s="18">
        <v>45</v>
      </c>
      <c r="D6153" s="18" t="s">
        <v>1686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1696</v>
      </c>
      <c r="B6154" s="18">
        <v>50</v>
      </c>
      <c r="C6154" s="18">
        <v>45</v>
      </c>
      <c r="D6154" s="18" t="s">
        <v>1671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 s="18" customFormat="1">
      <c r="A6155" s="17" t="s">
        <v>1696</v>
      </c>
      <c r="B6155" s="18">
        <v>50</v>
      </c>
      <c r="C6155" s="18">
        <v>45</v>
      </c>
      <c r="D6155" s="18" t="s">
        <v>1145</v>
      </c>
      <c r="E6155" s="18">
        <v>60</v>
      </c>
      <c r="F6155" s="18">
        <v>1</v>
      </c>
      <c r="G6155" s="18">
        <v>60</v>
      </c>
      <c r="H6155" s="18">
        <v>0</v>
      </c>
      <c r="I6155" s="18">
        <v>249</v>
      </c>
      <c r="J6155" s="18">
        <v>0</v>
      </c>
      <c r="K6155" s="18">
        <v>0</v>
      </c>
      <c r="L6155" s="12">
        <v>0</v>
      </c>
      <c r="M6155" s="12">
        <v>0</v>
      </c>
      <c r="N6155" s="12">
        <v>0</v>
      </c>
    </row>
    <row r="6156" spans="1:14" s="18" customFormat="1">
      <c r="A6156" s="17" t="s">
        <v>1696</v>
      </c>
      <c r="B6156" s="18">
        <v>50</v>
      </c>
      <c r="C6156" s="18">
        <v>45</v>
      </c>
      <c r="D6156" s="18" t="s">
        <v>1697</v>
      </c>
      <c r="E6156" s="18">
        <v>60</v>
      </c>
      <c r="F6156" s="18">
        <v>1</v>
      </c>
      <c r="G6156" s="18">
        <v>60</v>
      </c>
      <c r="H6156" s="18">
        <v>0</v>
      </c>
      <c r="I6156" s="18">
        <v>249</v>
      </c>
      <c r="J6156" s="18">
        <v>0</v>
      </c>
      <c r="K6156" s="18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1695</v>
      </c>
      <c r="B6157" s="12">
        <v>68</v>
      </c>
      <c r="C6157" s="12">
        <v>65</v>
      </c>
      <c r="D6157" s="12" t="s">
        <v>579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1696</v>
      </c>
      <c r="B6158" s="12">
        <v>68</v>
      </c>
      <c r="C6158" s="12">
        <v>65</v>
      </c>
      <c r="D6158" s="12" t="s">
        <v>577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1696</v>
      </c>
      <c r="B6159" s="12">
        <v>68</v>
      </c>
      <c r="C6159" s="12">
        <v>65</v>
      </c>
      <c r="D6159" s="12" t="s">
        <v>590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1696</v>
      </c>
      <c r="B6160" s="12">
        <v>68</v>
      </c>
      <c r="C6160" s="12">
        <v>65</v>
      </c>
      <c r="D6160" s="12" t="s">
        <v>582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1695</v>
      </c>
      <c r="B6161" s="12">
        <v>31</v>
      </c>
      <c r="C6161" s="12">
        <v>63</v>
      </c>
      <c r="D6161" s="12" t="s">
        <v>579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1696</v>
      </c>
      <c r="B6162" s="12">
        <v>31</v>
      </c>
      <c r="C6162" s="12">
        <v>63</v>
      </c>
      <c r="D6162" s="12" t="s">
        <v>577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1696</v>
      </c>
      <c r="B6163" s="12">
        <v>31</v>
      </c>
      <c r="C6163" s="12">
        <v>63</v>
      </c>
      <c r="D6163" s="12" t="s">
        <v>590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1696</v>
      </c>
      <c r="B6164" s="12">
        <v>31</v>
      </c>
      <c r="C6164" s="12">
        <v>63</v>
      </c>
      <c r="D6164" s="12" t="s">
        <v>582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1695</v>
      </c>
      <c r="B6165" s="12">
        <v>60</v>
      </c>
      <c r="C6165" s="12">
        <v>30</v>
      </c>
      <c r="D6165" s="12" t="s">
        <v>579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1696</v>
      </c>
      <c r="B6166" s="12">
        <v>60</v>
      </c>
      <c r="C6166" s="12">
        <v>30</v>
      </c>
      <c r="D6166" s="12" t="s">
        <v>577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1696</v>
      </c>
      <c r="B6167" s="12">
        <v>60</v>
      </c>
      <c r="C6167" s="12">
        <v>30</v>
      </c>
      <c r="D6167" s="12" t="s">
        <v>590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1696</v>
      </c>
      <c r="B6168" s="12">
        <v>60</v>
      </c>
      <c r="C6168" s="12">
        <v>30</v>
      </c>
      <c r="D6168" s="12" t="s">
        <v>582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1695</v>
      </c>
      <c r="B6169" s="12">
        <v>34</v>
      </c>
      <c r="C6169" s="12">
        <v>34</v>
      </c>
      <c r="D6169" s="12" t="s">
        <v>579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1696</v>
      </c>
      <c r="B6170" s="12">
        <v>34</v>
      </c>
      <c r="C6170" s="12">
        <v>34</v>
      </c>
      <c r="D6170" s="12" t="s">
        <v>577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1" t="s">
        <v>1696</v>
      </c>
      <c r="B6171" s="12">
        <v>34</v>
      </c>
      <c r="C6171" s="12">
        <v>34</v>
      </c>
      <c r="D6171" s="12" t="s">
        <v>590</v>
      </c>
      <c r="E6171" s="12">
        <v>20</v>
      </c>
      <c r="F6171" s="12">
        <v>5</v>
      </c>
      <c r="G6171" s="14">
        <v>30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1" t="s">
        <v>1696</v>
      </c>
      <c r="B6172" s="12">
        <v>34</v>
      </c>
      <c r="C6172" s="12">
        <v>34</v>
      </c>
      <c r="D6172" s="12" t="s">
        <v>582</v>
      </c>
      <c r="E6172" s="12">
        <v>20</v>
      </c>
      <c r="F6172" s="12">
        <v>5</v>
      </c>
      <c r="G6172" s="14">
        <v>30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4" spans="1:14">
      <c r="A6174" s="11" t="s">
        <v>1698</v>
      </c>
    </row>
    <row r="6175" spans="1:14">
      <c r="A6175" s="21" t="s">
        <v>1699</v>
      </c>
      <c r="B6175" s="12">
        <v>41</v>
      </c>
      <c r="C6175" s="12">
        <v>44</v>
      </c>
      <c r="D6175" s="12" t="s">
        <v>579</v>
      </c>
      <c r="E6175" s="12">
        <v>100</v>
      </c>
      <c r="F6175" s="12">
        <v>20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1699</v>
      </c>
      <c r="B6176" s="12">
        <v>41</v>
      </c>
      <c r="C6176" s="12">
        <v>44</v>
      </c>
      <c r="D6176" s="12" t="s">
        <v>577</v>
      </c>
      <c r="E6176" s="12">
        <v>100</v>
      </c>
      <c r="F6176" s="12">
        <v>20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1699</v>
      </c>
      <c r="B6177" s="12">
        <v>41</v>
      </c>
      <c r="C6177" s="12">
        <v>44</v>
      </c>
      <c r="D6177" s="12" t="s">
        <v>590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1699</v>
      </c>
      <c r="B6178" s="12">
        <v>41</v>
      </c>
      <c r="C6178" s="12">
        <v>44</v>
      </c>
      <c r="D6178" s="12" t="s">
        <v>582</v>
      </c>
      <c r="E6178" s="12">
        <v>100</v>
      </c>
      <c r="F6178" s="12">
        <v>2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1699</v>
      </c>
      <c r="B6179" s="12">
        <v>41</v>
      </c>
      <c r="C6179" s="12">
        <v>44</v>
      </c>
      <c r="D6179" s="12" t="s">
        <v>574</v>
      </c>
      <c r="E6179" s="12">
        <v>100</v>
      </c>
      <c r="F6179" s="12">
        <v>40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1699</v>
      </c>
      <c r="B6180" s="12">
        <v>41</v>
      </c>
      <c r="C6180" s="12">
        <v>44</v>
      </c>
      <c r="D6180" s="12" t="s">
        <v>545</v>
      </c>
      <c r="E6180" s="12">
        <v>100</v>
      </c>
      <c r="F6180" s="12">
        <v>15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1699</v>
      </c>
      <c r="B6181" s="12">
        <v>41</v>
      </c>
      <c r="C6181" s="12">
        <v>44</v>
      </c>
      <c r="D6181" s="12" t="s">
        <v>544</v>
      </c>
      <c r="E6181" s="12">
        <v>100</v>
      </c>
      <c r="F6181" s="12">
        <v>15</v>
      </c>
      <c r="G6181" s="12">
        <v>80</v>
      </c>
      <c r="H6181" s="12">
        <v>0</v>
      </c>
      <c r="I6181" s="12">
        <v>246</v>
      </c>
      <c r="J6181" s="12">
        <v>0</v>
      </c>
    </row>
    <row r="6182" spans="1:14">
      <c r="A6182" s="21" t="s">
        <v>1699</v>
      </c>
      <c r="B6182" s="12">
        <v>41</v>
      </c>
      <c r="C6182" s="12">
        <v>44</v>
      </c>
      <c r="D6182" s="12" t="s">
        <v>578</v>
      </c>
      <c r="E6182" s="12">
        <v>100</v>
      </c>
      <c r="F6182" s="12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1699</v>
      </c>
      <c r="B6183" s="12">
        <v>41</v>
      </c>
      <c r="C6183" s="12">
        <v>44</v>
      </c>
      <c r="D6183" s="12" t="s">
        <v>576</v>
      </c>
      <c r="E6183" s="12">
        <v>100</v>
      </c>
      <c r="F6183" s="12">
        <v>1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>
      <c r="A6184" s="21" t="s">
        <v>1699</v>
      </c>
      <c r="B6184" s="12">
        <v>41</v>
      </c>
      <c r="C6184" s="12">
        <v>44</v>
      </c>
      <c r="D6184" s="12" t="s">
        <v>589</v>
      </c>
      <c r="E6184" s="12">
        <v>100</v>
      </c>
      <c r="F6184" s="12">
        <v>2</v>
      </c>
      <c r="G6184" s="12">
        <v>80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1" t="s">
        <v>1699</v>
      </c>
      <c r="B6185" s="12">
        <v>41</v>
      </c>
      <c r="C6185" s="12">
        <v>44</v>
      </c>
      <c r="D6185" s="12" t="s">
        <v>573</v>
      </c>
      <c r="E6185" s="12">
        <v>100</v>
      </c>
      <c r="F6185" s="12">
        <v>2</v>
      </c>
      <c r="G6185" s="12">
        <v>80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1699</v>
      </c>
      <c r="B6186" s="18">
        <v>41</v>
      </c>
      <c r="C6186" s="18">
        <v>44</v>
      </c>
      <c r="D6186" s="18" t="s">
        <v>1123</v>
      </c>
      <c r="E6186" s="18">
        <v>100</v>
      </c>
      <c r="F6186" s="18">
        <v>4</v>
      </c>
      <c r="G6186" s="18">
        <v>30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1699</v>
      </c>
      <c r="B6187" s="18">
        <v>41</v>
      </c>
      <c r="C6187" s="18">
        <v>44</v>
      </c>
      <c r="D6187" s="18" t="s">
        <v>1609</v>
      </c>
      <c r="E6187" s="18">
        <v>100</v>
      </c>
      <c r="F6187" s="18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1699</v>
      </c>
      <c r="B6188" s="18">
        <v>41</v>
      </c>
      <c r="C6188" s="18">
        <v>44</v>
      </c>
      <c r="D6188" s="18" t="s">
        <v>1646</v>
      </c>
      <c r="E6188" s="18">
        <v>100</v>
      </c>
      <c r="F6188" s="18">
        <v>2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1699</v>
      </c>
      <c r="B6189" s="18">
        <v>41</v>
      </c>
      <c r="C6189" s="18">
        <v>44</v>
      </c>
      <c r="D6189" s="18" t="s">
        <v>1685</v>
      </c>
      <c r="E6189" s="18">
        <v>100</v>
      </c>
      <c r="F6189" s="18">
        <v>2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1699</v>
      </c>
      <c r="B6190" s="18">
        <v>41</v>
      </c>
      <c r="C6190" s="18">
        <v>44</v>
      </c>
      <c r="D6190" s="18" t="s">
        <v>1686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1699</v>
      </c>
      <c r="B6191" s="18">
        <v>41</v>
      </c>
      <c r="C6191" s="18">
        <v>44</v>
      </c>
      <c r="D6191" s="18" t="s">
        <v>1671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 s="18" customFormat="1">
      <c r="A6192" s="17" t="s">
        <v>1699</v>
      </c>
      <c r="B6192" s="18">
        <v>41</v>
      </c>
      <c r="C6192" s="18">
        <v>44</v>
      </c>
      <c r="D6192" s="18" t="s">
        <v>1145</v>
      </c>
      <c r="E6192" s="18">
        <v>100</v>
      </c>
      <c r="F6192" s="18">
        <v>1</v>
      </c>
      <c r="G6192" s="18">
        <v>60</v>
      </c>
      <c r="H6192" s="18">
        <v>0</v>
      </c>
      <c r="I6192" s="18">
        <v>249</v>
      </c>
      <c r="J6192" s="18">
        <v>0</v>
      </c>
      <c r="K6192" s="18">
        <v>0</v>
      </c>
      <c r="L6192" s="12">
        <v>0</v>
      </c>
      <c r="M6192" s="12">
        <v>0</v>
      </c>
      <c r="N6192" s="12">
        <v>0</v>
      </c>
    </row>
    <row r="6193" spans="1:14" s="18" customFormat="1">
      <c r="A6193" s="17" t="s">
        <v>1699</v>
      </c>
      <c r="B6193" s="18">
        <v>41</v>
      </c>
      <c r="C6193" s="18">
        <v>44</v>
      </c>
      <c r="D6193" s="18" t="s">
        <v>1697</v>
      </c>
      <c r="E6193" s="18">
        <v>100</v>
      </c>
      <c r="F6193" s="18">
        <v>1</v>
      </c>
      <c r="G6193" s="18">
        <v>60</v>
      </c>
      <c r="H6193" s="18">
        <v>0</v>
      </c>
      <c r="I6193" s="18">
        <v>249</v>
      </c>
      <c r="J6193" s="18">
        <v>0</v>
      </c>
      <c r="K6193" s="18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1699</v>
      </c>
      <c r="B6194" s="12">
        <v>50</v>
      </c>
      <c r="C6194" s="12">
        <v>66</v>
      </c>
      <c r="D6194" s="12" t="s">
        <v>579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1699</v>
      </c>
      <c r="B6195" s="12">
        <v>50</v>
      </c>
      <c r="C6195" s="12">
        <v>66</v>
      </c>
      <c r="D6195" s="12" t="s">
        <v>577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1699</v>
      </c>
      <c r="B6196" s="12">
        <v>50</v>
      </c>
      <c r="C6196" s="12">
        <v>66</v>
      </c>
      <c r="D6196" s="12" t="s">
        <v>590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1699</v>
      </c>
      <c r="B6197" s="12">
        <v>50</v>
      </c>
      <c r="C6197" s="12">
        <v>66</v>
      </c>
      <c r="D6197" s="12" t="s">
        <v>582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1699</v>
      </c>
      <c r="B6198" s="12">
        <v>72</v>
      </c>
      <c r="C6198" s="12">
        <v>58</v>
      </c>
      <c r="D6198" s="12" t="s">
        <v>579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1699</v>
      </c>
      <c r="B6199" s="12">
        <v>72</v>
      </c>
      <c r="C6199" s="12">
        <v>58</v>
      </c>
      <c r="D6199" s="12" t="s">
        <v>577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1699</v>
      </c>
      <c r="B6200" s="12">
        <v>72</v>
      </c>
      <c r="C6200" s="12">
        <v>58</v>
      </c>
      <c r="D6200" s="12" t="s">
        <v>590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1699</v>
      </c>
      <c r="B6201" s="12">
        <v>72</v>
      </c>
      <c r="C6201" s="12">
        <v>58</v>
      </c>
      <c r="D6201" s="12" t="s">
        <v>582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1699</v>
      </c>
      <c r="B6202" s="12">
        <v>22</v>
      </c>
      <c r="C6202" s="12">
        <v>39</v>
      </c>
      <c r="D6202" s="12" t="s">
        <v>579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1699</v>
      </c>
      <c r="B6203" s="12">
        <v>22</v>
      </c>
      <c r="C6203" s="12">
        <v>39</v>
      </c>
      <c r="D6203" s="12" t="s">
        <v>577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1699</v>
      </c>
      <c r="B6204" s="12">
        <v>22</v>
      </c>
      <c r="C6204" s="12">
        <v>39</v>
      </c>
      <c r="D6204" s="12" t="s">
        <v>590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1699</v>
      </c>
      <c r="B6205" s="12">
        <v>22</v>
      </c>
      <c r="C6205" s="12">
        <v>39</v>
      </c>
      <c r="D6205" s="12" t="s">
        <v>582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1699</v>
      </c>
      <c r="B6206" s="12">
        <v>40</v>
      </c>
      <c r="C6206" s="12">
        <v>22</v>
      </c>
      <c r="D6206" s="12" t="s">
        <v>579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1699</v>
      </c>
      <c r="B6207" s="12">
        <v>40</v>
      </c>
      <c r="C6207" s="12">
        <v>22</v>
      </c>
      <c r="D6207" s="12" t="s">
        <v>577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1" t="s">
        <v>1699</v>
      </c>
      <c r="B6208" s="12">
        <v>40</v>
      </c>
      <c r="C6208" s="12">
        <v>22</v>
      </c>
      <c r="D6208" s="12" t="s">
        <v>590</v>
      </c>
      <c r="E6208" s="12">
        <v>20</v>
      </c>
      <c r="F6208" s="12">
        <v>5</v>
      </c>
      <c r="G6208" s="14">
        <v>30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1" t="s">
        <v>1699</v>
      </c>
      <c r="B6209" s="12">
        <v>40</v>
      </c>
      <c r="C6209" s="12">
        <v>22</v>
      </c>
      <c r="D6209" s="12" t="s">
        <v>582</v>
      </c>
      <c r="E6209" s="12">
        <v>20</v>
      </c>
      <c r="F6209" s="12">
        <v>5</v>
      </c>
      <c r="G6209" s="14">
        <v>30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1" spans="1:14">
      <c r="A6211" s="11" t="s">
        <v>1700</v>
      </c>
    </row>
    <row r="6212" spans="1:14">
      <c r="A6212" s="21" t="s">
        <v>1701</v>
      </c>
      <c r="B6212" s="12">
        <v>150</v>
      </c>
      <c r="C6212" s="12">
        <v>150</v>
      </c>
      <c r="D6212" s="12" t="s">
        <v>579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1701</v>
      </c>
      <c r="B6213" s="12">
        <v>150</v>
      </c>
      <c r="C6213" s="12">
        <v>150</v>
      </c>
      <c r="D6213" s="12" t="s">
        <v>577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1701</v>
      </c>
      <c r="B6214" s="12">
        <v>150</v>
      </c>
      <c r="C6214" s="12">
        <v>150</v>
      </c>
      <c r="D6214" s="12" t="s">
        <v>590</v>
      </c>
      <c r="E6214" s="12">
        <v>150</v>
      </c>
      <c r="F6214" s="12">
        <v>30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1701</v>
      </c>
      <c r="B6215" s="12">
        <v>150</v>
      </c>
      <c r="C6215" s="12">
        <v>150</v>
      </c>
      <c r="D6215" s="12" t="s">
        <v>574</v>
      </c>
      <c r="E6215" s="12">
        <v>150</v>
      </c>
      <c r="F6215" s="12">
        <v>30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1701</v>
      </c>
      <c r="B6216" s="12">
        <v>150</v>
      </c>
      <c r="C6216" s="12">
        <v>150</v>
      </c>
      <c r="D6216" s="12" t="s">
        <v>582</v>
      </c>
      <c r="E6216" s="12">
        <v>150</v>
      </c>
      <c r="F6216" s="12">
        <v>3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1701</v>
      </c>
      <c r="B6217" s="12">
        <v>150</v>
      </c>
      <c r="C6217" s="12">
        <v>150</v>
      </c>
      <c r="D6217" s="12" t="s">
        <v>545</v>
      </c>
      <c r="E6217" s="12">
        <v>150</v>
      </c>
      <c r="F6217" s="12">
        <v>5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1701</v>
      </c>
      <c r="B6218" s="12">
        <v>150</v>
      </c>
      <c r="C6218" s="12">
        <v>150</v>
      </c>
      <c r="D6218" s="12" t="s">
        <v>544</v>
      </c>
      <c r="E6218" s="12">
        <v>150</v>
      </c>
      <c r="F6218" s="12">
        <v>5</v>
      </c>
      <c r="G6218" s="12">
        <v>80</v>
      </c>
      <c r="H6218" s="12">
        <v>0</v>
      </c>
      <c r="I6218" s="12">
        <v>246</v>
      </c>
      <c r="J6218" s="12">
        <v>0</v>
      </c>
    </row>
    <row r="6219" spans="1:14">
      <c r="A6219" s="21" t="s">
        <v>1701</v>
      </c>
      <c r="B6219" s="12">
        <v>150</v>
      </c>
      <c r="C6219" s="12">
        <v>150</v>
      </c>
      <c r="D6219" s="12" t="s">
        <v>578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1701</v>
      </c>
      <c r="B6220" s="12">
        <v>150</v>
      </c>
      <c r="C6220" s="12">
        <v>150</v>
      </c>
      <c r="D6220" s="12" t="s">
        <v>576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>
      <c r="A6221" s="21" t="s">
        <v>1701</v>
      </c>
      <c r="B6221" s="12">
        <v>150</v>
      </c>
      <c r="C6221" s="12">
        <v>150</v>
      </c>
      <c r="D6221" s="12" t="s">
        <v>589</v>
      </c>
      <c r="E6221" s="12">
        <v>150</v>
      </c>
      <c r="F6221" s="12">
        <v>2</v>
      </c>
      <c r="G6221" s="12">
        <v>80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1" t="s">
        <v>1701</v>
      </c>
      <c r="B6222" s="12">
        <v>150</v>
      </c>
      <c r="C6222" s="12">
        <v>150</v>
      </c>
      <c r="D6222" s="12" t="s">
        <v>573</v>
      </c>
      <c r="E6222" s="12">
        <v>150</v>
      </c>
      <c r="F6222" s="12">
        <v>2</v>
      </c>
      <c r="G6222" s="12">
        <v>80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1701</v>
      </c>
      <c r="B6223" s="18">
        <v>150</v>
      </c>
      <c r="C6223" s="18">
        <v>150</v>
      </c>
      <c r="D6223" s="18" t="s">
        <v>1123</v>
      </c>
      <c r="E6223" s="18">
        <v>150</v>
      </c>
      <c r="F6223" s="18">
        <v>10</v>
      </c>
      <c r="G6223" s="18">
        <v>30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1701</v>
      </c>
      <c r="B6224" s="18">
        <v>150</v>
      </c>
      <c r="C6224" s="18">
        <v>150</v>
      </c>
      <c r="D6224" s="18" t="s">
        <v>1609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1701</v>
      </c>
      <c r="B6225" s="18">
        <v>150</v>
      </c>
      <c r="C6225" s="18">
        <v>150</v>
      </c>
      <c r="D6225" s="18" t="s">
        <v>1646</v>
      </c>
      <c r="E6225" s="18">
        <v>150</v>
      </c>
      <c r="F6225" s="18">
        <v>6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1701</v>
      </c>
      <c r="B6226" s="18">
        <v>150</v>
      </c>
      <c r="C6226" s="18">
        <v>150</v>
      </c>
      <c r="D6226" s="18" t="s">
        <v>1685</v>
      </c>
      <c r="E6226" s="18">
        <v>150</v>
      </c>
      <c r="F6226" s="18">
        <v>2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1701</v>
      </c>
      <c r="B6227" s="18">
        <v>150</v>
      </c>
      <c r="C6227" s="18">
        <v>150</v>
      </c>
      <c r="D6227" s="18" t="s">
        <v>1686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1701</v>
      </c>
      <c r="B6228" s="18">
        <v>150</v>
      </c>
      <c r="C6228" s="18">
        <v>150</v>
      </c>
      <c r="D6228" s="18" t="s">
        <v>1671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 s="18" customFormat="1">
      <c r="A6229" s="17" t="s">
        <v>1701</v>
      </c>
      <c r="B6229" s="18">
        <v>150</v>
      </c>
      <c r="C6229" s="18">
        <v>150</v>
      </c>
      <c r="D6229" s="18" t="s">
        <v>1145</v>
      </c>
      <c r="E6229" s="18">
        <v>150</v>
      </c>
      <c r="F6229" s="18">
        <v>1</v>
      </c>
      <c r="G6229" s="18">
        <v>60</v>
      </c>
      <c r="H6229" s="18">
        <v>0</v>
      </c>
      <c r="I6229" s="18">
        <v>249</v>
      </c>
      <c r="J6229" s="18">
        <v>0</v>
      </c>
      <c r="K6229" s="18">
        <v>0</v>
      </c>
      <c r="L6229" s="12">
        <v>0</v>
      </c>
      <c r="M6229" s="12">
        <v>0</v>
      </c>
      <c r="N6229" s="12">
        <v>0</v>
      </c>
    </row>
    <row r="6230" spans="1:14" s="18" customFormat="1">
      <c r="A6230" s="17" t="s">
        <v>1701</v>
      </c>
      <c r="B6230" s="18">
        <v>150</v>
      </c>
      <c r="C6230" s="18">
        <v>150</v>
      </c>
      <c r="D6230" s="18" t="s">
        <v>1697</v>
      </c>
      <c r="E6230" s="18">
        <v>150</v>
      </c>
      <c r="F6230" s="18">
        <v>1</v>
      </c>
      <c r="G6230" s="18">
        <v>60</v>
      </c>
      <c r="H6230" s="18">
        <v>0</v>
      </c>
      <c r="I6230" s="18">
        <v>249</v>
      </c>
      <c r="J6230" s="18">
        <v>0</v>
      </c>
      <c r="K6230" s="18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1701</v>
      </c>
      <c r="B6231" s="12">
        <v>244</v>
      </c>
      <c r="C6231" s="12">
        <v>236</v>
      </c>
      <c r="D6231" s="12" t="s">
        <v>579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1701</v>
      </c>
      <c r="B6232" s="12">
        <v>244</v>
      </c>
      <c r="C6232" s="12">
        <v>236</v>
      </c>
      <c r="D6232" s="12" t="s">
        <v>577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1701</v>
      </c>
      <c r="B6233" s="12">
        <v>244</v>
      </c>
      <c r="C6233" s="12">
        <v>236</v>
      </c>
      <c r="D6233" s="12" t="s">
        <v>590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1701</v>
      </c>
      <c r="B6234" s="12">
        <v>244</v>
      </c>
      <c r="C6234" s="12">
        <v>236</v>
      </c>
      <c r="D6234" s="12" t="s">
        <v>574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1701</v>
      </c>
      <c r="B6235" s="12">
        <v>244</v>
      </c>
      <c r="C6235" s="12">
        <v>236</v>
      </c>
      <c r="D6235" s="12" t="s">
        <v>582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1701</v>
      </c>
      <c r="B6236" s="12">
        <v>162</v>
      </c>
      <c r="C6236" s="12">
        <v>232</v>
      </c>
      <c r="D6236" s="12" t="s">
        <v>579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1701</v>
      </c>
      <c r="B6237" s="12">
        <v>162</v>
      </c>
      <c r="C6237" s="12">
        <v>232</v>
      </c>
      <c r="D6237" s="12" t="s">
        <v>577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1701</v>
      </c>
      <c r="B6238" s="12">
        <v>162</v>
      </c>
      <c r="C6238" s="12">
        <v>232</v>
      </c>
      <c r="D6238" s="12" t="s">
        <v>590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1701</v>
      </c>
      <c r="B6239" s="12">
        <v>162</v>
      </c>
      <c r="C6239" s="12">
        <v>232</v>
      </c>
      <c r="D6239" s="12" t="s">
        <v>574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1701</v>
      </c>
      <c r="B6240" s="12">
        <v>162</v>
      </c>
      <c r="C6240" s="12">
        <v>232</v>
      </c>
      <c r="D6240" s="12" t="s">
        <v>582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1701</v>
      </c>
      <c r="B6241" s="12">
        <v>160</v>
      </c>
      <c r="C6241" s="12">
        <v>135</v>
      </c>
      <c r="D6241" s="12" t="s">
        <v>579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1701</v>
      </c>
      <c r="B6242" s="12">
        <v>160</v>
      </c>
      <c r="C6242" s="12">
        <v>135</v>
      </c>
      <c r="D6242" s="12" t="s">
        <v>577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1701</v>
      </c>
      <c r="B6243" s="12">
        <v>160</v>
      </c>
      <c r="C6243" s="12">
        <v>135</v>
      </c>
      <c r="D6243" s="12" t="s">
        <v>590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1701</v>
      </c>
      <c r="B6244" s="12">
        <v>160</v>
      </c>
      <c r="C6244" s="12">
        <v>135</v>
      </c>
      <c r="D6244" s="12" t="s">
        <v>574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1701</v>
      </c>
      <c r="B6245" s="12">
        <v>160</v>
      </c>
      <c r="C6245" s="12">
        <v>135</v>
      </c>
      <c r="D6245" s="12" t="s">
        <v>582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1701</v>
      </c>
      <c r="B6246" s="12">
        <v>210</v>
      </c>
      <c r="C6246" s="12">
        <v>77</v>
      </c>
      <c r="D6246" s="12" t="s">
        <v>579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1701</v>
      </c>
      <c r="B6247" s="12">
        <v>210</v>
      </c>
      <c r="C6247" s="12">
        <v>77</v>
      </c>
      <c r="D6247" s="12" t="s">
        <v>577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1701</v>
      </c>
      <c r="B6248" s="12">
        <v>210</v>
      </c>
      <c r="C6248" s="12">
        <v>77</v>
      </c>
      <c r="D6248" s="12" t="s">
        <v>590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1701</v>
      </c>
      <c r="B6249" s="12">
        <v>210</v>
      </c>
      <c r="C6249" s="12">
        <v>77</v>
      </c>
      <c r="D6249" s="12" t="s">
        <v>574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1701</v>
      </c>
      <c r="B6250" s="12">
        <v>210</v>
      </c>
      <c r="C6250" s="12">
        <v>77</v>
      </c>
      <c r="D6250" s="12" t="s">
        <v>582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1701</v>
      </c>
      <c r="B6251" s="12">
        <v>113</v>
      </c>
      <c r="C6251" s="12">
        <v>94</v>
      </c>
      <c r="D6251" s="12" t="s">
        <v>579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1701</v>
      </c>
      <c r="B6252" s="12">
        <v>113</v>
      </c>
      <c r="C6252" s="12">
        <v>94</v>
      </c>
      <c r="D6252" s="12" t="s">
        <v>577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1701</v>
      </c>
      <c r="B6253" s="12">
        <v>113</v>
      </c>
      <c r="C6253" s="12">
        <v>94</v>
      </c>
      <c r="D6253" s="12" t="s">
        <v>590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1701</v>
      </c>
      <c r="B6254" s="12">
        <v>113</v>
      </c>
      <c r="C6254" s="12">
        <v>94</v>
      </c>
      <c r="D6254" s="12" t="s">
        <v>574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1701</v>
      </c>
      <c r="B6255" s="12">
        <v>113</v>
      </c>
      <c r="C6255" s="12">
        <v>94</v>
      </c>
      <c r="D6255" s="12" t="s">
        <v>582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1701</v>
      </c>
      <c r="B6256" s="12">
        <v>88</v>
      </c>
      <c r="C6256" s="12">
        <v>180</v>
      </c>
      <c r="D6256" s="12" t="s">
        <v>579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1701</v>
      </c>
      <c r="B6257" s="12">
        <v>88</v>
      </c>
      <c r="C6257" s="12">
        <v>180</v>
      </c>
      <c r="D6257" s="12" t="s">
        <v>577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1701</v>
      </c>
      <c r="B6258" s="12">
        <v>88</v>
      </c>
      <c r="C6258" s="12">
        <v>180</v>
      </c>
      <c r="D6258" s="12" t="s">
        <v>590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1" t="s">
        <v>1701</v>
      </c>
      <c r="B6259" s="12">
        <v>88</v>
      </c>
      <c r="C6259" s="12">
        <v>180</v>
      </c>
      <c r="D6259" s="12" t="s">
        <v>574</v>
      </c>
      <c r="E6259" s="12">
        <v>30</v>
      </c>
      <c r="F6259" s="12">
        <v>5</v>
      </c>
      <c r="G6259" s="14">
        <v>30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1" t="s">
        <v>1701</v>
      </c>
      <c r="B6260" s="12">
        <v>88</v>
      </c>
      <c r="C6260" s="12">
        <v>180</v>
      </c>
      <c r="D6260" s="12" t="s">
        <v>582</v>
      </c>
      <c r="E6260" s="12">
        <v>30</v>
      </c>
      <c r="F6260" s="12">
        <v>5</v>
      </c>
      <c r="G6260" s="14">
        <v>30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2" spans="1:14">
      <c r="A6262" s="11" t="s">
        <v>1689</v>
      </c>
    </row>
    <row r="6263" spans="1:14">
      <c r="A6263" s="21" t="s">
        <v>1702</v>
      </c>
      <c r="B6263" s="12">
        <v>44</v>
      </c>
      <c r="C6263" s="12">
        <v>44</v>
      </c>
      <c r="D6263" s="12" t="s">
        <v>579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1702</v>
      </c>
      <c r="B6264" s="12">
        <v>44</v>
      </c>
      <c r="C6264" s="12">
        <v>44</v>
      </c>
      <c r="D6264" s="12" t="s">
        <v>577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1702</v>
      </c>
      <c r="B6265" s="12">
        <v>44</v>
      </c>
      <c r="C6265" s="12">
        <v>44</v>
      </c>
      <c r="D6265" s="12" t="s">
        <v>590</v>
      </c>
      <c r="E6265" s="12">
        <v>60</v>
      </c>
      <c r="F6265" s="12">
        <v>10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1702</v>
      </c>
      <c r="B6266" s="12">
        <v>44</v>
      </c>
      <c r="C6266" s="12">
        <v>44</v>
      </c>
      <c r="D6266" s="12" t="s">
        <v>574</v>
      </c>
      <c r="E6266" s="12">
        <v>60</v>
      </c>
      <c r="F6266" s="12">
        <v>10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1702</v>
      </c>
      <c r="B6267" s="12">
        <v>44</v>
      </c>
      <c r="C6267" s="12">
        <v>44</v>
      </c>
      <c r="D6267" s="12" t="s">
        <v>582</v>
      </c>
      <c r="E6267" s="12">
        <v>60</v>
      </c>
      <c r="F6267" s="12">
        <v>3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1702</v>
      </c>
      <c r="B6268" s="12">
        <v>44</v>
      </c>
      <c r="C6268" s="12">
        <v>44</v>
      </c>
      <c r="D6268" s="12" t="s">
        <v>545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1702</v>
      </c>
      <c r="B6269" s="12">
        <v>44</v>
      </c>
      <c r="C6269" s="12">
        <v>44</v>
      </c>
      <c r="D6269" s="12" t="s">
        <v>544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1702</v>
      </c>
      <c r="B6270" s="12">
        <v>44</v>
      </c>
      <c r="C6270" s="12">
        <v>44</v>
      </c>
      <c r="D6270" s="12" t="s">
        <v>578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1702</v>
      </c>
      <c r="B6271" s="12">
        <v>44</v>
      </c>
      <c r="C6271" s="12">
        <v>44</v>
      </c>
      <c r="D6271" s="12" t="s">
        <v>576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>
      <c r="A6272" s="21" t="s">
        <v>1702</v>
      </c>
      <c r="B6272" s="12">
        <v>44</v>
      </c>
      <c r="C6272" s="12">
        <v>44</v>
      </c>
      <c r="D6272" s="12" t="s">
        <v>589</v>
      </c>
      <c r="E6272" s="12">
        <v>60</v>
      </c>
      <c r="F6272" s="12">
        <v>1</v>
      </c>
      <c r="G6272" s="12">
        <v>80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1" t="s">
        <v>1702</v>
      </c>
      <c r="B6273" s="12">
        <v>44</v>
      </c>
      <c r="C6273" s="12">
        <v>44</v>
      </c>
      <c r="D6273" s="12" t="s">
        <v>573</v>
      </c>
      <c r="E6273" s="12">
        <v>60</v>
      </c>
      <c r="F6273" s="12">
        <v>1</v>
      </c>
      <c r="G6273" s="12">
        <v>80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1702</v>
      </c>
      <c r="B6274" s="18">
        <v>44</v>
      </c>
      <c r="C6274" s="18">
        <v>44</v>
      </c>
      <c r="D6274" s="18" t="s">
        <v>1123</v>
      </c>
      <c r="E6274" s="18">
        <v>60</v>
      </c>
      <c r="F6274" s="18">
        <v>4</v>
      </c>
      <c r="G6274" s="18">
        <v>30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1702</v>
      </c>
      <c r="B6275" s="18">
        <v>44</v>
      </c>
      <c r="C6275" s="18">
        <v>44</v>
      </c>
      <c r="D6275" s="18" t="s">
        <v>1609</v>
      </c>
      <c r="E6275" s="18">
        <v>60</v>
      </c>
      <c r="F6275" s="18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1702</v>
      </c>
      <c r="B6276" s="18">
        <v>44</v>
      </c>
      <c r="C6276" s="18">
        <v>44</v>
      </c>
      <c r="D6276" s="18" t="s">
        <v>1646</v>
      </c>
      <c r="E6276" s="18">
        <v>60</v>
      </c>
      <c r="F6276" s="18">
        <v>2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 s="18" customFormat="1">
      <c r="A6277" s="17" t="s">
        <v>1702</v>
      </c>
      <c r="B6277" s="18">
        <v>44</v>
      </c>
      <c r="C6277" s="18">
        <v>44</v>
      </c>
      <c r="D6277" s="18" t="s">
        <v>1685</v>
      </c>
      <c r="E6277" s="18">
        <v>60</v>
      </c>
      <c r="F6277" s="18">
        <v>2</v>
      </c>
      <c r="G6277" s="18">
        <v>60</v>
      </c>
      <c r="H6277" s="18">
        <v>0</v>
      </c>
      <c r="I6277" s="18">
        <v>249</v>
      </c>
      <c r="J6277" s="18">
        <v>0</v>
      </c>
      <c r="K6277" s="18">
        <v>0</v>
      </c>
      <c r="L6277" s="12">
        <v>0</v>
      </c>
      <c r="M6277" s="12">
        <v>0</v>
      </c>
      <c r="N6277" s="12">
        <v>0</v>
      </c>
    </row>
    <row r="6278" spans="1:14" s="18" customFormat="1">
      <c r="A6278" s="17" t="s">
        <v>1702</v>
      </c>
      <c r="B6278" s="18">
        <v>44</v>
      </c>
      <c r="C6278" s="18">
        <v>44</v>
      </c>
      <c r="D6278" s="18" t="s">
        <v>1686</v>
      </c>
      <c r="E6278" s="18">
        <v>60</v>
      </c>
      <c r="F6278" s="18">
        <v>1</v>
      </c>
      <c r="G6278" s="18">
        <v>60</v>
      </c>
      <c r="H6278" s="18">
        <v>0</v>
      </c>
      <c r="I6278" s="18">
        <v>249</v>
      </c>
      <c r="J6278" s="18">
        <v>0</v>
      </c>
      <c r="K6278" s="18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1702</v>
      </c>
      <c r="B6279" s="12">
        <v>70</v>
      </c>
      <c r="C6279" s="12">
        <v>26</v>
      </c>
      <c r="D6279" s="12" t="s">
        <v>579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1702</v>
      </c>
      <c r="B6280" s="12">
        <v>70</v>
      </c>
      <c r="C6280" s="12">
        <v>26</v>
      </c>
      <c r="D6280" s="12" t="s">
        <v>577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1702</v>
      </c>
      <c r="B6281" s="12">
        <v>70</v>
      </c>
      <c r="C6281" s="12">
        <v>26</v>
      </c>
      <c r="D6281" s="12" t="s">
        <v>590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1702</v>
      </c>
      <c r="B6282" s="12">
        <v>70</v>
      </c>
      <c r="C6282" s="12">
        <v>26</v>
      </c>
      <c r="D6282" s="12" t="s">
        <v>574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1702</v>
      </c>
      <c r="B6283" s="12">
        <v>22</v>
      </c>
      <c r="C6283" s="12">
        <v>23</v>
      </c>
      <c r="D6283" s="12" t="s">
        <v>579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1702</v>
      </c>
      <c r="B6284" s="12">
        <v>22</v>
      </c>
      <c r="C6284" s="12">
        <v>23</v>
      </c>
      <c r="D6284" s="12" t="s">
        <v>577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1702</v>
      </c>
      <c r="B6285" s="12">
        <v>22</v>
      </c>
      <c r="C6285" s="12">
        <v>23</v>
      </c>
      <c r="D6285" s="12" t="s">
        <v>590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1702</v>
      </c>
      <c r="B6286" s="12">
        <v>22</v>
      </c>
      <c r="C6286" s="12">
        <v>23</v>
      </c>
      <c r="D6286" s="12" t="s">
        <v>574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1702</v>
      </c>
      <c r="B6287" s="12">
        <v>34</v>
      </c>
      <c r="C6287" s="12">
        <v>68</v>
      </c>
      <c r="D6287" s="12" t="s">
        <v>579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1702</v>
      </c>
      <c r="B6288" s="12">
        <v>34</v>
      </c>
      <c r="C6288" s="12">
        <v>68</v>
      </c>
      <c r="D6288" s="12" t="s">
        <v>577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1" t="s">
        <v>1702</v>
      </c>
      <c r="B6289" s="12">
        <v>34</v>
      </c>
      <c r="C6289" s="12">
        <v>68</v>
      </c>
      <c r="D6289" s="12" t="s">
        <v>590</v>
      </c>
      <c r="E6289" s="12">
        <v>20</v>
      </c>
      <c r="F6289" s="12">
        <v>4</v>
      </c>
      <c r="G6289" s="14">
        <v>30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1" t="s">
        <v>1702</v>
      </c>
      <c r="B6290" s="12">
        <v>34</v>
      </c>
      <c r="C6290" s="12">
        <v>68</v>
      </c>
      <c r="D6290" s="12" t="s">
        <v>574</v>
      </c>
      <c r="E6290" s="12">
        <v>20</v>
      </c>
      <c r="F6290" s="12">
        <v>4</v>
      </c>
      <c r="G6290" s="14">
        <v>30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2" spans="1:14">
      <c r="A6292" s="11" t="s">
        <v>1703</v>
      </c>
    </row>
    <row r="6293" spans="1:14">
      <c r="A6293" s="21" t="s">
        <v>1704</v>
      </c>
      <c r="B6293" s="12">
        <v>32</v>
      </c>
      <c r="C6293" s="12">
        <v>31</v>
      </c>
      <c r="D6293" s="12" t="s">
        <v>579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1705</v>
      </c>
      <c r="B6294" s="12">
        <v>32</v>
      </c>
      <c r="C6294" s="12">
        <v>31</v>
      </c>
      <c r="D6294" s="12" t="s">
        <v>577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1705</v>
      </c>
      <c r="B6295" s="12">
        <v>32</v>
      </c>
      <c r="C6295" s="12">
        <v>31</v>
      </c>
      <c r="D6295" s="12" t="s">
        <v>582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1705</v>
      </c>
      <c r="B6296" s="12">
        <v>32</v>
      </c>
      <c r="C6296" s="12">
        <v>31</v>
      </c>
      <c r="D6296" s="12" t="s">
        <v>574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1705</v>
      </c>
      <c r="B6297" s="12">
        <v>25</v>
      </c>
      <c r="C6297" s="12">
        <v>26</v>
      </c>
      <c r="D6297" s="12" t="s">
        <v>580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1705</v>
      </c>
      <c r="B6298" s="12">
        <v>32</v>
      </c>
      <c r="C6298" s="12">
        <v>31</v>
      </c>
      <c r="D6298" s="12" t="s">
        <v>545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1705</v>
      </c>
      <c r="B6299" s="12">
        <v>32</v>
      </c>
      <c r="C6299" s="12">
        <v>31</v>
      </c>
      <c r="D6299" s="12" t="s">
        <v>544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1705</v>
      </c>
      <c r="B6300" s="12">
        <v>32</v>
      </c>
      <c r="C6300" s="12">
        <v>31</v>
      </c>
      <c r="D6300" s="12" t="s">
        <v>570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1705</v>
      </c>
      <c r="B6301" s="12">
        <v>32</v>
      </c>
      <c r="C6301" s="12">
        <v>31</v>
      </c>
      <c r="D6301" s="12" t="s">
        <v>568</v>
      </c>
      <c r="E6301" s="12">
        <v>80</v>
      </c>
      <c r="F6301" s="12">
        <v>6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1705</v>
      </c>
      <c r="B6302" s="12">
        <v>32</v>
      </c>
      <c r="C6302" s="12">
        <v>31</v>
      </c>
      <c r="D6302" s="12" t="s">
        <v>1525</v>
      </c>
      <c r="E6302" s="12">
        <v>80</v>
      </c>
      <c r="F6302" s="12">
        <v>6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1705</v>
      </c>
      <c r="B6303" s="12">
        <v>32</v>
      </c>
      <c r="C6303" s="12">
        <v>31</v>
      </c>
      <c r="D6303" s="12" t="s">
        <v>1658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1705</v>
      </c>
      <c r="B6304" s="12">
        <v>32</v>
      </c>
      <c r="C6304" s="12">
        <v>31</v>
      </c>
      <c r="D6304" s="12" t="s">
        <v>1661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1705</v>
      </c>
      <c r="B6305" s="12">
        <v>32</v>
      </c>
      <c r="C6305" s="12">
        <v>31</v>
      </c>
      <c r="D6305" s="12" t="s">
        <v>1526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1" t="s">
        <v>1705</v>
      </c>
      <c r="B6306" s="12">
        <v>32</v>
      </c>
      <c r="C6306" s="12">
        <v>31</v>
      </c>
      <c r="D6306" s="12" t="s">
        <v>1527</v>
      </c>
      <c r="E6306" s="12">
        <v>80</v>
      </c>
      <c r="F6306" s="12">
        <v>2</v>
      </c>
      <c r="G6306" s="14">
        <v>80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1" t="s">
        <v>1705</v>
      </c>
      <c r="B6307" s="12">
        <v>32</v>
      </c>
      <c r="C6307" s="12">
        <v>31</v>
      </c>
      <c r="D6307" s="12" t="s">
        <v>1528</v>
      </c>
      <c r="E6307" s="12">
        <v>80</v>
      </c>
      <c r="F6307" s="12">
        <v>2</v>
      </c>
      <c r="G6307" s="14">
        <v>80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1705</v>
      </c>
      <c r="B6308" s="18">
        <v>32</v>
      </c>
      <c r="C6308" s="18">
        <v>31</v>
      </c>
      <c r="D6308" s="18" t="s">
        <v>1536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1705</v>
      </c>
      <c r="B6309" s="18">
        <v>32</v>
      </c>
      <c r="C6309" s="18">
        <v>31</v>
      </c>
      <c r="D6309" s="18" t="s">
        <v>1535</v>
      </c>
      <c r="E6309" s="18">
        <v>100</v>
      </c>
      <c r="F6309" s="18">
        <v>10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1705</v>
      </c>
      <c r="B6310" s="18">
        <v>32</v>
      </c>
      <c r="C6310" s="18">
        <v>31</v>
      </c>
      <c r="D6310" s="18" t="s">
        <v>1534</v>
      </c>
      <c r="E6310" s="18">
        <v>100</v>
      </c>
      <c r="F6310" s="18">
        <v>10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1705</v>
      </c>
      <c r="B6311" s="18">
        <v>32</v>
      </c>
      <c r="C6311" s="18">
        <v>31</v>
      </c>
      <c r="D6311" s="18" t="s">
        <v>1136</v>
      </c>
      <c r="E6311" s="18">
        <v>80</v>
      </c>
      <c r="F6311" s="18">
        <v>2</v>
      </c>
      <c r="G6311" s="18">
        <v>60</v>
      </c>
      <c r="H6311" s="18">
        <v>0</v>
      </c>
      <c r="I6311" s="18">
        <v>246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1705</v>
      </c>
      <c r="B6312" s="18">
        <v>32</v>
      </c>
      <c r="C6312" s="18">
        <v>31</v>
      </c>
      <c r="D6312" s="18" t="s">
        <v>1138</v>
      </c>
      <c r="E6312" s="18">
        <v>80</v>
      </c>
      <c r="F6312" s="18">
        <v>2</v>
      </c>
      <c r="G6312" s="18">
        <v>60</v>
      </c>
      <c r="H6312" s="18">
        <v>0</v>
      </c>
      <c r="I6312" s="18">
        <v>246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1705</v>
      </c>
      <c r="B6313" s="18">
        <v>32</v>
      </c>
      <c r="C6313" s="18">
        <v>31</v>
      </c>
      <c r="D6313" s="18" t="s">
        <v>1609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1705</v>
      </c>
      <c r="B6314" s="18">
        <v>32</v>
      </c>
      <c r="C6314" s="18">
        <v>31</v>
      </c>
      <c r="D6314" s="18" t="s">
        <v>1646</v>
      </c>
      <c r="E6314" s="18">
        <v>80</v>
      </c>
      <c r="F6314" s="18">
        <v>10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1705</v>
      </c>
      <c r="B6315" s="18">
        <v>32</v>
      </c>
      <c r="C6315" s="18">
        <v>31</v>
      </c>
      <c r="D6315" s="18" t="s">
        <v>1121</v>
      </c>
      <c r="E6315" s="18">
        <v>80</v>
      </c>
      <c r="F6315" s="18">
        <v>3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1705</v>
      </c>
      <c r="B6316" s="18">
        <v>32</v>
      </c>
      <c r="C6316" s="18">
        <v>31</v>
      </c>
      <c r="D6316" s="18" t="s">
        <v>1685</v>
      </c>
      <c r="E6316" s="18">
        <v>80</v>
      </c>
      <c r="F6316" s="18">
        <v>2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1705</v>
      </c>
      <c r="B6317" s="18">
        <v>32</v>
      </c>
      <c r="C6317" s="18">
        <v>31</v>
      </c>
      <c r="D6317" s="18" t="s">
        <v>1686</v>
      </c>
      <c r="E6317" s="18">
        <v>100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1705</v>
      </c>
      <c r="B6318" s="18">
        <v>32</v>
      </c>
      <c r="C6318" s="18">
        <v>31</v>
      </c>
      <c r="D6318" s="18" t="s">
        <v>1671</v>
      </c>
      <c r="E6318" s="18">
        <v>100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1705</v>
      </c>
      <c r="B6319" s="18">
        <v>32</v>
      </c>
      <c r="C6319" s="18">
        <v>31</v>
      </c>
      <c r="D6319" s="18" t="s">
        <v>1706</v>
      </c>
      <c r="E6319" s="18">
        <v>80</v>
      </c>
      <c r="F6319" s="18">
        <v>1</v>
      </c>
      <c r="G6319" s="18">
        <v>60</v>
      </c>
      <c r="H6319" s="18">
        <v>0</v>
      </c>
      <c r="I6319" s="18">
        <v>249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1705</v>
      </c>
      <c r="B6320" s="18">
        <v>32</v>
      </c>
      <c r="C6320" s="18">
        <v>31</v>
      </c>
      <c r="D6320" s="18" t="s">
        <v>534</v>
      </c>
      <c r="E6320" s="18">
        <v>80</v>
      </c>
      <c r="F6320" s="18">
        <v>1</v>
      </c>
      <c r="G6320" s="18">
        <v>60</v>
      </c>
      <c r="H6320" s="18">
        <v>0</v>
      </c>
      <c r="I6320" s="18">
        <v>249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1704</v>
      </c>
      <c r="B6321" s="12">
        <v>25</v>
      </c>
      <c r="C6321" s="12">
        <v>26</v>
      </c>
      <c r="D6321" s="12" t="s">
        <v>579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1705</v>
      </c>
      <c r="B6322" s="12">
        <v>25</v>
      </c>
      <c r="C6322" s="12">
        <v>26</v>
      </c>
      <c r="D6322" s="12" t="s">
        <v>577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1705</v>
      </c>
      <c r="B6323" s="12">
        <v>25</v>
      </c>
      <c r="C6323" s="12">
        <v>26</v>
      </c>
      <c r="D6323" s="12" t="s">
        <v>582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1705</v>
      </c>
      <c r="B6324" s="12">
        <v>25</v>
      </c>
      <c r="C6324" s="12">
        <v>26</v>
      </c>
      <c r="D6324" s="12" t="s">
        <v>574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1705</v>
      </c>
      <c r="B6325" s="12">
        <v>25</v>
      </c>
      <c r="C6325" s="12">
        <v>26</v>
      </c>
      <c r="D6325" s="12" t="s">
        <v>580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1705</v>
      </c>
      <c r="B6326" s="12">
        <v>25</v>
      </c>
      <c r="C6326" s="12">
        <v>26</v>
      </c>
      <c r="D6326" s="12" t="s">
        <v>570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1705</v>
      </c>
      <c r="B6327" s="12">
        <v>25</v>
      </c>
      <c r="C6327" s="12">
        <v>26</v>
      </c>
      <c r="D6327" s="12" t="s">
        <v>568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1705</v>
      </c>
      <c r="B6328" s="12">
        <v>25</v>
      </c>
      <c r="C6328" s="12">
        <v>26</v>
      </c>
      <c r="D6328" s="12" t="s">
        <v>1525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1704</v>
      </c>
      <c r="B6329" s="12">
        <v>42</v>
      </c>
      <c r="C6329" s="12">
        <v>42</v>
      </c>
      <c r="D6329" s="12" t="s">
        <v>579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1705</v>
      </c>
      <c r="B6330" s="12">
        <v>42</v>
      </c>
      <c r="C6330" s="12">
        <v>42</v>
      </c>
      <c r="D6330" s="12" t="s">
        <v>577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1705</v>
      </c>
      <c r="B6331" s="12">
        <v>42</v>
      </c>
      <c r="C6331" s="12">
        <v>42</v>
      </c>
      <c r="D6331" s="12" t="s">
        <v>582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1705</v>
      </c>
      <c r="B6332" s="12">
        <v>42</v>
      </c>
      <c r="C6332" s="12">
        <v>42</v>
      </c>
      <c r="D6332" s="12" t="s">
        <v>574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1705</v>
      </c>
      <c r="B6333" s="12">
        <v>42</v>
      </c>
      <c r="C6333" s="12">
        <v>42</v>
      </c>
      <c r="D6333" s="12" t="s">
        <v>580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1705</v>
      </c>
      <c r="B6334" s="12">
        <v>42</v>
      </c>
      <c r="C6334" s="12">
        <v>42</v>
      </c>
      <c r="D6334" s="12" t="s">
        <v>570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1705</v>
      </c>
      <c r="B6335" s="12">
        <v>42</v>
      </c>
      <c r="C6335" s="12">
        <v>42</v>
      </c>
      <c r="D6335" s="12" t="s">
        <v>568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1705</v>
      </c>
      <c r="B6336" s="12">
        <v>42</v>
      </c>
      <c r="C6336" s="12">
        <v>42</v>
      </c>
      <c r="D6336" s="12" t="s">
        <v>1525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1704</v>
      </c>
      <c r="B6337" s="12">
        <v>78</v>
      </c>
      <c r="C6337" s="12">
        <v>77</v>
      </c>
      <c r="D6337" s="12" t="s">
        <v>579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1705</v>
      </c>
      <c r="B6338" s="12">
        <v>78</v>
      </c>
      <c r="C6338" s="12">
        <v>77</v>
      </c>
      <c r="D6338" s="12" t="s">
        <v>577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1705</v>
      </c>
      <c r="B6339" s="12">
        <v>78</v>
      </c>
      <c r="C6339" s="12">
        <v>77</v>
      </c>
      <c r="D6339" s="12" t="s">
        <v>582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1705</v>
      </c>
      <c r="B6340" s="12">
        <v>78</v>
      </c>
      <c r="C6340" s="12">
        <v>77</v>
      </c>
      <c r="D6340" s="12" t="s">
        <v>574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1705</v>
      </c>
      <c r="B6341" s="12">
        <v>78</v>
      </c>
      <c r="C6341" s="12">
        <v>77</v>
      </c>
      <c r="D6341" s="12" t="s">
        <v>580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1705</v>
      </c>
      <c r="B6342" s="12">
        <v>78</v>
      </c>
      <c r="C6342" s="12">
        <v>77</v>
      </c>
      <c r="D6342" s="12" t="s">
        <v>570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1705</v>
      </c>
      <c r="B6343" s="12">
        <v>78</v>
      </c>
      <c r="C6343" s="12">
        <v>77</v>
      </c>
      <c r="D6343" s="12" t="s">
        <v>568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1705</v>
      </c>
      <c r="B6344" s="12">
        <v>78</v>
      </c>
      <c r="C6344" s="12">
        <v>77</v>
      </c>
      <c r="D6344" s="12" t="s">
        <v>1525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1704</v>
      </c>
      <c r="B6345" s="12">
        <v>54</v>
      </c>
      <c r="C6345" s="12">
        <v>54</v>
      </c>
      <c r="D6345" s="12" t="s">
        <v>579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1705</v>
      </c>
      <c r="B6346" s="12">
        <v>54</v>
      </c>
      <c r="C6346" s="12">
        <v>54</v>
      </c>
      <c r="D6346" s="12" t="s">
        <v>577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1705</v>
      </c>
      <c r="B6347" s="12">
        <v>54</v>
      </c>
      <c r="C6347" s="12">
        <v>54</v>
      </c>
      <c r="D6347" s="12" t="s">
        <v>582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1705</v>
      </c>
      <c r="B6348" s="12">
        <v>54</v>
      </c>
      <c r="C6348" s="12">
        <v>54</v>
      </c>
      <c r="D6348" s="12" t="s">
        <v>574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1705</v>
      </c>
      <c r="B6349" s="12">
        <v>54</v>
      </c>
      <c r="C6349" s="12">
        <v>54</v>
      </c>
      <c r="D6349" s="12" t="s">
        <v>580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1705</v>
      </c>
      <c r="B6350" s="12">
        <v>54</v>
      </c>
      <c r="C6350" s="12">
        <v>54</v>
      </c>
      <c r="D6350" s="12" t="s">
        <v>570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1" t="s">
        <v>1705</v>
      </c>
      <c r="B6351" s="12">
        <v>54</v>
      </c>
      <c r="C6351" s="12">
        <v>54</v>
      </c>
      <c r="D6351" s="12" t="s">
        <v>568</v>
      </c>
      <c r="E6351" s="12">
        <v>15</v>
      </c>
      <c r="F6351" s="12">
        <v>4</v>
      </c>
      <c r="G6351" s="14">
        <v>30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1" t="s">
        <v>1705</v>
      </c>
      <c r="B6352" s="12">
        <v>54</v>
      </c>
      <c r="C6352" s="12">
        <v>54</v>
      </c>
      <c r="D6352" s="12" t="s">
        <v>1525</v>
      </c>
      <c r="E6352" s="12">
        <v>15</v>
      </c>
      <c r="F6352" s="12">
        <v>4</v>
      </c>
      <c r="G6352" s="14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4" spans="1:14">
      <c r="A6354" s="11" t="s">
        <v>1707</v>
      </c>
    </row>
    <row r="6355" spans="1:14">
      <c r="A6355" s="21" t="s">
        <v>1708</v>
      </c>
      <c r="B6355" s="12">
        <v>10</v>
      </c>
      <c r="C6355" s="12">
        <v>55</v>
      </c>
      <c r="D6355" s="12" t="s">
        <v>568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1708</v>
      </c>
      <c r="B6356" s="12">
        <v>10</v>
      </c>
      <c r="C6356" s="12">
        <v>55</v>
      </c>
      <c r="D6356" s="12" t="s">
        <v>1525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1708</v>
      </c>
      <c r="B6357" s="12">
        <v>10</v>
      </c>
      <c r="C6357" s="12">
        <v>55</v>
      </c>
      <c r="D6357" s="12" t="s">
        <v>570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1708</v>
      </c>
      <c r="B6358" s="12">
        <v>26</v>
      </c>
      <c r="C6358" s="12">
        <v>72</v>
      </c>
      <c r="D6358" s="12" t="s">
        <v>568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1708</v>
      </c>
      <c r="B6359" s="12">
        <v>26</v>
      </c>
      <c r="C6359" s="12">
        <v>72</v>
      </c>
      <c r="D6359" s="12" t="s">
        <v>1525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1708</v>
      </c>
      <c r="B6360" s="12">
        <v>26</v>
      </c>
      <c r="C6360" s="12">
        <v>72</v>
      </c>
      <c r="D6360" s="12" t="s">
        <v>570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1708</v>
      </c>
      <c r="B6361" s="12">
        <v>57</v>
      </c>
      <c r="C6361" s="12">
        <v>13</v>
      </c>
      <c r="D6361" s="12" t="s">
        <v>568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1708</v>
      </c>
      <c r="B6362" s="12">
        <v>57</v>
      </c>
      <c r="C6362" s="12">
        <v>13</v>
      </c>
      <c r="D6362" s="12" t="s">
        <v>1525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1708</v>
      </c>
      <c r="B6363" s="12">
        <v>57</v>
      </c>
      <c r="C6363" s="12">
        <v>13</v>
      </c>
      <c r="D6363" s="12" t="s">
        <v>570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1708</v>
      </c>
      <c r="B6364" s="12">
        <v>72</v>
      </c>
      <c r="C6364" s="12">
        <v>28</v>
      </c>
      <c r="D6364" s="12" t="s">
        <v>568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1708</v>
      </c>
      <c r="B6365" s="12">
        <v>72</v>
      </c>
      <c r="C6365" s="12">
        <v>28</v>
      </c>
      <c r="D6365" s="12" t="s">
        <v>1525</v>
      </c>
      <c r="E6365" s="12">
        <v>10</v>
      </c>
      <c r="F6365" s="12">
        <v>4</v>
      </c>
      <c r="G6365" s="12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1708</v>
      </c>
      <c r="B6366" s="12">
        <v>72</v>
      </c>
      <c r="C6366" s="12">
        <v>28</v>
      </c>
      <c r="D6366" s="12" t="s">
        <v>570</v>
      </c>
      <c r="E6366" s="12">
        <v>10</v>
      </c>
      <c r="F6366" s="12">
        <v>4</v>
      </c>
      <c r="G6366" s="12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1708</v>
      </c>
      <c r="B6367" s="12">
        <v>66</v>
      </c>
      <c r="C6367" s="12">
        <v>66</v>
      </c>
      <c r="D6367" s="12" t="s">
        <v>580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1708</v>
      </c>
      <c r="B6368" s="12">
        <v>66</v>
      </c>
      <c r="C6368" s="12">
        <v>66</v>
      </c>
      <c r="D6368" s="12" t="s">
        <v>582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1708</v>
      </c>
      <c r="B6369" s="12">
        <v>66</v>
      </c>
      <c r="C6369" s="12">
        <v>66</v>
      </c>
      <c r="D6369" s="12" t="s">
        <v>579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1708</v>
      </c>
      <c r="B6370" s="12">
        <v>66</v>
      </c>
      <c r="C6370" s="12">
        <v>66</v>
      </c>
      <c r="D6370" s="12" t="s">
        <v>577</v>
      </c>
      <c r="E6370" s="12">
        <v>15</v>
      </c>
      <c r="F6370" s="12">
        <v>4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1708</v>
      </c>
      <c r="B6371" s="12">
        <v>66</v>
      </c>
      <c r="C6371" s="12">
        <v>66</v>
      </c>
      <c r="D6371" s="12" t="s">
        <v>574</v>
      </c>
      <c r="E6371" s="12">
        <v>15</v>
      </c>
      <c r="F6371" s="12">
        <v>4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1708</v>
      </c>
      <c r="B6372" s="12">
        <v>66</v>
      </c>
      <c r="C6372" s="12">
        <v>66</v>
      </c>
      <c r="D6372" s="12" t="s">
        <v>568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1708</v>
      </c>
      <c r="B6373" s="12">
        <v>66</v>
      </c>
      <c r="C6373" s="12">
        <v>66</v>
      </c>
      <c r="D6373" s="12" t="s">
        <v>1525</v>
      </c>
      <c r="E6373" s="12">
        <v>15</v>
      </c>
      <c r="F6373" s="12">
        <v>5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1708</v>
      </c>
      <c r="B6374" s="12">
        <v>66</v>
      </c>
      <c r="C6374" s="12">
        <v>66</v>
      </c>
      <c r="D6374" s="12" t="s">
        <v>570</v>
      </c>
      <c r="E6374" s="12">
        <v>15</v>
      </c>
      <c r="F6374" s="12">
        <v>5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1708</v>
      </c>
      <c r="B6375" s="12">
        <v>66</v>
      </c>
      <c r="C6375" s="12">
        <v>66</v>
      </c>
      <c r="D6375" s="12" t="s">
        <v>567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1708</v>
      </c>
      <c r="B6376" s="12">
        <v>66</v>
      </c>
      <c r="C6376" s="12">
        <v>66</v>
      </c>
      <c r="D6376" s="12" t="s">
        <v>566</v>
      </c>
      <c r="E6376" s="12">
        <v>15</v>
      </c>
      <c r="F6376" s="12">
        <v>1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1708</v>
      </c>
      <c r="B6377" s="12">
        <v>66</v>
      </c>
      <c r="C6377" s="12">
        <v>66</v>
      </c>
      <c r="D6377" s="12" t="s">
        <v>569</v>
      </c>
      <c r="E6377" s="12">
        <v>15</v>
      </c>
      <c r="F6377" s="12">
        <v>1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1708</v>
      </c>
      <c r="B6378" s="12">
        <v>46</v>
      </c>
      <c r="C6378" s="12">
        <v>46</v>
      </c>
      <c r="D6378" s="12" t="s">
        <v>580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1708</v>
      </c>
      <c r="B6379" s="12">
        <v>46</v>
      </c>
      <c r="C6379" s="12">
        <v>46</v>
      </c>
      <c r="D6379" s="12" t="s">
        <v>582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1708</v>
      </c>
      <c r="B6380" s="12">
        <v>46</v>
      </c>
      <c r="C6380" s="12">
        <v>46</v>
      </c>
      <c r="D6380" s="12" t="s">
        <v>579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1708</v>
      </c>
      <c r="B6381" s="12">
        <v>46</v>
      </c>
      <c r="C6381" s="12">
        <v>46</v>
      </c>
      <c r="D6381" s="12" t="s">
        <v>577</v>
      </c>
      <c r="E6381" s="12">
        <v>15</v>
      </c>
      <c r="F6381" s="12">
        <v>4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1708</v>
      </c>
      <c r="B6382" s="12">
        <v>46</v>
      </c>
      <c r="C6382" s="12">
        <v>46</v>
      </c>
      <c r="D6382" s="12" t="s">
        <v>574</v>
      </c>
      <c r="E6382" s="12">
        <v>15</v>
      </c>
      <c r="F6382" s="12">
        <v>4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1708</v>
      </c>
      <c r="B6383" s="12">
        <v>46</v>
      </c>
      <c r="C6383" s="12">
        <v>46</v>
      </c>
      <c r="D6383" s="12" t="s">
        <v>568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1708</v>
      </c>
      <c r="B6384" s="12">
        <v>46</v>
      </c>
      <c r="C6384" s="12">
        <v>46</v>
      </c>
      <c r="D6384" s="12" t="s">
        <v>1525</v>
      </c>
      <c r="E6384" s="12">
        <v>15</v>
      </c>
      <c r="F6384" s="12">
        <v>5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1708</v>
      </c>
      <c r="B6385" s="12">
        <v>46</v>
      </c>
      <c r="C6385" s="12">
        <v>46</v>
      </c>
      <c r="D6385" s="12" t="s">
        <v>570</v>
      </c>
      <c r="E6385" s="12">
        <v>15</v>
      </c>
      <c r="F6385" s="12">
        <v>5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1708</v>
      </c>
      <c r="B6386" s="12">
        <v>46</v>
      </c>
      <c r="C6386" s="12">
        <v>46</v>
      </c>
      <c r="D6386" s="12" t="s">
        <v>567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1708</v>
      </c>
      <c r="B6387" s="12">
        <v>46</v>
      </c>
      <c r="C6387" s="12">
        <v>46</v>
      </c>
      <c r="D6387" s="12" t="s">
        <v>566</v>
      </c>
      <c r="E6387" s="12">
        <v>15</v>
      </c>
      <c r="F6387" s="12">
        <v>1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1708</v>
      </c>
      <c r="B6388" s="12">
        <v>46</v>
      </c>
      <c r="C6388" s="12">
        <v>46</v>
      </c>
      <c r="D6388" s="12" t="s">
        <v>569</v>
      </c>
      <c r="E6388" s="12">
        <v>15</v>
      </c>
      <c r="F6388" s="12">
        <v>1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1708</v>
      </c>
      <c r="B6389" s="12">
        <v>28</v>
      </c>
      <c r="C6389" s="12">
        <v>31</v>
      </c>
      <c r="D6389" s="12" t="s">
        <v>580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1708</v>
      </c>
      <c r="B6390" s="12">
        <v>28</v>
      </c>
      <c r="C6390" s="12">
        <v>31</v>
      </c>
      <c r="D6390" s="12" t="s">
        <v>582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1708</v>
      </c>
      <c r="B6391" s="12">
        <v>28</v>
      </c>
      <c r="C6391" s="12">
        <v>31</v>
      </c>
      <c r="D6391" s="12" t="s">
        <v>579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1708</v>
      </c>
      <c r="B6392" s="12">
        <v>28</v>
      </c>
      <c r="C6392" s="12">
        <v>31</v>
      </c>
      <c r="D6392" s="12" t="s">
        <v>577</v>
      </c>
      <c r="E6392" s="12">
        <v>15</v>
      </c>
      <c r="F6392" s="12">
        <v>4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1708</v>
      </c>
      <c r="B6393" s="12">
        <v>28</v>
      </c>
      <c r="C6393" s="12">
        <v>31</v>
      </c>
      <c r="D6393" s="12" t="s">
        <v>574</v>
      </c>
      <c r="E6393" s="12">
        <v>15</v>
      </c>
      <c r="F6393" s="12">
        <v>4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1708</v>
      </c>
      <c r="B6394" s="12">
        <v>28</v>
      </c>
      <c r="C6394" s="12">
        <v>31</v>
      </c>
      <c r="D6394" s="12" t="s">
        <v>568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1708</v>
      </c>
      <c r="B6395" s="12">
        <v>28</v>
      </c>
      <c r="C6395" s="12">
        <v>31</v>
      </c>
      <c r="D6395" s="12" t="s">
        <v>1525</v>
      </c>
      <c r="E6395" s="12">
        <v>15</v>
      </c>
      <c r="F6395" s="12">
        <v>5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1708</v>
      </c>
      <c r="B6396" s="12">
        <v>28</v>
      </c>
      <c r="C6396" s="12">
        <v>31</v>
      </c>
      <c r="D6396" s="12" t="s">
        <v>570</v>
      </c>
      <c r="E6396" s="12">
        <v>15</v>
      </c>
      <c r="F6396" s="12">
        <v>5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1708</v>
      </c>
      <c r="B6397" s="12">
        <v>28</v>
      </c>
      <c r="C6397" s="12">
        <v>31</v>
      </c>
      <c r="D6397" s="12" t="s">
        <v>567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1" t="s">
        <v>1708</v>
      </c>
      <c r="B6398" s="12">
        <v>28</v>
      </c>
      <c r="C6398" s="12">
        <v>31</v>
      </c>
      <c r="D6398" s="12" t="s">
        <v>566</v>
      </c>
      <c r="E6398" s="12">
        <v>15</v>
      </c>
      <c r="F6398" s="12">
        <v>1</v>
      </c>
      <c r="G6398" s="14">
        <v>30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1" t="s">
        <v>1708</v>
      </c>
      <c r="B6399" s="12">
        <v>28</v>
      </c>
      <c r="C6399" s="12">
        <v>31</v>
      </c>
      <c r="D6399" s="12" t="s">
        <v>569</v>
      </c>
      <c r="E6399" s="12">
        <v>15</v>
      </c>
      <c r="F6399" s="12">
        <v>1</v>
      </c>
      <c r="G6399" s="14">
        <v>30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1708</v>
      </c>
      <c r="B6400" s="18">
        <v>28</v>
      </c>
      <c r="C6400" s="18">
        <v>31</v>
      </c>
      <c r="D6400" s="18" t="s">
        <v>1536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1708</v>
      </c>
      <c r="B6401" s="18">
        <v>28</v>
      </c>
      <c r="C6401" s="18">
        <v>31</v>
      </c>
      <c r="D6401" s="18" t="s">
        <v>1535</v>
      </c>
      <c r="E6401" s="18">
        <v>80</v>
      </c>
      <c r="F6401" s="18">
        <v>10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1708</v>
      </c>
      <c r="B6402" s="18">
        <v>28</v>
      </c>
      <c r="C6402" s="18">
        <v>31</v>
      </c>
      <c r="D6402" s="18" t="s">
        <v>1534</v>
      </c>
      <c r="E6402" s="18">
        <v>80</v>
      </c>
      <c r="F6402" s="18">
        <v>10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 s="18" customFormat="1">
      <c r="A6403" s="17" t="s">
        <v>1708</v>
      </c>
      <c r="B6403" s="18">
        <v>28</v>
      </c>
      <c r="C6403" s="18">
        <v>31</v>
      </c>
      <c r="D6403" s="18" t="s">
        <v>1136</v>
      </c>
      <c r="E6403" s="18">
        <v>80</v>
      </c>
      <c r="F6403" s="18">
        <v>2</v>
      </c>
      <c r="G6403" s="18">
        <v>60</v>
      </c>
      <c r="H6403" s="18">
        <v>0</v>
      </c>
      <c r="I6403" s="18">
        <v>246</v>
      </c>
      <c r="J6403" s="18">
        <v>0</v>
      </c>
      <c r="K6403" s="18">
        <v>0</v>
      </c>
      <c r="L6403" s="12">
        <v>0</v>
      </c>
      <c r="M6403" s="12">
        <v>0</v>
      </c>
      <c r="N6403" s="12">
        <v>0</v>
      </c>
    </row>
    <row r="6404" spans="1:14" s="18" customFormat="1">
      <c r="A6404" s="17" t="s">
        <v>1708</v>
      </c>
      <c r="B6404" s="18">
        <v>28</v>
      </c>
      <c r="C6404" s="18">
        <v>31</v>
      </c>
      <c r="D6404" s="18" t="s">
        <v>1138</v>
      </c>
      <c r="E6404" s="18">
        <v>80</v>
      </c>
      <c r="F6404" s="18">
        <v>2</v>
      </c>
      <c r="G6404" s="18">
        <v>60</v>
      </c>
      <c r="H6404" s="18">
        <v>0</v>
      </c>
      <c r="I6404" s="18">
        <v>246</v>
      </c>
      <c r="J6404" s="18">
        <v>0</v>
      </c>
      <c r="K6404" s="18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1708</v>
      </c>
      <c r="B6405" s="12">
        <v>50</v>
      </c>
      <c r="C6405" s="12">
        <v>50</v>
      </c>
      <c r="D6405" s="12" t="s">
        <v>568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1708</v>
      </c>
      <c r="B6406" s="12">
        <v>50</v>
      </c>
      <c r="C6406" s="12">
        <v>50</v>
      </c>
      <c r="D6406" s="12" t="s">
        <v>1525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1708</v>
      </c>
      <c r="B6407" s="12">
        <v>50</v>
      </c>
      <c r="C6407" s="12">
        <v>50</v>
      </c>
      <c r="D6407" s="12" t="s">
        <v>570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1708</v>
      </c>
      <c r="B6408" s="12">
        <v>50</v>
      </c>
      <c r="C6408" s="12">
        <v>50</v>
      </c>
      <c r="D6408" s="12" t="s">
        <v>580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1708</v>
      </c>
      <c r="B6409" s="12">
        <v>50</v>
      </c>
      <c r="C6409" s="12">
        <v>50</v>
      </c>
      <c r="D6409" s="12" t="s">
        <v>582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1708</v>
      </c>
      <c r="B6410" s="12">
        <v>50</v>
      </c>
      <c r="C6410" s="12">
        <v>50</v>
      </c>
      <c r="D6410" s="12" t="s">
        <v>572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1708</v>
      </c>
      <c r="B6411" s="12">
        <v>50</v>
      </c>
      <c r="C6411" s="12">
        <v>50</v>
      </c>
      <c r="D6411" s="12" t="s">
        <v>579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1708</v>
      </c>
      <c r="B6412" s="12">
        <v>50</v>
      </c>
      <c r="C6412" s="12">
        <v>50</v>
      </c>
      <c r="D6412" s="12" t="s">
        <v>577</v>
      </c>
      <c r="E6412" s="12">
        <v>70</v>
      </c>
      <c r="F6412" s="12">
        <v>7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1708</v>
      </c>
      <c r="B6413" s="12">
        <v>50</v>
      </c>
      <c r="C6413" s="12">
        <v>50</v>
      </c>
      <c r="D6413" s="12" t="s">
        <v>574</v>
      </c>
      <c r="E6413" s="12">
        <v>70</v>
      </c>
      <c r="F6413" s="12">
        <v>7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1708</v>
      </c>
      <c r="B6414" s="12">
        <v>50</v>
      </c>
      <c r="C6414" s="12">
        <v>50</v>
      </c>
      <c r="D6414" s="12" t="s">
        <v>578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1708</v>
      </c>
      <c r="B6415" s="12">
        <v>50</v>
      </c>
      <c r="C6415" s="12">
        <v>50</v>
      </c>
      <c r="D6415" s="12" t="s">
        <v>576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1708</v>
      </c>
      <c r="B6416" s="12">
        <v>50</v>
      </c>
      <c r="C6416" s="12">
        <v>50</v>
      </c>
      <c r="D6416" s="12" t="s">
        <v>573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1708</v>
      </c>
      <c r="B6417" s="12">
        <v>50</v>
      </c>
      <c r="C6417" s="12">
        <v>50</v>
      </c>
      <c r="D6417" s="12" t="s">
        <v>571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1708</v>
      </c>
      <c r="B6418" s="12">
        <v>50</v>
      </c>
      <c r="C6418" s="12">
        <v>50</v>
      </c>
      <c r="D6418" s="12" t="s">
        <v>567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1" t="s">
        <v>1708</v>
      </c>
      <c r="B6419" s="12">
        <v>50</v>
      </c>
      <c r="C6419" s="12">
        <v>50</v>
      </c>
      <c r="D6419" s="12" t="s">
        <v>566</v>
      </c>
      <c r="E6419" s="12">
        <v>60</v>
      </c>
      <c r="F6419" s="12">
        <v>2</v>
      </c>
      <c r="G6419" s="12">
        <v>80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1" t="s">
        <v>1708</v>
      </c>
      <c r="B6420" s="12">
        <v>50</v>
      </c>
      <c r="C6420" s="12">
        <v>50</v>
      </c>
      <c r="D6420" s="12" t="s">
        <v>569</v>
      </c>
      <c r="E6420" s="12">
        <v>60</v>
      </c>
      <c r="F6420" s="12">
        <v>2</v>
      </c>
      <c r="G6420" s="12">
        <v>80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1708</v>
      </c>
      <c r="B6421" s="18">
        <v>50</v>
      </c>
      <c r="C6421" s="18">
        <v>50</v>
      </c>
      <c r="D6421" s="18" t="s">
        <v>1536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1708</v>
      </c>
      <c r="B6422" s="18">
        <v>50</v>
      </c>
      <c r="C6422" s="18">
        <v>50</v>
      </c>
      <c r="D6422" s="18" t="s">
        <v>1535</v>
      </c>
      <c r="E6422" s="18">
        <v>70</v>
      </c>
      <c r="F6422" s="18">
        <v>10</v>
      </c>
      <c r="G6422" s="18">
        <v>60</v>
      </c>
      <c r="H6422" s="18">
        <v>0</v>
      </c>
      <c r="I6422" s="18">
        <v>246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1708</v>
      </c>
      <c r="B6423" s="18">
        <v>50</v>
      </c>
      <c r="C6423" s="18">
        <v>50</v>
      </c>
      <c r="D6423" s="18" t="s">
        <v>1534</v>
      </c>
      <c r="E6423" s="18">
        <v>70</v>
      </c>
      <c r="F6423" s="18">
        <v>10</v>
      </c>
      <c r="G6423" s="18">
        <v>60</v>
      </c>
      <c r="H6423" s="18">
        <v>0</v>
      </c>
      <c r="I6423" s="18">
        <v>246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1708</v>
      </c>
      <c r="B6424" s="18">
        <v>50</v>
      </c>
      <c r="C6424" s="18">
        <v>50</v>
      </c>
      <c r="D6424" s="18" t="s">
        <v>1609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1708</v>
      </c>
      <c r="B6425" s="18">
        <v>50</v>
      </c>
      <c r="C6425" s="18">
        <v>50</v>
      </c>
      <c r="D6425" s="18" t="s">
        <v>1646</v>
      </c>
      <c r="E6425" s="18">
        <v>70</v>
      </c>
      <c r="F6425" s="18">
        <v>10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1708</v>
      </c>
      <c r="B6426" s="18">
        <v>50</v>
      </c>
      <c r="C6426" s="18">
        <v>50</v>
      </c>
      <c r="D6426" s="18" t="s">
        <v>1121</v>
      </c>
      <c r="E6426" s="18">
        <v>70</v>
      </c>
      <c r="F6426" s="18">
        <v>3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1708</v>
      </c>
      <c r="B6427" s="18">
        <v>50</v>
      </c>
      <c r="C6427" s="18">
        <v>50</v>
      </c>
      <c r="D6427" s="18" t="s">
        <v>1685</v>
      </c>
      <c r="E6427" s="18">
        <v>70</v>
      </c>
      <c r="F6427" s="18">
        <v>2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1708</v>
      </c>
      <c r="B6428" s="18">
        <v>50</v>
      </c>
      <c r="C6428" s="18">
        <v>50</v>
      </c>
      <c r="D6428" s="18" t="s">
        <v>1686</v>
      </c>
      <c r="E6428" s="18">
        <v>100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1708</v>
      </c>
      <c r="B6429" s="18">
        <v>50</v>
      </c>
      <c r="C6429" s="18">
        <v>50</v>
      </c>
      <c r="D6429" s="18" t="s">
        <v>1671</v>
      </c>
      <c r="E6429" s="18">
        <v>100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1708</v>
      </c>
      <c r="B6430" s="18">
        <v>50</v>
      </c>
      <c r="C6430" s="18">
        <v>50</v>
      </c>
      <c r="D6430" s="18" t="s">
        <v>1706</v>
      </c>
      <c r="E6430" s="18">
        <v>80</v>
      </c>
      <c r="F6430" s="18">
        <v>1</v>
      </c>
      <c r="G6430" s="18">
        <v>60</v>
      </c>
      <c r="H6430" s="18">
        <v>0</v>
      </c>
      <c r="I6430" s="18">
        <v>249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1708</v>
      </c>
      <c r="B6431" s="18">
        <v>50</v>
      </c>
      <c r="C6431" s="18">
        <v>50</v>
      </c>
      <c r="D6431" s="18" t="s">
        <v>534</v>
      </c>
      <c r="E6431" s="18">
        <v>80</v>
      </c>
      <c r="F6431" s="18">
        <v>1</v>
      </c>
      <c r="G6431" s="18">
        <v>60</v>
      </c>
      <c r="H6431" s="18">
        <v>0</v>
      </c>
      <c r="I6431" s="18">
        <v>249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3" spans="1:14">
      <c r="A6433" s="11" t="s">
        <v>1709</v>
      </c>
    </row>
    <row r="6434" spans="1:14">
      <c r="A6434" s="21" t="s">
        <v>1710</v>
      </c>
      <c r="B6434" s="12">
        <v>77</v>
      </c>
      <c r="C6434" s="12">
        <v>77</v>
      </c>
      <c r="D6434" s="12" t="s">
        <v>568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1710</v>
      </c>
      <c r="B6435" s="12">
        <v>77</v>
      </c>
      <c r="C6435" s="12">
        <v>77</v>
      </c>
      <c r="D6435" s="12" t="s">
        <v>1525</v>
      </c>
      <c r="E6435" s="12">
        <v>15</v>
      </c>
      <c r="F6435" s="12">
        <v>6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1710</v>
      </c>
      <c r="B6436" s="12">
        <v>77</v>
      </c>
      <c r="C6436" s="12">
        <v>77</v>
      </c>
      <c r="D6436" s="12" t="s">
        <v>570</v>
      </c>
      <c r="E6436" s="12">
        <v>15</v>
      </c>
      <c r="F6436" s="12">
        <v>6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1710</v>
      </c>
      <c r="B6437" s="12">
        <v>77</v>
      </c>
      <c r="C6437" s="12">
        <v>77</v>
      </c>
      <c r="D6437" s="12" t="s">
        <v>580</v>
      </c>
      <c r="E6437" s="12">
        <v>15</v>
      </c>
      <c r="F6437" s="12">
        <v>4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1710</v>
      </c>
      <c r="B6438" s="12">
        <v>77</v>
      </c>
      <c r="C6438" s="12">
        <v>77</v>
      </c>
      <c r="D6438" s="12" t="s">
        <v>582</v>
      </c>
      <c r="E6438" s="12">
        <v>15</v>
      </c>
      <c r="F6438" s="12">
        <v>4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1710</v>
      </c>
      <c r="B6439" s="12">
        <v>77</v>
      </c>
      <c r="C6439" s="12">
        <v>77</v>
      </c>
      <c r="D6439" s="12" t="s">
        <v>567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>
      <c r="A6440" s="21" t="s">
        <v>1710</v>
      </c>
      <c r="B6440" s="12">
        <v>77</v>
      </c>
      <c r="C6440" s="12">
        <v>77</v>
      </c>
      <c r="D6440" s="12" t="s">
        <v>566</v>
      </c>
      <c r="E6440" s="12">
        <v>15</v>
      </c>
      <c r="F6440" s="12">
        <v>1</v>
      </c>
      <c r="G6440" s="14">
        <v>30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1" t="s">
        <v>1710</v>
      </c>
      <c r="B6441" s="12">
        <v>77</v>
      </c>
      <c r="C6441" s="12">
        <v>77</v>
      </c>
      <c r="D6441" s="12" t="s">
        <v>569</v>
      </c>
      <c r="E6441" s="12">
        <v>15</v>
      </c>
      <c r="F6441" s="12">
        <v>1</v>
      </c>
      <c r="G6441" s="14">
        <v>30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1710</v>
      </c>
      <c r="B6442" s="18">
        <v>77</v>
      </c>
      <c r="C6442" s="18">
        <v>77</v>
      </c>
      <c r="D6442" s="18" t="s">
        <v>1536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 s="18" customFormat="1">
      <c r="A6443" s="17" t="s">
        <v>1710</v>
      </c>
      <c r="B6443" s="18">
        <v>77</v>
      </c>
      <c r="C6443" s="18">
        <v>77</v>
      </c>
      <c r="D6443" s="18" t="s">
        <v>1535</v>
      </c>
      <c r="E6443" s="18">
        <v>15</v>
      </c>
      <c r="F6443" s="18">
        <v>1</v>
      </c>
      <c r="G6443" s="18">
        <v>60</v>
      </c>
      <c r="H6443" s="18">
        <v>0</v>
      </c>
      <c r="I6443" s="18">
        <v>246</v>
      </c>
      <c r="J6443" s="18">
        <v>0</v>
      </c>
      <c r="K6443" s="18">
        <v>0</v>
      </c>
      <c r="L6443" s="12">
        <v>0</v>
      </c>
      <c r="M6443" s="12">
        <v>0</v>
      </c>
      <c r="N6443" s="12">
        <v>0</v>
      </c>
    </row>
    <row r="6444" spans="1:14" s="18" customFormat="1">
      <c r="A6444" s="17" t="s">
        <v>1710</v>
      </c>
      <c r="B6444" s="18">
        <v>77</v>
      </c>
      <c r="C6444" s="18">
        <v>77</v>
      </c>
      <c r="D6444" s="18" t="s">
        <v>1534</v>
      </c>
      <c r="E6444" s="18">
        <v>15</v>
      </c>
      <c r="F6444" s="18">
        <v>1</v>
      </c>
      <c r="G6444" s="18">
        <v>60</v>
      </c>
      <c r="H6444" s="18">
        <v>0</v>
      </c>
      <c r="I6444" s="18">
        <v>246</v>
      </c>
      <c r="J6444" s="18">
        <v>0</v>
      </c>
      <c r="K6444" s="18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1710</v>
      </c>
      <c r="B6445" s="12">
        <v>25</v>
      </c>
      <c r="C6445" s="12">
        <v>60</v>
      </c>
      <c r="D6445" s="12" t="s">
        <v>568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1710</v>
      </c>
      <c r="B6446" s="12">
        <v>25</v>
      </c>
      <c r="C6446" s="12">
        <v>60</v>
      </c>
      <c r="D6446" s="12" t="s">
        <v>1525</v>
      </c>
      <c r="E6446" s="12">
        <v>15</v>
      </c>
      <c r="F6446" s="12">
        <v>6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1710</v>
      </c>
      <c r="B6447" s="12">
        <v>25</v>
      </c>
      <c r="C6447" s="12">
        <v>60</v>
      </c>
      <c r="D6447" s="12" t="s">
        <v>570</v>
      </c>
      <c r="E6447" s="12">
        <v>15</v>
      </c>
      <c r="F6447" s="12">
        <v>6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1710</v>
      </c>
      <c r="B6448" s="12">
        <v>25</v>
      </c>
      <c r="C6448" s="12">
        <v>60</v>
      </c>
      <c r="D6448" s="12" t="s">
        <v>580</v>
      </c>
      <c r="E6448" s="12">
        <v>15</v>
      </c>
      <c r="F6448" s="12">
        <v>4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1710</v>
      </c>
      <c r="B6449" s="12">
        <v>25</v>
      </c>
      <c r="C6449" s="12">
        <v>60</v>
      </c>
      <c r="D6449" s="12" t="s">
        <v>582</v>
      </c>
      <c r="E6449" s="12">
        <v>15</v>
      </c>
      <c r="F6449" s="12">
        <v>4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1710</v>
      </c>
      <c r="B6450" s="12">
        <v>25</v>
      </c>
      <c r="C6450" s="12">
        <v>60</v>
      </c>
      <c r="D6450" s="12" t="s">
        <v>567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>
      <c r="A6451" s="21" t="s">
        <v>1710</v>
      </c>
      <c r="B6451" s="12">
        <v>25</v>
      </c>
      <c r="C6451" s="12">
        <v>60</v>
      </c>
      <c r="D6451" s="12" t="s">
        <v>566</v>
      </c>
      <c r="E6451" s="12">
        <v>15</v>
      </c>
      <c r="F6451" s="12">
        <v>1</v>
      </c>
      <c r="G6451" s="14">
        <v>30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1" t="s">
        <v>1710</v>
      </c>
      <c r="B6452" s="12">
        <v>25</v>
      </c>
      <c r="C6452" s="12">
        <v>60</v>
      </c>
      <c r="D6452" s="12" t="s">
        <v>569</v>
      </c>
      <c r="E6452" s="12">
        <v>15</v>
      </c>
      <c r="F6452" s="12">
        <v>1</v>
      </c>
      <c r="G6452" s="14">
        <v>30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1710</v>
      </c>
      <c r="B6453" s="18">
        <v>25</v>
      </c>
      <c r="C6453" s="18">
        <v>60</v>
      </c>
      <c r="D6453" s="18" t="s">
        <v>1536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 s="18" customFormat="1">
      <c r="A6454" s="17" t="s">
        <v>1710</v>
      </c>
      <c r="B6454" s="18">
        <v>25</v>
      </c>
      <c r="C6454" s="18">
        <v>60</v>
      </c>
      <c r="D6454" s="18" t="s">
        <v>1535</v>
      </c>
      <c r="E6454" s="18">
        <v>15</v>
      </c>
      <c r="F6454" s="18">
        <v>1</v>
      </c>
      <c r="G6454" s="18">
        <v>60</v>
      </c>
      <c r="H6454" s="18">
        <v>0</v>
      </c>
      <c r="I6454" s="18">
        <v>246</v>
      </c>
      <c r="J6454" s="18">
        <v>0</v>
      </c>
      <c r="K6454" s="18">
        <v>0</v>
      </c>
      <c r="L6454" s="12">
        <v>0</v>
      </c>
      <c r="M6454" s="12">
        <v>0</v>
      </c>
      <c r="N6454" s="12">
        <v>0</v>
      </c>
    </row>
    <row r="6455" spans="1:14" s="18" customFormat="1">
      <c r="A6455" s="17" t="s">
        <v>1710</v>
      </c>
      <c r="B6455" s="18">
        <v>25</v>
      </c>
      <c r="C6455" s="18">
        <v>60</v>
      </c>
      <c r="D6455" s="18" t="s">
        <v>1534</v>
      </c>
      <c r="E6455" s="18">
        <v>15</v>
      </c>
      <c r="F6455" s="18">
        <v>1</v>
      </c>
      <c r="G6455" s="18">
        <v>60</v>
      </c>
      <c r="H6455" s="18">
        <v>0</v>
      </c>
      <c r="I6455" s="18">
        <v>246</v>
      </c>
      <c r="J6455" s="18">
        <v>0</v>
      </c>
      <c r="K6455" s="18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1710</v>
      </c>
      <c r="B6456" s="12">
        <v>60</v>
      </c>
      <c r="C6456" s="12">
        <v>25</v>
      </c>
      <c r="D6456" s="12" t="s">
        <v>568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1710</v>
      </c>
      <c r="B6457" s="12">
        <v>60</v>
      </c>
      <c r="C6457" s="12">
        <v>25</v>
      </c>
      <c r="D6457" s="12" t="s">
        <v>1525</v>
      </c>
      <c r="E6457" s="12">
        <v>15</v>
      </c>
      <c r="F6457" s="12">
        <v>6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1710</v>
      </c>
      <c r="B6458" s="12">
        <v>60</v>
      </c>
      <c r="C6458" s="12">
        <v>25</v>
      </c>
      <c r="D6458" s="12" t="s">
        <v>570</v>
      </c>
      <c r="E6458" s="12">
        <v>15</v>
      </c>
      <c r="F6458" s="12">
        <v>6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1710</v>
      </c>
      <c r="B6459" s="12">
        <v>60</v>
      </c>
      <c r="C6459" s="12">
        <v>25</v>
      </c>
      <c r="D6459" s="12" t="s">
        <v>580</v>
      </c>
      <c r="E6459" s="12">
        <v>15</v>
      </c>
      <c r="F6459" s="12">
        <v>4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1710</v>
      </c>
      <c r="B6460" s="12">
        <v>60</v>
      </c>
      <c r="C6460" s="12">
        <v>25</v>
      </c>
      <c r="D6460" s="12" t="s">
        <v>582</v>
      </c>
      <c r="E6460" s="12">
        <v>15</v>
      </c>
      <c r="F6460" s="12">
        <v>4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1710</v>
      </c>
      <c r="B6461" s="12">
        <v>60</v>
      </c>
      <c r="C6461" s="12">
        <v>25</v>
      </c>
      <c r="D6461" s="12" t="s">
        <v>567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>
      <c r="A6462" s="21" t="s">
        <v>1710</v>
      </c>
      <c r="B6462" s="12">
        <v>60</v>
      </c>
      <c r="C6462" s="12">
        <v>25</v>
      </c>
      <c r="D6462" s="12" t="s">
        <v>566</v>
      </c>
      <c r="E6462" s="12">
        <v>15</v>
      </c>
      <c r="F6462" s="12">
        <v>1</v>
      </c>
      <c r="G6462" s="14">
        <v>30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1" t="s">
        <v>1710</v>
      </c>
      <c r="B6463" s="12">
        <v>60</v>
      </c>
      <c r="C6463" s="12">
        <v>25</v>
      </c>
      <c r="D6463" s="12" t="s">
        <v>569</v>
      </c>
      <c r="E6463" s="12">
        <v>15</v>
      </c>
      <c r="F6463" s="12">
        <v>1</v>
      </c>
      <c r="G6463" s="14">
        <v>30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1710</v>
      </c>
      <c r="B6464" s="18">
        <v>60</v>
      </c>
      <c r="C6464" s="18">
        <v>25</v>
      </c>
      <c r="D6464" s="18" t="s">
        <v>1536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 s="18" customFormat="1">
      <c r="A6465" s="17" t="s">
        <v>1710</v>
      </c>
      <c r="B6465" s="18">
        <v>60</v>
      </c>
      <c r="C6465" s="18">
        <v>25</v>
      </c>
      <c r="D6465" s="18" t="s">
        <v>1535</v>
      </c>
      <c r="E6465" s="18">
        <v>15</v>
      </c>
      <c r="F6465" s="18">
        <v>1</v>
      </c>
      <c r="G6465" s="18">
        <v>60</v>
      </c>
      <c r="H6465" s="18">
        <v>0</v>
      </c>
      <c r="I6465" s="18">
        <v>246</v>
      </c>
      <c r="J6465" s="18">
        <v>0</v>
      </c>
      <c r="K6465" s="18">
        <v>0</v>
      </c>
      <c r="L6465" s="12">
        <v>0</v>
      </c>
      <c r="M6465" s="12">
        <v>0</v>
      </c>
      <c r="N6465" s="12">
        <v>0</v>
      </c>
    </row>
    <row r="6466" spans="1:14" s="18" customFormat="1">
      <c r="A6466" s="17" t="s">
        <v>1710</v>
      </c>
      <c r="B6466" s="18">
        <v>60</v>
      </c>
      <c r="C6466" s="18">
        <v>25</v>
      </c>
      <c r="D6466" s="18" t="s">
        <v>1534</v>
      </c>
      <c r="E6466" s="18">
        <v>15</v>
      </c>
      <c r="F6466" s="18">
        <v>1</v>
      </c>
      <c r="G6466" s="18">
        <v>60</v>
      </c>
      <c r="H6466" s="18">
        <v>0</v>
      </c>
      <c r="I6466" s="18">
        <v>246</v>
      </c>
      <c r="J6466" s="18">
        <v>0</v>
      </c>
      <c r="K6466" s="18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1710</v>
      </c>
      <c r="B6467" s="12">
        <v>30</v>
      </c>
      <c r="C6467" s="12">
        <v>30</v>
      </c>
      <c r="D6467" s="12" t="s">
        <v>568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1710</v>
      </c>
      <c r="B6468" s="12">
        <v>30</v>
      </c>
      <c r="C6468" s="12">
        <v>30</v>
      </c>
      <c r="D6468" s="12" t="s">
        <v>1525</v>
      </c>
      <c r="E6468" s="12">
        <v>15</v>
      </c>
      <c r="F6468" s="12">
        <v>6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1710</v>
      </c>
      <c r="B6469" s="12">
        <v>30</v>
      </c>
      <c r="C6469" s="12">
        <v>30</v>
      </c>
      <c r="D6469" s="12" t="s">
        <v>570</v>
      </c>
      <c r="E6469" s="12">
        <v>15</v>
      </c>
      <c r="F6469" s="12">
        <v>6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1710</v>
      </c>
      <c r="B6470" s="12">
        <v>30</v>
      </c>
      <c r="C6470" s="12">
        <v>30</v>
      </c>
      <c r="D6470" s="12" t="s">
        <v>580</v>
      </c>
      <c r="E6470" s="12">
        <v>15</v>
      </c>
      <c r="F6470" s="12">
        <v>4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1710</v>
      </c>
      <c r="B6471" s="12">
        <v>30</v>
      </c>
      <c r="C6471" s="12">
        <v>30</v>
      </c>
      <c r="D6471" s="12" t="s">
        <v>582</v>
      </c>
      <c r="E6471" s="12">
        <v>15</v>
      </c>
      <c r="F6471" s="12">
        <v>4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1710</v>
      </c>
      <c r="B6472" s="12">
        <v>30</v>
      </c>
      <c r="C6472" s="12">
        <v>30</v>
      </c>
      <c r="D6472" s="12" t="s">
        <v>567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>
      <c r="A6473" s="21" t="s">
        <v>1710</v>
      </c>
      <c r="B6473" s="12">
        <v>30</v>
      </c>
      <c r="C6473" s="12">
        <v>30</v>
      </c>
      <c r="D6473" s="12" t="s">
        <v>566</v>
      </c>
      <c r="E6473" s="12">
        <v>15</v>
      </c>
      <c r="F6473" s="12">
        <v>1</v>
      </c>
      <c r="G6473" s="14">
        <v>30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1" t="s">
        <v>1710</v>
      </c>
      <c r="B6474" s="12">
        <v>30</v>
      </c>
      <c r="C6474" s="12">
        <v>30</v>
      </c>
      <c r="D6474" s="12" t="s">
        <v>569</v>
      </c>
      <c r="E6474" s="12">
        <v>15</v>
      </c>
      <c r="F6474" s="12">
        <v>1</v>
      </c>
      <c r="G6474" s="14">
        <v>30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1710</v>
      </c>
      <c r="B6475" s="18">
        <v>30</v>
      </c>
      <c r="C6475" s="18">
        <v>30</v>
      </c>
      <c r="D6475" s="18" t="s">
        <v>1536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 s="18" customFormat="1">
      <c r="A6476" s="17" t="s">
        <v>1710</v>
      </c>
      <c r="B6476" s="18">
        <v>30</v>
      </c>
      <c r="C6476" s="18">
        <v>30</v>
      </c>
      <c r="D6476" s="18" t="s">
        <v>1535</v>
      </c>
      <c r="E6476" s="18">
        <v>15</v>
      </c>
      <c r="F6476" s="18">
        <v>1</v>
      </c>
      <c r="G6476" s="18">
        <v>60</v>
      </c>
      <c r="H6476" s="18">
        <v>0</v>
      </c>
      <c r="I6476" s="18">
        <v>246</v>
      </c>
      <c r="J6476" s="18">
        <v>0</v>
      </c>
      <c r="K6476" s="18">
        <v>0</v>
      </c>
      <c r="L6476" s="12">
        <v>0</v>
      </c>
      <c r="M6476" s="12">
        <v>0</v>
      </c>
      <c r="N6476" s="12">
        <v>0</v>
      </c>
    </row>
    <row r="6477" spans="1:14" s="18" customFormat="1">
      <c r="A6477" s="17" t="s">
        <v>1710</v>
      </c>
      <c r="B6477" s="18">
        <v>30</v>
      </c>
      <c r="C6477" s="18">
        <v>30</v>
      </c>
      <c r="D6477" s="18" t="s">
        <v>1534</v>
      </c>
      <c r="E6477" s="18">
        <v>15</v>
      </c>
      <c r="F6477" s="18">
        <v>1</v>
      </c>
      <c r="G6477" s="18">
        <v>60</v>
      </c>
      <c r="H6477" s="18">
        <v>0</v>
      </c>
      <c r="I6477" s="18">
        <v>246</v>
      </c>
      <c r="J6477" s="18">
        <v>0</v>
      </c>
      <c r="K6477" s="18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1710</v>
      </c>
      <c r="B6478" s="12">
        <v>48</v>
      </c>
      <c r="C6478" s="12">
        <v>48</v>
      </c>
      <c r="D6478" s="12" t="s">
        <v>568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1710</v>
      </c>
      <c r="B6479" s="12">
        <v>48</v>
      </c>
      <c r="C6479" s="12">
        <v>48</v>
      </c>
      <c r="D6479" s="12" t="s">
        <v>1525</v>
      </c>
      <c r="E6479" s="12">
        <v>15</v>
      </c>
      <c r="F6479" s="12">
        <v>6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1710</v>
      </c>
      <c r="B6480" s="12">
        <v>48</v>
      </c>
      <c r="C6480" s="12">
        <v>48</v>
      </c>
      <c r="D6480" s="12" t="s">
        <v>570</v>
      </c>
      <c r="E6480" s="12">
        <v>15</v>
      </c>
      <c r="F6480" s="12">
        <v>6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1710</v>
      </c>
      <c r="B6481" s="12">
        <v>48</v>
      </c>
      <c r="C6481" s="12">
        <v>48</v>
      </c>
      <c r="D6481" s="12" t="s">
        <v>580</v>
      </c>
      <c r="E6481" s="12">
        <v>15</v>
      </c>
      <c r="F6481" s="12">
        <v>4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1710</v>
      </c>
      <c r="B6482" s="12">
        <v>48</v>
      </c>
      <c r="C6482" s="12">
        <v>48</v>
      </c>
      <c r="D6482" s="12" t="s">
        <v>582</v>
      </c>
      <c r="E6482" s="12">
        <v>15</v>
      </c>
      <c r="F6482" s="12">
        <v>4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1710</v>
      </c>
      <c r="B6483" s="12">
        <v>48</v>
      </c>
      <c r="C6483" s="12">
        <v>48</v>
      </c>
      <c r="D6483" s="12" t="s">
        <v>567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>
      <c r="A6484" s="21" t="s">
        <v>1710</v>
      </c>
      <c r="B6484" s="12">
        <v>48</v>
      </c>
      <c r="C6484" s="12">
        <v>48</v>
      </c>
      <c r="D6484" s="12" t="s">
        <v>566</v>
      </c>
      <c r="E6484" s="12">
        <v>15</v>
      </c>
      <c r="F6484" s="12">
        <v>1</v>
      </c>
      <c r="G6484" s="14">
        <v>30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1" t="s">
        <v>1710</v>
      </c>
      <c r="B6485" s="12">
        <v>48</v>
      </c>
      <c r="C6485" s="12">
        <v>48</v>
      </c>
      <c r="D6485" s="12" t="s">
        <v>569</v>
      </c>
      <c r="E6485" s="12">
        <v>15</v>
      </c>
      <c r="F6485" s="12">
        <v>1</v>
      </c>
      <c r="G6485" s="14">
        <v>30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1710</v>
      </c>
      <c r="B6486" s="18">
        <v>48</v>
      </c>
      <c r="C6486" s="18">
        <v>48</v>
      </c>
      <c r="D6486" s="18" t="s">
        <v>1536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 s="18" customFormat="1">
      <c r="A6487" s="17" t="s">
        <v>1710</v>
      </c>
      <c r="B6487" s="18">
        <v>48</v>
      </c>
      <c r="C6487" s="18">
        <v>48</v>
      </c>
      <c r="D6487" s="18" t="s">
        <v>1535</v>
      </c>
      <c r="E6487" s="18">
        <v>15</v>
      </c>
      <c r="F6487" s="18">
        <v>1</v>
      </c>
      <c r="G6487" s="18">
        <v>60</v>
      </c>
      <c r="H6487" s="18">
        <v>0</v>
      </c>
      <c r="I6487" s="18">
        <v>246</v>
      </c>
      <c r="J6487" s="18">
        <v>0</v>
      </c>
      <c r="K6487" s="18">
        <v>0</v>
      </c>
      <c r="L6487" s="12">
        <v>0</v>
      </c>
      <c r="M6487" s="12">
        <v>0</v>
      </c>
      <c r="N6487" s="12">
        <v>0</v>
      </c>
    </row>
    <row r="6488" spans="1:14" s="18" customFormat="1">
      <c r="A6488" s="17" t="s">
        <v>1710</v>
      </c>
      <c r="B6488" s="18">
        <v>48</v>
      </c>
      <c r="C6488" s="18">
        <v>48</v>
      </c>
      <c r="D6488" s="18" t="s">
        <v>1534</v>
      </c>
      <c r="E6488" s="18">
        <v>15</v>
      </c>
      <c r="F6488" s="18">
        <v>1</v>
      </c>
      <c r="G6488" s="18">
        <v>60</v>
      </c>
      <c r="H6488" s="18">
        <v>0</v>
      </c>
      <c r="I6488" s="18">
        <v>246</v>
      </c>
      <c r="J6488" s="18">
        <v>0</v>
      </c>
      <c r="K6488" s="18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1710</v>
      </c>
      <c r="B6489" s="12">
        <v>40</v>
      </c>
      <c r="C6489" s="12">
        <v>40</v>
      </c>
      <c r="D6489" s="12" t="s">
        <v>568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1710</v>
      </c>
      <c r="B6490" s="12">
        <v>40</v>
      </c>
      <c r="C6490" s="12">
        <v>40</v>
      </c>
      <c r="D6490" s="12" t="s">
        <v>1525</v>
      </c>
      <c r="E6490" s="12">
        <v>60</v>
      </c>
      <c r="F6490" s="12">
        <v>7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1710</v>
      </c>
      <c r="B6491" s="12">
        <v>40</v>
      </c>
      <c r="C6491" s="12">
        <v>40</v>
      </c>
      <c r="D6491" s="12" t="s">
        <v>570</v>
      </c>
      <c r="E6491" s="12">
        <v>60</v>
      </c>
      <c r="F6491" s="12">
        <v>7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1710</v>
      </c>
      <c r="B6492" s="12">
        <v>40</v>
      </c>
      <c r="C6492" s="12">
        <v>40</v>
      </c>
      <c r="D6492" s="12" t="s">
        <v>580</v>
      </c>
      <c r="E6492" s="12">
        <v>60</v>
      </c>
      <c r="F6492" s="12">
        <v>5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1710</v>
      </c>
      <c r="B6493" s="12">
        <v>40</v>
      </c>
      <c r="C6493" s="12">
        <v>40</v>
      </c>
      <c r="D6493" s="12" t="s">
        <v>582</v>
      </c>
      <c r="E6493" s="12">
        <v>60</v>
      </c>
      <c r="F6493" s="12">
        <v>5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1710</v>
      </c>
      <c r="B6494" s="12">
        <v>40</v>
      </c>
      <c r="C6494" s="12">
        <v>40</v>
      </c>
      <c r="D6494" s="12" t="s">
        <v>567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1710</v>
      </c>
      <c r="B6495" s="12">
        <v>40</v>
      </c>
      <c r="C6495" s="12">
        <v>40</v>
      </c>
      <c r="D6495" s="12" t="s">
        <v>566</v>
      </c>
      <c r="E6495" s="12">
        <v>60</v>
      </c>
      <c r="F6495" s="12">
        <v>2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1710</v>
      </c>
      <c r="B6496" s="12">
        <v>40</v>
      </c>
      <c r="C6496" s="12">
        <v>40</v>
      </c>
      <c r="D6496" s="12" t="s">
        <v>569</v>
      </c>
      <c r="E6496" s="12">
        <v>60</v>
      </c>
      <c r="F6496" s="12">
        <v>2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1710</v>
      </c>
      <c r="B6497" s="12">
        <v>40</v>
      </c>
      <c r="C6497" s="12">
        <v>40</v>
      </c>
      <c r="D6497" s="12" t="s">
        <v>568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1710</v>
      </c>
      <c r="B6498" s="12">
        <v>40</v>
      </c>
      <c r="C6498" s="12">
        <v>40</v>
      </c>
      <c r="D6498" s="12" t="s">
        <v>1525</v>
      </c>
      <c r="E6498" s="12">
        <v>30</v>
      </c>
      <c r="F6498" s="12">
        <v>7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1710</v>
      </c>
      <c r="B6499" s="12">
        <v>40</v>
      </c>
      <c r="C6499" s="12">
        <v>40</v>
      </c>
      <c r="D6499" s="12" t="s">
        <v>570</v>
      </c>
      <c r="E6499" s="12">
        <v>30</v>
      </c>
      <c r="F6499" s="12">
        <v>7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1710</v>
      </c>
      <c r="B6500" s="12">
        <v>40</v>
      </c>
      <c r="C6500" s="12">
        <v>40</v>
      </c>
      <c r="D6500" s="12" t="s">
        <v>580</v>
      </c>
      <c r="E6500" s="12">
        <v>30</v>
      </c>
      <c r="F6500" s="12">
        <v>5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1710</v>
      </c>
      <c r="B6501" s="12">
        <v>40</v>
      </c>
      <c r="C6501" s="12">
        <v>40</v>
      </c>
      <c r="D6501" s="12" t="s">
        <v>582</v>
      </c>
      <c r="E6501" s="12">
        <v>30</v>
      </c>
      <c r="F6501" s="12">
        <v>5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1710</v>
      </c>
      <c r="B6502" s="12">
        <v>40</v>
      </c>
      <c r="C6502" s="12">
        <v>40</v>
      </c>
      <c r="D6502" s="12" t="s">
        <v>567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1" t="s">
        <v>1710</v>
      </c>
      <c r="B6503" s="12">
        <v>40</v>
      </c>
      <c r="C6503" s="12">
        <v>40</v>
      </c>
      <c r="D6503" s="12" t="s">
        <v>566</v>
      </c>
      <c r="E6503" s="12">
        <v>30</v>
      </c>
      <c r="F6503" s="12">
        <v>2</v>
      </c>
      <c r="G6503" s="12">
        <v>80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1" t="s">
        <v>1710</v>
      </c>
      <c r="B6504" s="12">
        <v>40</v>
      </c>
      <c r="C6504" s="12">
        <v>40</v>
      </c>
      <c r="D6504" s="12" t="s">
        <v>569</v>
      </c>
      <c r="E6504" s="12">
        <v>30</v>
      </c>
      <c r="F6504" s="12">
        <v>2</v>
      </c>
      <c r="G6504" s="12">
        <v>80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1710</v>
      </c>
      <c r="B6505" s="18">
        <v>40</v>
      </c>
      <c r="C6505" s="18">
        <v>40</v>
      </c>
      <c r="D6505" s="18" t="s">
        <v>1536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1710</v>
      </c>
      <c r="B6506" s="18">
        <v>40</v>
      </c>
      <c r="C6506" s="18">
        <v>40</v>
      </c>
      <c r="D6506" s="18" t="s">
        <v>1535</v>
      </c>
      <c r="E6506" s="18">
        <v>60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1710</v>
      </c>
      <c r="B6507" s="18">
        <v>40</v>
      </c>
      <c r="C6507" s="18">
        <v>40</v>
      </c>
      <c r="D6507" s="18" t="s">
        <v>1534</v>
      </c>
      <c r="E6507" s="18">
        <v>60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1710</v>
      </c>
      <c r="B6508" s="18">
        <v>40</v>
      </c>
      <c r="C6508" s="18">
        <v>40</v>
      </c>
      <c r="D6508" s="18" t="s">
        <v>1536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1710</v>
      </c>
      <c r="B6509" s="18">
        <v>40</v>
      </c>
      <c r="C6509" s="18">
        <v>40</v>
      </c>
      <c r="D6509" s="18" t="s">
        <v>1535</v>
      </c>
      <c r="E6509" s="18">
        <v>80</v>
      </c>
      <c r="F6509" s="18">
        <v>10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1710</v>
      </c>
      <c r="B6510" s="18">
        <v>40</v>
      </c>
      <c r="C6510" s="18">
        <v>40</v>
      </c>
      <c r="D6510" s="18" t="s">
        <v>1534</v>
      </c>
      <c r="E6510" s="18">
        <v>80</v>
      </c>
      <c r="F6510" s="18">
        <v>10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1710</v>
      </c>
      <c r="B6511" s="18">
        <v>40</v>
      </c>
      <c r="C6511" s="18">
        <v>40</v>
      </c>
      <c r="D6511" s="18" t="s">
        <v>1136</v>
      </c>
      <c r="E6511" s="18">
        <v>80</v>
      </c>
      <c r="F6511" s="18">
        <v>4</v>
      </c>
      <c r="G6511" s="18">
        <v>60</v>
      </c>
      <c r="H6511" s="18">
        <v>0</v>
      </c>
      <c r="I6511" s="18">
        <v>246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1710</v>
      </c>
      <c r="B6512" s="18">
        <v>40</v>
      </c>
      <c r="C6512" s="18">
        <v>40</v>
      </c>
      <c r="D6512" s="18" t="s">
        <v>1138</v>
      </c>
      <c r="E6512" s="18">
        <v>80</v>
      </c>
      <c r="F6512" s="18">
        <v>4</v>
      </c>
      <c r="G6512" s="18">
        <v>60</v>
      </c>
      <c r="H6512" s="18">
        <v>0</v>
      </c>
      <c r="I6512" s="18">
        <v>246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1710</v>
      </c>
      <c r="B6513" s="18">
        <v>40</v>
      </c>
      <c r="C6513" s="18">
        <v>40</v>
      </c>
      <c r="D6513" s="18" t="s">
        <v>1609</v>
      </c>
      <c r="E6513" s="18">
        <v>70</v>
      </c>
      <c r="F6513" s="18">
        <v>10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1710</v>
      </c>
      <c r="B6514" s="18">
        <v>40</v>
      </c>
      <c r="C6514" s="18">
        <v>40</v>
      </c>
      <c r="D6514" s="18" t="s">
        <v>1121</v>
      </c>
      <c r="E6514" s="18">
        <v>70</v>
      </c>
      <c r="F6514" s="18">
        <v>3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1710</v>
      </c>
      <c r="B6515" s="18">
        <v>40</v>
      </c>
      <c r="C6515" s="18">
        <v>40</v>
      </c>
      <c r="D6515" s="18" t="s">
        <v>1685</v>
      </c>
      <c r="E6515" s="18">
        <v>70</v>
      </c>
      <c r="F6515" s="18">
        <v>5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1710</v>
      </c>
      <c r="B6516" s="18">
        <v>40</v>
      </c>
      <c r="C6516" s="18">
        <v>40</v>
      </c>
      <c r="D6516" s="18" t="s">
        <v>1141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1710</v>
      </c>
      <c r="B6517" s="18">
        <v>40</v>
      </c>
      <c r="C6517" s="18">
        <v>40</v>
      </c>
      <c r="D6517" s="18" t="s">
        <v>1143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1710</v>
      </c>
      <c r="B6518" s="18">
        <v>40</v>
      </c>
      <c r="C6518" s="18">
        <v>40</v>
      </c>
      <c r="D6518" s="18" t="s">
        <v>1706</v>
      </c>
      <c r="E6518" s="18">
        <v>60</v>
      </c>
      <c r="F6518" s="18">
        <v>2</v>
      </c>
      <c r="G6518" s="18">
        <v>60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1710</v>
      </c>
      <c r="B6519" s="18">
        <v>40</v>
      </c>
      <c r="C6519" s="18">
        <v>40</v>
      </c>
      <c r="D6519" s="18" t="s">
        <v>1697</v>
      </c>
      <c r="E6519" s="18">
        <v>60</v>
      </c>
      <c r="F6519" s="18">
        <v>2</v>
      </c>
      <c r="G6519" s="18">
        <v>60</v>
      </c>
      <c r="H6519" s="18">
        <v>0</v>
      </c>
      <c r="I6519" s="18">
        <v>249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1710</v>
      </c>
      <c r="B6520" s="12">
        <v>25</v>
      </c>
      <c r="C6520" s="12">
        <v>29</v>
      </c>
      <c r="D6520" s="12" t="s">
        <v>568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>
      <c r="A6521" s="21" t="s">
        <v>1710</v>
      </c>
      <c r="B6521" s="12">
        <v>25</v>
      </c>
      <c r="C6521" s="12">
        <v>29</v>
      </c>
      <c r="D6521" s="12" t="s">
        <v>1525</v>
      </c>
      <c r="E6521" s="12">
        <v>10</v>
      </c>
      <c r="F6521" s="12">
        <v>5</v>
      </c>
      <c r="G6521" s="12">
        <v>120</v>
      </c>
      <c r="H6521" s="12">
        <v>0</v>
      </c>
      <c r="I6521" s="12">
        <v>246</v>
      </c>
      <c r="J6521" s="12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>
      <c r="A6522" s="21" t="s">
        <v>1710</v>
      </c>
      <c r="B6522" s="12">
        <v>25</v>
      </c>
      <c r="C6522" s="12">
        <v>29</v>
      </c>
      <c r="D6522" s="12" t="s">
        <v>570</v>
      </c>
      <c r="E6522" s="12">
        <v>10</v>
      </c>
      <c r="F6522" s="12">
        <v>5</v>
      </c>
      <c r="G6522" s="12">
        <v>120</v>
      </c>
      <c r="H6522" s="12">
        <v>0</v>
      </c>
      <c r="I6522" s="12">
        <v>246</v>
      </c>
      <c r="J6522" s="12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1710</v>
      </c>
      <c r="B6523" s="18">
        <v>25</v>
      </c>
      <c r="C6523" s="18">
        <v>29</v>
      </c>
      <c r="D6523" s="18" t="s">
        <v>1711</v>
      </c>
      <c r="E6523" s="18">
        <v>10</v>
      </c>
      <c r="F6523" s="18">
        <v>1</v>
      </c>
      <c r="G6523" s="18">
        <v>120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5" spans="1:14">
      <c r="A6525" s="11" t="s">
        <v>1252</v>
      </c>
    </row>
    <row r="6526" spans="1:14">
      <c r="A6526" s="11" t="s">
        <v>1308</v>
      </c>
    </row>
    <row r="6527" spans="1:14">
      <c r="A6527" s="22">
        <v>5</v>
      </c>
      <c r="B6527" s="14">
        <v>400</v>
      </c>
      <c r="C6527" s="14">
        <v>400</v>
      </c>
      <c r="D6527" s="12" t="s">
        <v>1409</v>
      </c>
      <c r="E6527" s="12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641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1332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640</v>
      </c>
      <c r="E6530" s="14">
        <v>300</v>
      </c>
      <c r="F6530" s="12">
        <v>60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12">
        <v>60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1328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1333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639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637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4" customFormat="1">
      <c r="A6536" s="22">
        <v>5</v>
      </c>
      <c r="B6536" s="14">
        <v>400</v>
      </c>
      <c r="C6536" s="14">
        <v>400</v>
      </c>
      <c r="D6536" s="14" t="s">
        <v>1090</v>
      </c>
      <c r="E6536" s="14">
        <v>300</v>
      </c>
      <c r="F6536" s="14">
        <v>20</v>
      </c>
      <c r="G6536" s="12">
        <v>80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2">
        <v>5</v>
      </c>
      <c r="B6537" s="14">
        <v>400</v>
      </c>
      <c r="C6537" s="14">
        <v>400</v>
      </c>
      <c r="D6537" s="14" t="s">
        <v>1664</v>
      </c>
      <c r="E6537" s="14">
        <v>300</v>
      </c>
      <c r="F6537" s="14">
        <v>20</v>
      </c>
      <c r="G6537" s="12">
        <v>80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10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1078</v>
      </c>
      <c r="E6539" s="16">
        <v>300</v>
      </c>
      <c r="F6539" s="16">
        <v>10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1080</v>
      </c>
      <c r="E6541" s="16">
        <v>300</v>
      </c>
      <c r="F6541" s="16">
        <v>5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2" spans="1:14" s="16" customFormat="1">
      <c r="A6542" s="23">
        <v>5</v>
      </c>
      <c r="B6542" s="16">
        <v>400</v>
      </c>
      <c r="C6542" s="16">
        <v>400</v>
      </c>
      <c r="D6542" s="16" t="s">
        <v>1095</v>
      </c>
      <c r="E6542" s="16">
        <v>300</v>
      </c>
      <c r="F6542" s="16">
        <v>50</v>
      </c>
      <c r="G6542" s="16">
        <v>60</v>
      </c>
      <c r="H6542" s="18">
        <v>0</v>
      </c>
      <c r="I6542" s="18">
        <v>249</v>
      </c>
      <c r="J6542" s="18">
        <v>0</v>
      </c>
      <c r="K6542" s="18">
        <v>0</v>
      </c>
      <c r="L6542" s="12">
        <v>0</v>
      </c>
      <c r="M6542" s="12">
        <v>0</v>
      </c>
      <c r="N6542" s="12">
        <v>0</v>
      </c>
    </row>
    <row r="6543" spans="1:14" s="16" customFormat="1">
      <c r="A6543" s="23">
        <v>5</v>
      </c>
      <c r="B6543" s="16">
        <v>400</v>
      </c>
      <c r="C6543" s="16">
        <v>400</v>
      </c>
      <c r="D6543" s="16" t="s">
        <v>1665</v>
      </c>
      <c r="E6543" s="16">
        <v>300</v>
      </c>
      <c r="F6543" s="16">
        <v>50</v>
      </c>
      <c r="G6543" s="16">
        <v>60</v>
      </c>
      <c r="H6543" s="18">
        <v>0</v>
      </c>
      <c r="I6543" s="18">
        <v>249</v>
      </c>
      <c r="J6543" s="18">
        <v>0</v>
      </c>
      <c r="K6543" s="18">
        <v>0</v>
      </c>
      <c r="L6543" s="12">
        <v>0</v>
      </c>
      <c r="M6543" s="12">
        <v>0</v>
      </c>
      <c r="N6543" s="12">
        <v>0</v>
      </c>
    </row>
    <row r="6545" spans="1:14">
      <c r="A6545" s="22">
        <v>5</v>
      </c>
      <c r="B6545" s="14">
        <v>200</v>
      </c>
      <c r="C6545" s="14">
        <v>430</v>
      </c>
      <c r="D6545" s="12" t="s">
        <v>1409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641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1332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2">
        <v>5</v>
      </c>
      <c r="B6548" s="14">
        <v>200</v>
      </c>
      <c r="C6548" s="14">
        <v>430</v>
      </c>
      <c r="D6548" s="14" t="s">
        <v>640</v>
      </c>
      <c r="E6548" s="12">
        <v>80</v>
      </c>
      <c r="F6548" s="12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2">
        <v>5</v>
      </c>
      <c r="B6549" s="14">
        <v>200</v>
      </c>
      <c r="C6549" s="14">
        <v>430</v>
      </c>
      <c r="D6549" s="14" t="s">
        <v>638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1" spans="1:14">
      <c r="A6551" s="22">
        <v>5</v>
      </c>
      <c r="B6551" s="14">
        <v>210</v>
      </c>
      <c r="C6551" s="14">
        <v>530</v>
      </c>
      <c r="D6551" s="12" t="s">
        <v>1409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641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1332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2">
        <v>5</v>
      </c>
      <c r="B6554" s="14">
        <v>210</v>
      </c>
      <c r="C6554" s="14">
        <v>530</v>
      </c>
      <c r="D6554" s="14" t="s">
        <v>640</v>
      </c>
      <c r="E6554" s="12">
        <v>80</v>
      </c>
      <c r="F6554" s="12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2">
        <v>5</v>
      </c>
      <c r="B6555" s="14">
        <v>210</v>
      </c>
      <c r="C6555" s="14">
        <v>530</v>
      </c>
      <c r="D6555" s="14" t="s">
        <v>638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7" spans="1:14">
      <c r="A6557" s="22">
        <v>5</v>
      </c>
      <c r="B6557" s="14">
        <v>320</v>
      </c>
      <c r="C6557" s="14">
        <v>555</v>
      </c>
      <c r="D6557" s="12" t="s">
        <v>1409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641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1332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2">
        <v>5</v>
      </c>
      <c r="B6560" s="14">
        <v>320</v>
      </c>
      <c r="C6560" s="14">
        <v>555</v>
      </c>
      <c r="D6560" s="14" t="s">
        <v>640</v>
      </c>
      <c r="E6560" s="12">
        <v>80</v>
      </c>
      <c r="F6560" s="12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2">
        <v>5</v>
      </c>
      <c r="B6561" s="14">
        <v>320</v>
      </c>
      <c r="C6561" s="14">
        <v>555</v>
      </c>
      <c r="D6561" s="14" t="s">
        <v>638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3" spans="1:14">
      <c r="A6563" s="22">
        <v>5</v>
      </c>
      <c r="B6563" s="14">
        <v>425</v>
      </c>
      <c r="C6563" s="14">
        <v>520</v>
      </c>
      <c r="D6563" s="12" t="s">
        <v>1409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641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1332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2">
        <v>5</v>
      </c>
      <c r="B6566" s="14">
        <v>425</v>
      </c>
      <c r="C6566" s="14">
        <v>520</v>
      </c>
      <c r="D6566" s="14" t="s">
        <v>640</v>
      </c>
      <c r="E6566" s="12">
        <v>80</v>
      </c>
      <c r="F6566" s="12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2">
        <v>5</v>
      </c>
      <c r="B6567" s="14">
        <v>425</v>
      </c>
      <c r="C6567" s="14">
        <v>520</v>
      </c>
      <c r="D6567" s="14" t="s">
        <v>638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9" spans="1:14">
      <c r="A6569" s="22">
        <v>5</v>
      </c>
      <c r="B6569" s="14">
        <v>430</v>
      </c>
      <c r="C6569" s="14">
        <v>420</v>
      </c>
      <c r="D6569" s="12" t="s">
        <v>1409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641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1332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2">
        <v>5</v>
      </c>
      <c r="B6572" s="14">
        <v>430</v>
      </c>
      <c r="C6572" s="14">
        <v>420</v>
      </c>
      <c r="D6572" s="14" t="s">
        <v>640</v>
      </c>
      <c r="E6572" s="12">
        <v>80</v>
      </c>
      <c r="F6572" s="12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2">
        <v>5</v>
      </c>
      <c r="B6573" s="14">
        <v>430</v>
      </c>
      <c r="C6573" s="14">
        <v>420</v>
      </c>
      <c r="D6573" s="14" t="s">
        <v>638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5" spans="1:14">
      <c r="A6575" s="22">
        <v>5</v>
      </c>
      <c r="B6575" s="14">
        <v>430</v>
      </c>
      <c r="C6575" s="14">
        <v>310</v>
      </c>
      <c r="D6575" s="12" t="s">
        <v>1409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641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1332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2">
        <v>5</v>
      </c>
      <c r="B6578" s="14">
        <v>430</v>
      </c>
      <c r="C6578" s="14">
        <v>310</v>
      </c>
      <c r="D6578" s="14" t="s">
        <v>640</v>
      </c>
      <c r="E6578" s="12">
        <v>80</v>
      </c>
      <c r="F6578" s="12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2">
        <v>5</v>
      </c>
      <c r="B6579" s="14">
        <v>430</v>
      </c>
      <c r="C6579" s="14">
        <v>310</v>
      </c>
      <c r="D6579" s="14" t="s">
        <v>638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1" spans="1:14">
      <c r="A6581" s="22">
        <v>5</v>
      </c>
      <c r="B6581" s="14">
        <v>530</v>
      </c>
      <c r="C6581" s="14">
        <v>460</v>
      </c>
      <c r="D6581" s="12" t="s">
        <v>1409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641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1332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2">
        <v>5</v>
      </c>
      <c r="B6584" s="14">
        <v>530</v>
      </c>
      <c r="C6584" s="14">
        <v>460</v>
      </c>
      <c r="D6584" s="14" t="s">
        <v>640</v>
      </c>
      <c r="E6584" s="12">
        <v>80</v>
      </c>
      <c r="F6584" s="12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2">
        <v>5</v>
      </c>
      <c r="B6585" s="14">
        <v>530</v>
      </c>
      <c r="C6585" s="14">
        <v>460</v>
      </c>
      <c r="D6585" s="14" t="s">
        <v>638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7" spans="1:14">
      <c r="A6587" s="22">
        <v>5</v>
      </c>
      <c r="B6587" s="14">
        <v>510</v>
      </c>
      <c r="C6587" s="14">
        <v>340</v>
      </c>
      <c r="D6587" s="12" t="s">
        <v>1409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641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1332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2">
        <v>5</v>
      </c>
      <c r="B6590" s="14">
        <v>510</v>
      </c>
      <c r="C6590" s="14">
        <v>340</v>
      </c>
      <c r="D6590" s="14" t="s">
        <v>640</v>
      </c>
      <c r="E6590" s="12">
        <v>80</v>
      </c>
      <c r="F6590" s="12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2">
        <v>5</v>
      </c>
      <c r="B6591" s="14">
        <v>510</v>
      </c>
      <c r="C6591" s="14">
        <v>340</v>
      </c>
      <c r="D6591" s="14" t="s">
        <v>638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3" spans="1:14">
      <c r="A6593" s="22">
        <v>5</v>
      </c>
      <c r="B6593" s="14">
        <v>630</v>
      </c>
      <c r="C6593" s="14">
        <v>260</v>
      </c>
      <c r="D6593" s="12" t="s">
        <v>1409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641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1332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2">
        <v>5</v>
      </c>
      <c r="B6596" s="14">
        <v>630</v>
      </c>
      <c r="C6596" s="14">
        <v>260</v>
      </c>
      <c r="D6596" s="14" t="s">
        <v>640</v>
      </c>
      <c r="E6596" s="12">
        <v>80</v>
      </c>
      <c r="F6596" s="12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2">
        <v>5</v>
      </c>
      <c r="B6597" s="14">
        <v>630</v>
      </c>
      <c r="C6597" s="14">
        <v>260</v>
      </c>
      <c r="D6597" s="14" t="s">
        <v>638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9" spans="1:14">
      <c r="A6599" s="22">
        <v>5</v>
      </c>
      <c r="B6599" s="14">
        <v>615</v>
      </c>
      <c r="C6599" s="14">
        <v>510</v>
      </c>
      <c r="D6599" s="12" t="s">
        <v>1409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641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1332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2" spans="1:14" s="14" customFormat="1">
      <c r="A6602" s="22">
        <v>5</v>
      </c>
      <c r="B6602" s="14">
        <v>615</v>
      </c>
      <c r="C6602" s="14">
        <v>510</v>
      </c>
      <c r="D6602" s="14" t="s">
        <v>640</v>
      </c>
      <c r="E6602" s="12">
        <v>80</v>
      </c>
      <c r="F6602" s="12">
        <v>5</v>
      </c>
      <c r="G6602" s="14">
        <v>30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2">
        <v>5</v>
      </c>
      <c r="B6603" s="14">
        <v>615</v>
      </c>
      <c r="C6603" s="14">
        <v>510</v>
      </c>
      <c r="D6603" s="14" t="s">
        <v>638</v>
      </c>
      <c r="E6603" s="12">
        <v>80</v>
      </c>
      <c r="F6603" s="12">
        <v>5</v>
      </c>
      <c r="G6603" s="14">
        <v>30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5" spans="1:14">
      <c r="A6605" s="11" t="s">
        <v>1252</v>
      </c>
    </row>
    <row r="6606" spans="1:14">
      <c r="A6606" s="11" t="s">
        <v>1712</v>
      </c>
    </row>
    <row r="6607" spans="1:14">
      <c r="A6607" s="11" t="s">
        <v>1713</v>
      </c>
    </row>
    <row r="6608" spans="1:14">
      <c r="A6608" s="21" t="s">
        <v>1714</v>
      </c>
      <c r="B6608" s="12">
        <v>100</v>
      </c>
      <c r="C6608" s="12">
        <v>100</v>
      </c>
      <c r="D6608" s="12" t="s">
        <v>1715</v>
      </c>
      <c r="E6608" s="12">
        <v>100</v>
      </c>
      <c r="F6608" s="12">
        <v>40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1714</v>
      </c>
      <c r="B6609" s="12">
        <v>100</v>
      </c>
      <c r="C6609" s="12">
        <v>100</v>
      </c>
      <c r="D6609" s="12" t="s">
        <v>531</v>
      </c>
      <c r="E6609" s="12">
        <v>100</v>
      </c>
      <c r="F6609" s="12">
        <v>20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1716</v>
      </c>
      <c r="B6610" s="12">
        <v>100</v>
      </c>
      <c r="C6610" s="12">
        <v>100</v>
      </c>
      <c r="D6610" s="12" t="s">
        <v>1717</v>
      </c>
      <c r="E6610" s="12">
        <v>100</v>
      </c>
      <c r="F6610" s="12">
        <v>3</v>
      </c>
      <c r="G6610" s="12">
        <v>80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1716</v>
      </c>
      <c r="B6611" s="12">
        <v>100</v>
      </c>
      <c r="C6611" s="12">
        <v>100</v>
      </c>
      <c r="D6611" s="12" t="s">
        <v>530</v>
      </c>
      <c r="E6611" s="12">
        <v>100</v>
      </c>
      <c r="F6611" s="12">
        <v>3</v>
      </c>
      <c r="G6611" s="12">
        <v>80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1714</v>
      </c>
      <c r="B6612" s="12">
        <v>153</v>
      </c>
      <c r="C6612" s="12">
        <v>132</v>
      </c>
      <c r="D6612" s="12" t="s">
        <v>1715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1714</v>
      </c>
      <c r="B6613" s="12">
        <v>153</v>
      </c>
      <c r="C6613" s="12">
        <v>132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1714</v>
      </c>
      <c r="B6614" s="12">
        <v>140</v>
      </c>
      <c r="C6614" s="12">
        <v>60</v>
      </c>
      <c r="D6614" s="12" t="s">
        <v>1715</v>
      </c>
      <c r="E6614" s="12">
        <v>30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1714</v>
      </c>
      <c r="B6615" s="12">
        <v>140</v>
      </c>
      <c r="C6615" s="12">
        <v>60</v>
      </c>
      <c r="D6615" s="12" t="s">
        <v>531</v>
      </c>
      <c r="E6615" s="12">
        <v>30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1" t="s">
        <v>1714</v>
      </c>
      <c r="B6616" s="12">
        <v>65</v>
      </c>
      <c r="C6616" s="12">
        <v>96</v>
      </c>
      <c r="D6616" s="12" t="s">
        <v>1715</v>
      </c>
      <c r="E6616" s="12">
        <v>40</v>
      </c>
      <c r="F6616" s="12">
        <v>20</v>
      </c>
      <c r="G6616" s="14">
        <v>30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1" t="s">
        <v>1714</v>
      </c>
      <c r="B6617" s="12">
        <v>65</v>
      </c>
      <c r="C6617" s="12">
        <v>96</v>
      </c>
      <c r="D6617" s="12" t="s">
        <v>531</v>
      </c>
      <c r="E6617" s="12">
        <v>40</v>
      </c>
      <c r="F6617" s="12">
        <v>20</v>
      </c>
      <c r="G6617" s="14">
        <v>30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9" spans="1:14">
      <c r="A6619" s="11" t="s">
        <v>1718</v>
      </c>
    </row>
    <row r="6620" spans="1:14">
      <c r="A6620" s="21" t="s">
        <v>1719</v>
      </c>
      <c r="B6620" s="12">
        <v>150</v>
      </c>
      <c r="C6620" s="12">
        <v>150</v>
      </c>
      <c r="D6620" s="12" t="s">
        <v>1715</v>
      </c>
      <c r="E6620" s="12">
        <v>150</v>
      </c>
      <c r="F6620" s="12">
        <v>40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1720</v>
      </c>
      <c r="B6621" s="12">
        <v>150</v>
      </c>
      <c r="C6621" s="12">
        <v>150</v>
      </c>
      <c r="D6621" s="12" t="s">
        <v>531</v>
      </c>
      <c r="E6621" s="12">
        <v>150</v>
      </c>
      <c r="F6621" s="12">
        <v>20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1720</v>
      </c>
      <c r="B6622" s="12">
        <v>150</v>
      </c>
      <c r="C6622" s="12">
        <v>150</v>
      </c>
      <c r="D6622" s="12" t="s">
        <v>1717</v>
      </c>
      <c r="E6622" s="12">
        <v>150</v>
      </c>
      <c r="F6622" s="12">
        <v>3</v>
      </c>
      <c r="G6622" s="12">
        <v>80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1720</v>
      </c>
      <c r="B6623" s="12">
        <v>150</v>
      </c>
      <c r="C6623" s="12">
        <v>150</v>
      </c>
      <c r="D6623" s="12" t="s">
        <v>530</v>
      </c>
      <c r="E6623" s="12">
        <v>150</v>
      </c>
      <c r="F6623" s="12">
        <v>3</v>
      </c>
      <c r="G6623" s="12">
        <v>80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1719</v>
      </c>
      <c r="B6624" s="12">
        <v>90</v>
      </c>
      <c r="C6624" s="12">
        <v>200</v>
      </c>
      <c r="D6624" s="12" t="s">
        <v>1715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1720</v>
      </c>
      <c r="B6625" s="12">
        <v>90</v>
      </c>
      <c r="C6625" s="12">
        <v>200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1719</v>
      </c>
      <c r="B6626" s="12">
        <v>240</v>
      </c>
      <c r="C6626" s="12">
        <v>230</v>
      </c>
      <c r="D6626" s="12" t="s">
        <v>1715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1720</v>
      </c>
      <c r="B6627" s="12">
        <v>240</v>
      </c>
      <c r="C6627" s="12">
        <v>230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1719</v>
      </c>
      <c r="B6628" s="12">
        <v>166</v>
      </c>
      <c r="C6628" s="12">
        <v>166</v>
      </c>
      <c r="D6628" s="12" t="s">
        <v>1715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1720</v>
      </c>
      <c r="B6629" s="12">
        <v>166</v>
      </c>
      <c r="C6629" s="12">
        <v>166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1719</v>
      </c>
      <c r="B6630" s="12">
        <v>235</v>
      </c>
      <c r="C6630" s="12">
        <v>62</v>
      </c>
      <c r="D6630" s="12" t="s">
        <v>1715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1720</v>
      </c>
      <c r="B6631" s="12">
        <v>235</v>
      </c>
      <c r="C6631" s="12">
        <v>62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1719</v>
      </c>
      <c r="B6632" s="12">
        <v>140</v>
      </c>
      <c r="C6632" s="12">
        <v>40</v>
      </c>
      <c r="D6632" s="12" t="s">
        <v>1715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1720</v>
      </c>
      <c r="B6633" s="12">
        <v>140</v>
      </c>
      <c r="C6633" s="12">
        <v>40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1" t="s">
        <v>1719</v>
      </c>
      <c r="B6634" s="12">
        <v>52</v>
      </c>
      <c r="C6634" s="12">
        <v>62</v>
      </c>
      <c r="D6634" s="12" t="s">
        <v>1715</v>
      </c>
      <c r="E6634" s="12">
        <v>40</v>
      </c>
      <c r="F6634" s="12">
        <v>15</v>
      </c>
      <c r="G6634" s="14">
        <v>30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1" t="s">
        <v>1720</v>
      </c>
      <c r="B6635" s="12">
        <v>52</v>
      </c>
      <c r="C6635" s="12">
        <v>62</v>
      </c>
      <c r="D6635" s="12" t="s">
        <v>531</v>
      </c>
      <c r="E6635" s="12">
        <v>40</v>
      </c>
      <c r="F6635" s="12">
        <v>15</v>
      </c>
      <c r="G6635" s="14">
        <v>30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7" spans="1:14">
      <c r="A6637" s="11" t="s">
        <v>1721</v>
      </c>
    </row>
    <row r="6638" spans="1:14">
      <c r="A6638" s="21" t="s">
        <v>1722</v>
      </c>
      <c r="B6638" s="12">
        <v>50</v>
      </c>
      <c r="C6638" s="12">
        <v>50</v>
      </c>
      <c r="D6638" s="12" t="s">
        <v>1715</v>
      </c>
      <c r="E6638" s="12">
        <v>50</v>
      </c>
      <c r="F6638" s="12">
        <v>30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1723</v>
      </c>
      <c r="B6639" s="12">
        <v>50</v>
      </c>
      <c r="C6639" s="12">
        <v>50</v>
      </c>
      <c r="D6639" s="12" t="s">
        <v>531</v>
      </c>
      <c r="E6639" s="12">
        <v>50</v>
      </c>
      <c r="F6639" s="12">
        <v>20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1723</v>
      </c>
      <c r="B6640" s="12">
        <v>50</v>
      </c>
      <c r="C6640" s="12">
        <v>50</v>
      </c>
      <c r="D6640" s="12" t="s">
        <v>1717</v>
      </c>
      <c r="E6640" s="12">
        <v>50</v>
      </c>
      <c r="F6640" s="12">
        <v>3</v>
      </c>
      <c r="G6640" s="12">
        <v>80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1723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3</v>
      </c>
      <c r="G6641" s="12">
        <v>80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1" t="s">
        <v>1722</v>
      </c>
      <c r="B6642" s="12">
        <v>50</v>
      </c>
      <c r="C6642" s="12">
        <v>50</v>
      </c>
      <c r="D6642" s="12" t="s">
        <v>1715</v>
      </c>
      <c r="E6642" s="12">
        <v>50</v>
      </c>
      <c r="F6642" s="12">
        <v>30</v>
      </c>
      <c r="G6642" s="12">
        <v>30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1" t="s">
        <v>1723</v>
      </c>
      <c r="B6643" s="12">
        <v>50</v>
      </c>
      <c r="C6643" s="12">
        <v>50</v>
      </c>
      <c r="D6643" s="12" t="s">
        <v>531</v>
      </c>
      <c r="E6643" s="12">
        <v>50</v>
      </c>
      <c r="F6643" s="12">
        <v>20</v>
      </c>
      <c r="G6643" s="12">
        <v>30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5" spans="1:14">
      <c r="A6645" s="11" t="s">
        <v>1252</v>
      </c>
    </row>
    <row r="6646" spans="1:14">
      <c r="A6646" s="11" t="s">
        <v>1724</v>
      </c>
    </row>
    <row r="6647" spans="1:14">
      <c r="A6647" s="11" t="s">
        <v>1725</v>
      </c>
    </row>
    <row r="6648" spans="1:14">
      <c r="A6648" s="21" t="s">
        <v>1726</v>
      </c>
      <c r="B6648" s="12">
        <v>100</v>
      </c>
      <c r="C6648" s="12">
        <v>100</v>
      </c>
      <c r="D6648" s="12" t="s">
        <v>527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1727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20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1727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20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1727</v>
      </c>
      <c r="B6651" s="12">
        <v>100</v>
      </c>
      <c r="C6651" s="12">
        <v>100</v>
      </c>
      <c r="D6651" s="12" t="s">
        <v>526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 t="s">
        <v>1727</v>
      </c>
      <c r="B6652" s="12">
        <v>100</v>
      </c>
      <c r="C6652" s="12">
        <v>100</v>
      </c>
      <c r="D6652" s="12" t="s">
        <v>524</v>
      </c>
      <c r="E6652" s="12">
        <v>100</v>
      </c>
      <c r="F6652" s="12">
        <v>5</v>
      </c>
      <c r="G6652" s="12">
        <v>80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1" t="s">
        <v>1727</v>
      </c>
      <c r="B6653" s="12">
        <v>100</v>
      </c>
      <c r="C6653" s="12">
        <v>100</v>
      </c>
      <c r="D6653" s="12" t="s">
        <v>522</v>
      </c>
      <c r="E6653" s="12">
        <v>100</v>
      </c>
      <c r="F6653" s="12">
        <v>5</v>
      </c>
      <c r="G6653" s="12">
        <v>80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/>
    </row>
    <row r="6655" spans="1:14">
      <c r="A6655" s="21" t="s">
        <v>1726</v>
      </c>
      <c r="B6655" s="12">
        <v>100</v>
      </c>
      <c r="C6655" s="12">
        <v>100</v>
      </c>
      <c r="D6655" s="12" t="s">
        <v>527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1727</v>
      </c>
      <c r="B6656" s="12">
        <v>100</v>
      </c>
      <c r="C6656" s="12">
        <v>100</v>
      </c>
      <c r="D6656" s="12" t="s">
        <v>525</v>
      </c>
      <c r="E6656" s="12">
        <v>100</v>
      </c>
      <c r="F6656" s="12">
        <v>30</v>
      </c>
      <c r="G6656" s="12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1727</v>
      </c>
      <c r="B6657" s="12">
        <v>100</v>
      </c>
      <c r="C6657" s="12">
        <v>100</v>
      </c>
      <c r="D6657" s="12" t="s">
        <v>523</v>
      </c>
      <c r="E6657" s="12">
        <v>100</v>
      </c>
      <c r="F6657" s="12">
        <v>30</v>
      </c>
      <c r="G6657" s="12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1726</v>
      </c>
      <c r="B6658" s="12">
        <v>58</v>
      </c>
      <c r="C6658" s="12">
        <v>130</v>
      </c>
      <c r="D6658" s="12" t="s">
        <v>527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1727</v>
      </c>
      <c r="B6659" s="12">
        <v>58</v>
      </c>
      <c r="C6659" s="12">
        <v>130</v>
      </c>
      <c r="D6659" s="12" t="s">
        <v>525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1727</v>
      </c>
      <c r="B6660" s="12">
        <v>58</v>
      </c>
      <c r="C6660" s="12">
        <v>130</v>
      </c>
      <c r="D6660" s="12" t="s">
        <v>523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1726</v>
      </c>
      <c r="B6661" s="12">
        <v>156</v>
      </c>
      <c r="C6661" s="12">
        <v>138</v>
      </c>
      <c r="D6661" s="12" t="s">
        <v>527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1727</v>
      </c>
      <c r="B6662" s="12">
        <v>156</v>
      </c>
      <c r="C6662" s="12">
        <v>138</v>
      </c>
      <c r="D6662" s="12" t="s">
        <v>525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1727</v>
      </c>
      <c r="B6663" s="12">
        <v>156</v>
      </c>
      <c r="C6663" s="12">
        <v>138</v>
      </c>
      <c r="D6663" s="12" t="s">
        <v>523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1726</v>
      </c>
      <c r="B6664" s="12">
        <v>50</v>
      </c>
      <c r="C6664" s="12">
        <v>50</v>
      </c>
      <c r="D6664" s="12" t="s">
        <v>527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1727</v>
      </c>
      <c r="B6665" s="12">
        <v>50</v>
      </c>
      <c r="C6665" s="12">
        <v>50</v>
      </c>
      <c r="D6665" s="12" t="s">
        <v>525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1727</v>
      </c>
      <c r="B6666" s="12">
        <v>50</v>
      </c>
      <c r="C6666" s="12">
        <v>50</v>
      </c>
      <c r="D6666" s="12" t="s">
        <v>523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1726</v>
      </c>
      <c r="B6667" s="12">
        <v>150</v>
      </c>
      <c r="C6667" s="12">
        <v>50</v>
      </c>
      <c r="D6667" s="12" t="s">
        <v>527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1" t="s">
        <v>1727</v>
      </c>
      <c r="B6668" s="12">
        <v>150</v>
      </c>
      <c r="C6668" s="12">
        <v>50</v>
      </c>
      <c r="D6668" s="12" t="s">
        <v>525</v>
      </c>
      <c r="E6668" s="12">
        <v>30</v>
      </c>
      <c r="F6668" s="12">
        <v>5</v>
      </c>
      <c r="G6668" s="14">
        <v>30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1" t="s">
        <v>1727</v>
      </c>
      <c r="B6669" s="12">
        <v>150</v>
      </c>
      <c r="C6669" s="12">
        <v>50</v>
      </c>
      <c r="D6669" s="12" t="s">
        <v>523</v>
      </c>
      <c r="E6669" s="12">
        <v>30</v>
      </c>
      <c r="F6669" s="12">
        <v>5</v>
      </c>
      <c r="G6669" s="14">
        <v>30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1" spans="1:14">
      <c r="A6671" s="11" t="s">
        <v>1728</v>
      </c>
    </row>
    <row r="6672" spans="1:14">
      <c r="A6672" s="21" t="s">
        <v>1729</v>
      </c>
      <c r="B6672" s="12">
        <v>150</v>
      </c>
      <c r="C6672" s="12">
        <v>120</v>
      </c>
      <c r="D6672" s="12" t="s">
        <v>527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1729</v>
      </c>
      <c r="B6673" s="12">
        <v>150</v>
      </c>
      <c r="C6673" s="12">
        <v>120</v>
      </c>
      <c r="D6673" s="12" t="s">
        <v>525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1730</v>
      </c>
      <c r="B6674" s="12">
        <v>150</v>
      </c>
      <c r="C6674" s="12">
        <v>120</v>
      </c>
      <c r="D6674" s="12" t="s">
        <v>523</v>
      </c>
      <c r="E6674" s="12">
        <v>120</v>
      </c>
      <c r="F6674" s="12">
        <v>20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1730</v>
      </c>
      <c r="B6675" s="12">
        <v>150</v>
      </c>
      <c r="C6675" s="12">
        <v>120</v>
      </c>
      <c r="D6675" s="12" t="s">
        <v>529</v>
      </c>
      <c r="E6675" s="12">
        <v>120</v>
      </c>
      <c r="F6675" s="12">
        <v>20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1730</v>
      </c>
      <c r="B6676" s="12">
        <v>150</v>
      </c>
      <c r="C6676" s="12">
        <v>120</v>
      </c>
      <c r="D6676" s="12" t="s">
        <v>526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1730</v>
      </c>
      <c r="B6677" s="12">
        <v>150</v>
      </c>
      <c r="C6677" s="12">
        <v>120</v>
      </c>
      <c r="D6677" s="12" t="s">
        <v>524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 t="s">
        <v>1730</v>
      </c>
      <c r="B6678" s="12">
        <v>150</v>
      </c>
      <c r="C6678" s="12">
        <v>120</v>
      </c>
      <c r="D6678" s="12" t="s">
        <v>522</v>
      </c>
      <c r="E6678" s="12">
        <v>120</v>
      </c>
      <c r="F6678" s="12">
        <v>5</v>
      </c>
      <c r="G6678" s="12">
        <v>80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1" t="s">
        <v>1730</v>
      </c>
      <c r="B6679" s="12">
        <v>150</v>
      </c>
      <c r="C6679" s="12">
        <v>120</v>
      </c>
      <c r="D6679" s="12" t="s">
        <v>528</v>
      </c>
      <c r="E6679" s="12">
        <v>120</v>
      </c>
      <c r="F6679" s="12">
        <v>5</v>
      </c>
      <c r="G6679" s="12">
        <v>80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/>
    </row>
    <row r="6681" spans="1:14">
      <c r="A6681" s="21" t="s">
        <v>1729</v>
      </c>
      <c r="B6681" s="12">
        <v>150</v>
      </c>
      <c r="C6681" s="12">
        <v>120</v>
      </c>
      <c r="D6681" s="12" t="s">
        <v>527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1729</v>
      </c>
      <c r="B6682" s="12">
        <v>150</v>
      </c>
      <c r="C6682" s="12">
        <v>120</v>
      </c>
      <c r="D6682" s="12" t="s">
        <v>525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1730</v>
      </c>
      <c r="B6683" s="12">
        <v>150</v>
      </c>
      <c r="C6683" s="12">
        <v>120</v>
      </c>
      <c r="D6683" s="12" t="s">
        <v>523</v>
      </c>
      <c r="E6683" s="12">
        <v>120</v>
      </c>
      <c r="F6683" s="12">
        <v>40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1730</v>
      </c>
      <c r="B6684" s="12">
        <v>150</v>
      </c>
      <c r="C6684" s="12">
        <v>120</v>
      </c>
      <c r="D6684" s="12" t="s">
        <v>529</v>
      </c>
      <c r="E6684" s="12">
        <v>120</v>
      </c>
      <c r="F6684" s="12">
        <v>40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1729</v>
      </c>
      <c r="B6685" s="12">
        <v>66</v>
      </c>
      <c r="C6685" s="12">
        <v>66</v>
      </c>
      <c r="D6685" s="12" t="s">
        <v>527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1729</v>
      </c>
      <c r="B6686" s="12">
        <v>66</v>
      </c>
      <c r="C6686" s="12">
        <v>66</v>
      </c>
      <c r="D6686" s="12" t="s">
        <v>525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1730</v>
      </c>
      <c r="B6687" s="12">
        <v>66</v>
      </c>
      <c r="C6687" s="12">
        <v>66</v>
      </c>
      <c r="D6687" s="12" t="s">
        <v>523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1730</v>
      </c>
      <c r="B6688" s="12">
        <v>66</v>
      </c>
      <c r="C6688" s="12">
        <v>66</v>
      </c>
      <c r="D6688" s="12" t="s">
        <v>529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1729</v>
      </c>
      <c r="B6689" s="12">
        <v>210</v>
      </c>
      <c r="C6689" s="12">
        <v>50</v>
      </c>
      <c r="D6689" s="12" t="s">
        <v>527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1729</v>
      </c>
      <c r="B6690" s="12">
        <v>210</v>
      </c>
      <c r="C6690" s="12">
        <v>50</v>
      </c>
      <c r="D6690" s="12" t="s">
        <v>525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1730</v>
      </c>
      <c r="B6691" s="12">
        <v>210</v>
      </c>
      <c r="C6691" s="12">
        <v>50</v>
      </c>
      <c r="D6691" s="12" t="s">
        <v>523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1730</v>
      </c>
      <c r="B6692" s="12">
        <v>210</v>
      </c>
      <c r="C6692" s="12">
        <v>50</v>
      </c>
      <c r="D6692" s="12" t="s">
        <v>529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1729</v>
      </c>
      <c r="B6693" s="12">
        <v>100</v>
      </c>
      <c r="C6693" s="12">
        <v>130</v>
      </c>
      <c r="D6693" s="12" t="s">
        <v>527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1729</v>
      </c>
      <c r="B6694" s="12">
        <v>100</v>
      </c>
      <c r="C6694" s="12">
        <v>130</v>
      </c>
      <c r="D6694" s="12" t="s">
        <v>525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1730</v>
      </c>
      <c r="B6695" s="12">
        <v>100</v>
      </c>
      <c r="C6695" s="12">
        <v>130</v>
      </c>
      <c r="D6695" s="12" t="s">
        <v>523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1730</v>
      </c>
      <c r="B6696" s="12">
        <v>100</v>
      </c>
      <c r="C6696" s="12">
        <v>130</v>
      </c>
      <c r="D6696" s="12" t="s">
        <v>529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1729</v>
      </c>
      <c r="B6697" s="12">
        <v>215</v>
      </c>
      <c r="C6697" s="12">
        <v>150</v>
      </c>
      <c r="D6697" s="12" t="s">
        <v>527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1729</v>
      </c>
      <c r="B6698" s="12">
        <v>215</v>
      </c>
      <c r="C6698" s="12">
        <v>150</v>
      </c>
      <c r="D6698" s="12" t="s">
        <v>525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1730</v>
      </c>
      <c r="B6699" s="12">
        <v>215</v>
      </c>
      <c r="C6699" s="12">
        <v>150</v>
      </c>
      <c r="D6699" s="12" t="s">
        <v>523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1730</v>
      </c>
      <c r="B6700" s="12">
        <v>215</v>
      </c>
      <c r="C6700" s="12">
        <v>150</v>
      </c>
      <c r="D6700" s="12" t="s">
        <v>529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1729</v>
      </c>
      <c r="B6701" s="12">
        <v>110</v>
      </c>
      <c r="C6701" s="12">
        <v>200</v>
      </c>
      <c r="D6701" s="12" t="s">
        <v>527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1729</v>
      </c>
      <c r="B6702" s="12">
        <v>110</v>
      </c>
      <c r="C6702" s="12">
        <v>200</v>
      </c>
      <c r="D6702" s="12" t="s">
        <v>525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1" t="s">
        <v>1730</v>
      </c>
      <c r="B6703" s="12">
        <v>110</v>
      </c>
      <c r="C6703" s="12">
        <v>200</v>
      </c>
      <c r="D6703" s="12" t="s">
        <v>523</v>
      </c>
      <c r="E6703" s="12">
        <v>30</v>
      </c>
      <c r="F6703" s="12">
        <v>5</v>
      </c>
      <c r="G6703" s="12">
        <v>30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1" t="s">
        <v>1730</v>
      </c>
      <c r="B6704" s="12">
        <v>110</v>
      </c>
      <c r="C6704" s="12">
        <v>200</v>
      </c>
      <c r="D6704" s="12" t="s">
        <v>529</v>
      </c>
      <c r="E6704" s="12">
        <v>30</v>
      </c>
      <c r="F6704" s="12">
        <v>5</v>
      </c>
      <c r="G6704" s="12">
        <v>30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6" spans="1:14">
      <c r="A6706" s="11" t="s">
        <v>1731</v>
      </c>
    </row>
    <row r="6707" spans="1:14">
      <c r="A6707" s="21" t="s">
        <v>1732</v>
      </c>
      <c r="B6707" s="12">
        <v>100</v>
      </c>
      <c r="C6707" s="12">
        <v>100</v>
      </c>
      <c r="D6707" s="12" t="s">
        <v>527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1733</v>
      </c>
      <c r="B6708" s="12">
        <v>100</v>
      </c>
      <c r="C6708" s="12">
        <v>100</v>
      </c>
      <c r="D6708" s="12" t="s">
        <v>525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1733</v>
      </c>
      <c r="B6709" s="12">
        <v>100</v>
      </c>
      <c r="C6709" s="12">
        <v>100</v>
      </c>
      <c r="D6709" s="12" t="s">
        <v>523</v>
      </c>
      <c r="E6709" s="12">
        <v>100</v>
      </c>
      <c r="F6709" s="12">
        <v>20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1733</v>
      </c>
      <c r="B6710" s="12">
        <v>100</v>
      </c>
      <c r="C6710" s="12">
        <v>100</v>
      </c>
      <c r="D6710" s="12" t="s">
        <v>529</v>
      </c>
      <c r="E6710" s="12">
        <v>100</v>
      </c>
      <c r="F6710" s="12">
        <v>20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1733</v>
      </c>
      <c r="B6711" s="12">
        <v>100</v>
      </c>
      <c r="C6711" s="12">
        <v>100</v>
      </c>
      <c r="D6711" s="12" t="s">
        <v>526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1733</v>
      </c>
      <c r="B6712" s="12">
        <v>100</v>
      </c>
      <c r="C6712" s="12">
        <v>100</v>
      </c>
      <c r="D6712" s="12" t="s">
        <v>524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 t="s">
        <v>1733</v>
      </c>
      <c r="B6713" s="12">
        <v>100</v>
      </c>
      <c r="C6713" s="12">
        <v>100</v>
      </c>
      <c r="D6713" s="12" t="s">
        <v>522</v>
      </c>
      <c r="E6713" s="12">
        <v>100</v>
      </c>
      <c r="F6713" s="12">
        <v>5</v>
      </c>
      <c r="G6713" s="12">
        <v>80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1" t="s">
        <v>1733</v>
      </c>
      <c r="B6714" s="12">
        <v>100</v>
      </c>
      <c r="C6714" s="12">
        <v>100</v>
      </c>
      <c r="D6714" s="12" t="s">
        <v>528</v>
      </c>
      <c r="E6714" s="12">
        <v>100</v>
      </c>
      <c r="F6714" s="12">
        <v>5</v>
      </c>
      <c r="G6714" s="12">
        <v>80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/>
    </row>
    <row r="6716" spans="1:14">
      <c r="A6716" s="21" t="s">
        <v>1732</v>
      </c>
      <c r="B6716" s="12">
        <v>100</v>
      </c>
      <c r="C6716" s="12">
        <v>100</v>
      </c>
      <c r="D6716" s="12" t="s">
        <v>527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1733</v>
      </c>
      <c r="B6717" s="12">
        <v>100</v>
      </c>
      <c r="C6717" s="12">
        <v>100</v>
      </c>
      <c r="D6717" s="12" t="s">
        <v>525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1733</v>
      </c>
      <c r="B6718" s="12">
        <v>100</v>
      </c>
      <c r="C6718" s="12">
        <v>100</v>
      </c>
      <c r="D6718" s="12" t="s">
        <v>523</v>
      </c>
      <c r="E6718" s="12">
        <v>100</v>
      </c>
      <c r="F6718" s="12">
        <v>30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1733</v>
      </c>
      <c r="B6719" s="12">
        <v>100</v>
      </c>
      <c r="C6719" s="12">
        <v>100</v>
      </c>
      <c r="D6719" s="12" t="s">
        <v>529</v>
      </c>
      <c r="E6719" s="12">
        <v>100</v>
      </c>
      <c r="F6719" s="12">
        <v>30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1732</v>
      </c>
      <c r="B6720" s="12">
        <v>50</v>
      </c>
      <c r="C6720" s="12">
        <v>130</v>
      </c>
      <c r="D6720" s="12" t="s">
        <v>527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1733</v>
      </c>
      <c r="B6721" s="12">
        <v>50</v>
      </c>
      <c r="C6721" s="12">
        <v>130</v>
      </c>
      <c r="D6721" s="12" t="s">
        <v>525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1733</v>
      </c>
      <c r="B6722" s="12">
        <v>50</v>
      </c>
      <c r="C6722" s="12">
        <v>130</v>
      </c>
      <c r="D6722" s="12" t="s">
        <v>523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1733</v>
      </c>
      <c r="B6723" s="12">
        <v>50</v>
      </c>
      <c r="C6723" s="12">
        <v>130</v>
      </c>
      <c r="D6723" s="12" t="s">
        <v>529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1732</v>
      </c>
      <c r="B6724" s="12">
        <v>150</v>
      </c>
      <c r="C6724" s="12">
        <v>90</v>
      </c>
      <c r="D6724" s="12" t="s">
        <v>527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1733</v>
      </c>
      <c r="B6725" s="12">
        <v>150</v>
      </c>
      <c r="C6725" s="12">
        <v>90</v>
      </c>
      <c r="D6725" s="12" t="s">
        <v>525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1733</v>
      </c>
      <c r="B6726" s="12">
        <v>150</v>
      </c>
      <c r="C6726" s="12">
        <v>90</v>
      </c>
      <c r="D6726" s="12" t="s">
        <v>523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1733</v>
      </c>
      <c r="B6727" s="12">
        <v>150</v>
      </c>
      <c r="C6727" s="12">
        <v>90</v>
      </c>
      <c r="D6727" s="12" t="s">
        <v>529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1732</v>
      </c>
      <c r="B6728" s="12">
        <v>40</v>
      </c>
      <c r="C6728" s="12">
        <v>30</v>
      </c>
      <c r="D6728" s="12" t="s">
        <v>527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1733</v>
      </c>
      <c r="B6729" s="12">
        <v>40</v>
      </c>
      <c r="C6729" s="12">
        <v>30</v>
      </c>
      <c r="D6729" s="12" t="s">
        <v>525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1733</v>
      </c>
      <c r="B6730" s="12">
        <v>40</v>
      </c>
      <c r="C6730" s="12">
        <v>30</v>
      </c>
      <c r="D6730" s="12" t="s">
        <v>523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1733</v>
      </c>
      <c r="B6731" s="12">
        <v>40</v>
      </c>
      <c r="C6731" s="12">
        <v>30</v>
      </c>
      <c r="D6731" s="12" t="s">
        <v>529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1732</v>
      </c>
      <c r="B6732" s="12">
        <v>158</v>
      </c>
      <c r="C6732" s="12">
        <v>36</v>
      </c>
      <c r="D6732" s="12" t="s">
        <v>527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1733</v>
      </c>
      <c r="B6733" s="12">
        <v>158</v>
      </c>
      <c r="C6733" s="12">
        <v>36</v>
      </c>
      <c r="D6733" s="12" t="s">
        <v>525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1" t="s">
        <v>1733</v>
      </c>
      <c r="B6734" s="12">
        <v>158</v>
      </c>
      <c r="C6734" s="12">
        <v>36</v>
      </c>
      <c r="D6734" s="12" t="s">
        <v>523</v>
      </c>
      <c r="E6734" s="12">
        <v>30</v>
      </c>
      <c r="F6734" s="12">
        <v>5</v>
      </c>
      <c r="G6734" s="12">
        <v>30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1" t="s">
        <v>1733</v>
      </c>
      <c r="B6735" s="12">
        <v>158</v>
      </c>
      <c r="C6735" s="12">
        <v>36</v>
      </c>
      <c r="D6735" s="12" t="s">
        <v>529</v>
      </c>
      <c r="E6735" s="12">
        <v>30</v>
      </c>
      <c r="F6735" s="12">
        <v>5</v>
      </c>
      <c r="G6735" s="12">
        <v>30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7" spans="1:14">
      <c r="A6737" s="11" t="s">
        <v>1734</v>
      </c>
    </row>
    <row r="6738" spans="1:14">
      <c r="A6738" s="21" t="s">
        <v>1735</v>
      </c>
      <c r="B6738" s="12">
        <v>100</v>
      </c>
      <c r="C6738" s="12">
        <v>100</v>
      </c>
      <c r="D6738" s="12" t="s">
        <v>527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1736</v>
      </c>
      <c r="B6739" s="12">
        <v>100</v>
      </c>
      <c r="C6739" s="12">
        <v>100</v>
      </c>
      <c r="D6739" s="12" t="s">
        <v>525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1736</v>
      </c>
      <c r="B6740" s="12">
        <v>100</v>
      </c>
      <c r="C6740" s="12">
        <v>100</v>
      </c>
      <c r="D6740" s="12" t="s">
        <v>523</v>
      </c>
      <c r="E6740" s="12">
        <v>100</v>
      </c>
      <c r="F6740" s="12">
        <v>20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1736</v>
      </c>
      <c r="B6741" s="12">
        <v>100</v>
      </c>
      <c r="C6741" s="12">
        <v>100</v>
      </c>
      <c r="D6741" s="12" t="s">
        <v>529</v>
      </c>
      <c r="E6741" s="12">
        <v>100</v>
      </c>
      <c r="F6741" s="12">
        <v>20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1736</v>
      </c>
      <c r="B6742" s="12">
        <v>100</v>
      </c>
      <c r="C6742" s="12">
        <v>100</v>
      </c>
      <c r="D6742" s="12" t="s">
        <v>526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1736</v>
      </c>
      <c r="B6743" s="12">
        <v>100</v>
      </c>
      <c r="C6743" s="12">
        <v>100</v>
      </c>
      <c r="D6743" s="12" t="s">
        <v>524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 t="s">
        <v>1736</v>
      </c>
      <c r="B6744" s="12">
        <v>100</v>
      </c>
      <c r="C6744" s="12">
        <v>100</v>
      </c>
      <c r="D6744" s="12" t="s">
        <v>522</v>
      </c>
      <c r="E6744" s="12">
        <v>100</v>
      </c>
      <c r="F6744" s="12">
        <v>10</v>
      </c>
      <c r="G6744" s="12">
        <v>80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1" t="s">
        <v>1736</v>
      </c>
      <c r="B6745" s="12">
        <v>100</v>
      </c>
      <c r="C6745" s="12">
        <v>100</v>
      </c>
      <c r="D6745" s="12" t="s">
        <v>528</v>
      </c>
      <c r="E6745" s="12">
        <v>100</v>
      </c>
      <c r="F6745" s="12">
        <v>10</v>
      </c>
      <c r="G6745" s="12">
        <v>80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/>
    </row>
    <row r="6747" spans="1:14">
      <c r="A6747" s="21" t="s">
        <v>1735</v>
      </c>
      <c r="B6747" s="12">
        <v>100</v>
      </c>
      <c r="C6747" s="12">
        <v>100</v>
      </c>
      <c r="D6747" s="12" t="s">
        <v>527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1736</v>
      </c>
      <c r="B6748" s="12">
        <v>100</v>
      </c>
      <c r="C6748" s="12">
        <v>100</v>
      </c>
      <c r="D6748" s="12" t="s">
        <v>525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1736</v>
      </c>
      <c r="B6749" s="12">
        <v>100</v>
      </c>
      <c r="C6749" s="12">
        <v>100</v>
      </c>
      <c r="D6749" s="12" t="s">
        <v>523</v>
      </c>
      <c r="E6749" s="12">
        <v>100</v>
      </c>
      <c r="F6749" s="12">
        <v>30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1736</v>
      </c>
      <c r="B6750" s="12">
        <v>100</v>
      </c>
      <c r="C6750" s="12">
        <v>100</v>
      </c>
      <c r="D6750" s="12" t="s">
        <v>529</v>
      </c>
      <c r="E6750" s="12">
        <v>100</v>
      </c>
      <c r="F6750" s="12">
        <v>30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1735</v>
      </c>
      <c r="B6751" s="12">
        <v>50</v>
      </c>
      <c r="C6751" s="12">
        <v>145</v>
      </c>
      <c r="D6751" s="12" t="s">
        <v>527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1736</v>
      </c>
      <c r="B6752" s="12">
        <v>50</v>
      </c>
      <c r="C6752" s="12">
        <v>145</v>
      </c>
      <c r="D6752" s="12" t="s">
        <v>525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1736</v>
      </c>
      <c r="B6753" s="12">
        <v>50</v>
      </c>
      <c r="C6753" s="12">
        <v>145</v>
      </c>
      <c r="D6753" s="12" t="s">
        <v>523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1736</v>
      </c>
      <c r="B6754" s="12">
        <v>50</v>
      </c>
      <c r="C6754" s="12">
        <v>145</v>
      </c>
      <c r="D6754" s="12" t="s">
        <v>529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1735</v>
      </c>
      <c r="B6755" s="12">
        <v>140</v>
      </c>
      <c r="C6755" s="12">
        <v>135</v>
      </c>
      <c r="D6755" s="12" t="s">
        <v>527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1736</v>
      </c>
      <c r="B6756" s="12">
        <v>140</v>
      </c>
      <c r="C6756" s="12">
        <v>135</v>
      </c>
      <c r="D6756" s="12" t="s">
        <v>525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1736</v>
      </c>
      <c r="B6757" s="12">
        <v>140</v>
      </c>
      <c r="C6757" s="12">
        <v>135</v>
      </c>
      <c r="D6757" s="12" t="s">
        <v>523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1736</v>
      </c>
      <c r="B6758" s="12">
        <v>140</v>
      </c>
      <c r="C6758" s="12">
        <v>135</v>
      </c>
      <c r="D6758" s="12" t="s">
        <v>529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1735</v>
      </c>
      <c r="B6759" s="12">
        <v>140</v>
      </c>
      <c r="C6759" s="12">
        <v>65</v>
      </c>
      <c r="D6759" s="12" t="s">
        <v>527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1736</v>
      </c>
      <c r="B6760" s="12">
        <v>140</v>
      </c>
      <c r="C6760" s="12">
        <v>65</v>
      </c>
      <c r="D6760" s="12" t="s">
        <v>525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1736</v>
      </c>
      <c r="B6761" s="12">
        <v>140</v>
      </c>
      <c r="C6761" s="12">
        <v>65</v>
      </c>
      <c r="D6761" s="12" t="s">
        <v>523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1736</v>
      </c>
      <c r="B6762" s="12">
        <v>140</v>
      </c>
      <c r="C6762" s="12">
        <v>65</v>
      </c>
      <c r="D6762" s="12" t="s">
        <v>529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1735</v>
      </c>
      <c r="B6763" s="12">
        <v>66</v>
      </c>
      <c r="C6763" s="12">
        <v>72</v>
      </c>
      <c r="D6763" s="12" t="s">
        <v>527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1736</v>
      </c>
      <c r="B6764" s="12">
        <v>66</v>
      </c>
      <c r="C6764" s="12">
        <v>72</v>
      </c>
      <c r="D6764" s="12" t="s">
        <v>525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1" t="s">
        <v>1736</v>
      </c>
      <c r="B6765" s="12">
        <v>66</v>
      </c>
      <c r="C6765" s="12">
        <v>72</v>
      </c>
      <c r="D6765" s="12" t="s">
        <v>523</v>
      </c>
      <c r="E6765" s="12">
        <v>30</v>
      </c>
      <c r="F6765" s="12">
        <v>5</v>
      </c>
      <c r="G6765" s="12">
        <v>30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1" t="s">
        <v>1736</v>
      </c>
      <c r="B6766" s="12">
        <v>66</v>
      </c>
      <c r="C6766" s="12">
        <v>72</v>
      </c>
      <c r="D6766" s="12" t="s">
        <v>529</v>
      </c>
      <c r="E6766" s="12">
        <v>30</v>
      </c>
      <c r="F6766" s="12">
        <v>5</v>
      </c>
      <c r="G6766" s="12">
        <v>30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8" spans="1:14">
      <c r="A6768" s="11" t="s">
        <v>1737</v>
      </c>
    </row>
    <row r="6769" spans="1:14">
      <c r="A6769" s="21" t="s">
        <v>1738</v>
      </c>
      <c r="B6769" s="12">
        <v>150</v>
      </c>
      <c r="C6769" s="12">
        <v>150</v>
      </c>
      <c r="D6769" s="12" t="s">
        <v>527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1738</v>
      </c>
      <c r="B6770" s="12">
        <v>150</v>
      </c>
      <c r="C6770" s="12">
        <v>150</v>
      </c>
      <c r="D6770" s="12" t="s">
        <v>525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1738</v>
      </c>
      <c r="B6771" s="12">
        <v>150</v>
      </c>
      <c r="C6771" s="12">
        <v>150</v>
      </c>
      <c r="D6771" s="12" t="s">
        <v>523</v>
      </c>
      <c r="E6771" s="12">
        <v>150</v>
      </c>
      <c r="F6771" s="12">
        <v>20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1738</v>
      </c>
      <c r="B6772" s="12">
        <v>150</v>
      </c>
      <c r="C6772" s="12">
        <v>150</v>
      </c>
      <c r="D6772" s="12" t="s">
        <v>529</v>
      </c>
      <c r="E6772" s="12">
        <v>150</v>
      </c>
      <c r="F6772" s="12">
        <v>20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1738</v>
      </c>
      <c r="B6773" s="12">
        <v>150</v>
      </c>
      <c r="C6773" s="12">
        <v>150</v>
      </c>
      <c r="D6773" s="12" t="s">
        <v>526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1738</v>
      </c>
      <c r="B6774" s="12">
        <v>150</v>
      </c>
      <c r="C6774" s="12">
        <v>150</v>
      </c>
      <c r="D6774" s="12" t="s">
        <v>524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 t="s">
        <v>1739</v>
      </c>
      <c r="B6775" s="12">
        <v>150</v>
      </c>
      <c r="C6775" s="12">
        <v>150</v>
      </c>
      <c r="D6775" s="12" t="s">
        <v>522</v>
      </c>
      <c r="E6775" s="12">
        <v>150</v>
      </c>
      <c r="F6775" s="12">
        <v>10</v>
      </c>
      <c r="G6775" s="12">
        <v>80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1" t="s">
        <v>1738</v>
      </c>
      <c r="B6776" s="12">
        <v>150</v>
      </c>
      <c r="C6776" s="12">
        <v>150</v>
      </c>
      <c r="D6776" s="12" t="s">
        <v>528</v>
      </c>
      <c r="E6776" s="12">
        <v>150</v>
      </c>
      <c r="F6776" s="12">
        <v>10</v>
      </c>
      <c r="G6776" s="12">
        <v>80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/>
    </row>
    <row r="6778" spans="1:14">
      <c r="A6778" s="21" t="s">
        <v>1738</v>
      </c>
      <c r="B6778" s="12">
        <v>150</v>
      </c>
      <c r="C6778" s="12">
        <v>150</v>
      </c>
      <c r="D6778" s="12" t="s">
        <v>527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1738</v>
      </c>
      <c r="B6779" s="12">
        <v>150</v>
      </c>
      <c r="C6779" s="12">
        <v>150</v>
      </c>
      <c r="D6779" s="12" t="s">
        <v>525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1738</v>
      </c>
      <c r="B6780" s="12">
        <v>150</v>
      </c>
      <c r="C6780" s="12">
        <v>150</v>
      </c>
      <c r="D6780" s="12" t="s">
        <v>523</v>
      </c>
      <c r="E6780" s="12">
        <v>150</v>
      </c>
      <c r="F6780" s="12">
        <v>40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1738</v>
      </c>
      <c r="B6781" s="12">
        <v>150</v>
      </c>
      <c r="C6781" s="12">
        <v>150</v>
      </c>
      <c r="D6781" s="12" t="s">
        <v>529</v>
      </c>
      <c r="E6781" s="12">
        <v>150</v>
      </c>
      <c r="F6781" s="12">
        <v>40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1738</v>
      </c>
      <c r="B6782" s="12">
        <v>97</v>
      </c>
      <c r="C6782" s="12">
        <v>124</v>
      </c>
      <c r="D6782" s="12" t="s">
        <v>527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1738</v>
      </c>
      <c r="B6783" s="12">
        <v>97</v>
      </c>
      <c r="C6783" s="12">
        <v>124</v>
      </c>
      <c r="D6783" s="12" t="s">
        <v>525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1738</v>
      </c>
      <c r="B6784" s="12">
        <v>97</v>
      </c>
      <c r="C6784" s="12">
        <v>124</v>
      </c>
      <c r="D6784" s="12" t="s">
        <v>523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1738</v>
      </c>
      <c r="B6785" s="12">
        <v>97</v>
      </c>
      <c r="C6785" s="12">
        <v>124</v>
      </c>
      <c r="D6785" s="12" t="s">
        <v>529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1738</v>
      </c>
      <c r="B6786" s="12">
        <v>50</v>
      </c>
      <c r="C6786" s="12">
        <v>235</v>
      </c>
      <c r="D6786" s="12" t="s">
        <v>527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1738</v>
      </c>
      <c r="B6787" s="12">
        <v>50</v>
      </c>
      <c r="C6787" s="12">
        <v>235</v>
      </c>
      <c r="D6787" s="12" t="s">
        <v>525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1738</v>
      </c>
      <c r="B6788" s="12">
        <v>50</v>
      </c>
      <c r="C6788" s="12">
        <v>235</v>
      </c>
      <c r="D6788" s="12" t="s">
        <v>523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1738</v>
      </c>
      <c r="B6789" s="12">
        <v>50</v>
      </c>
      <c r="C6789" s="12">
        <v>235</v>
      </c>
      <c r="D6789" s="12" t="s">
        <v>529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1738</v>
      </c>
      <c r="B6790" s="12">
        <v>200</v>
      </c>
      <c r="C6790" s="12">
        <v>245</v>
      </c>
      <c r="D6790" s="12" t="s">
        <v>527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1738</v>
      </c>
      <c r="B6791" s="12">
        <v>200</v>
      </c>
      <c r="C6791" s="12">
        <v>245</v>
      </c>
      <c r="D6791" s="12" t="s">
        <v>525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1738</v>
      </c>
      <c r="B6792" s="12">
        <v>200</v>
      </c>
      <c r="C6792" s="12">
        <v>245</v>
      </c>
      <c r="D6792" s="12" t="s">
        <v>523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1738</v>
      </c>
      <c r="B6793" s="12">
        <v>200</v>
      </c>
      <c r="C6793" s="12">
        <v>245</v>
      </c>
      <c r="D6793" s="12" t="s">
        <v>529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1738</v>
      </c>
      <c r="B6794" s="12">
        <v>235</v>
      </c>
      <c r="C6794" s="12">
        <v>150</v>
      </c>
      <c r="D6794" s="12" t="s">
        <v>527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1738</v>
      </c>
      <c r="B6795" s="12">
        <v>235</v>
      </c>
      <c r="C6795" s="12">
        <v>150</v>
      </c>
      <c r="D6795" s="12" t="s">
        <v>525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1738</v>
      </c>
      <c r="B6796" s="12">
        <v>235</v>
      </c>
      <c r="C6796" s="12">
        <v>150</v>
      </c>
      <c r="D6796" s="12" t="s">
        <v>523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1738</v>
      </c>
      <c r="B6797" s="12">
        <v>235</v>
      </c>
      <c r="C6797" s="12">
        <v>150</v>
      </c>
      <c r="D6797" s="12" t="s">
        <v>529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1738</v>
      </c>
      <c r="B6798" s="12">
        <v>162</v>
      </c>
      <c r="C6798" s="12">
        <v>51</v>
      </c>
      <c r="D6798" s="12" t="s">
        <v>527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1738</v>
      </c>
      <c r="B6799" s="12">
        <v>162</v>
      </c>
      <c r="C6799" s="12">
        <v>51</v>
      </c>
      <c r="D6799" s="12" t="s">
        <v>525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1738</v>
      </c>
      <c r="B6800" s="12">
        <v>162</v>
      </c>
      <c r="C6800" s="12">
        <v>51</v>
      </c>
      <c r="D6800" s="12" t="s">
        <v>523</v>
      </c>
      <c r="E6800" s="12">
        <v>20</v>
      </c>
      <c r="F6800" s="12">
        <v>10</v>
      </c>
      <c r="G6800" s="12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1738</v>
      </c>
      <c r="B6801" s="12">
        <v>162</v>
      </c>
      <c r="C6801" s="12">
        <v>51</v>
      </c>
      <c r="D6801" s="12" t="s">
        <v>529</v>
      </c>
      <c r="E6801" s="12">
        <v>20</v>
      </c>
      <c r="F6801" s="12">
        <v>10</v>
      </c>
      <c r="G6801" s="12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1738</v>
      </c>
      <c r="B6802" s="12">
        <v>260</v>
      </c>
      <c r="C6802" s="12">
        <v>50</v>
      </c>
      <c r="D6802" s="12" t="s">
        <v>527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1738</v>
      </c>
      <c r="B6803" s="12">
        <v>260</v>
      </c>
      <c r="C6803" s="12">
        <v>50</v>
      </c>
      <c r="D6803" s="12" t="s">
        <v>525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1738</v>
      </c>
      <c r="B6804" s="12">
        <v>260</v>
      </c>
      <c r="C6804" s="12">
        <v>50</v>
      </c>
      <c r="D6804" s="12" t="s">
        <v>523</v>
      </c>
      <c r="E6804" s="12">
        <v>20</v>
      </c>
      <c r="F6804" s="12">
        <v>10</v>
      </c>
      <c r="G6804" s="14">
        <v>30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1738</v>
      </c>
      <c r="B6805" s="12">
        <v>260</v>
      </c>
      <c r="C6805" s="12">
        <v>50</v>
      </c>
      <c r="D6805" s="12" t="s">
        <v>529</v>
      </c>
      <c r="E6805" s="12">
        <v>20</v>
      </c>
      <c r="F6805" s="12">
        <v>10</v>
      </c>
      <c r="G6805" s="14">
        <v>30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1738</v>
      </c>
      <c r="B6806" s="12">
        <v>260</v>
      </c>
      <c r="C6806" s="12">
        <v>50</v>
      </c>
      <c r="D6806" s="12" t="s">
        <v>527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1738</v>
      </c>
      <c r="B6807" s="12">
        <v>260</v>
      </c>
      <c r="C6807" s="12">
        <v>50</v>
      </c>
      <c r="D6807" s="12" t="s">
        <v>525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1" t="s">
        <v>1738</v>
      </c>
      <c r="B6808" s="12">
        <v>260</v>
      </c>
      <c r="C6808" s="12">
        <v>50</v>
      </c>
      <c r="D6808" s="12" t="s">
        <v>523</v>
      </c>
      <c r="E6808" s="12">
        <v>20</v>
      </c>
      <c r="F6808" s="12">
        <v>10</v>
      </c>
      <c r="G6808" s="12">
        <v>120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1" t="s">
        <v>1738</v>
      </c>
      <c r="B6809" s="12">
        <v>260</v>
      </c>
      <c r="C6809" s="12">
        <v>50</v>
      </c>
      <c r="D6809" s="12" t="s">
        <v>529</v>
      </c>
      <c r="E6809" s="12">
        <v>20</v>
      </c>
      <c r="F6809" s="12">
        <v>10</v>
      </c>
      <c r="G6809" s="12">
        <v>120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 s="18" customFormat="1">
      <c r="A6810" s="17" t="s">
        <v>1738</v>
      </c>
      <c r="B6810" s="18">
        <v>260</v>
      </c>
      <c r="C6810" s="18">
        <v>50</v>
      </c>
      <c r="D6810" s="18" t="s">
        <v>1740</v>
      </c>
      <c r="E6810" s="18">
        <v>10</v>
      </c>
      <c r="F6810" s="18">
        <v>1</v>
      </c>
      <c r="G6810" s="18">
        <v>120</v>
      </c>
      <c r="H6810" s="18">
        <v>0</v>
      </c>
      <c r="I6810" s="18">
        <v>249</v>
      </c>
      <c r="J6810" s="18">
        <v>0</v>
      </c>
      <c r="K6810" s="18">
        <v>0</v>
      </c>
      <c r="L6810" s="12">
        <v>0</v>
      </c>
      <c r="M6810" s="12">
        <v>0</v>
      </c>
      <c r="N6810" s="12">
        <v>0</v>
      </c>
    </row>
    <row r="6812" spans="1:14">
      <c r="A6812" s="11" t="s">
        <v>1252</v>
      </c>
    </row>
    <row r="6813" spans="1:14">
      <c r="A6813" s="11" t="s">
        <v>1741</v>
      </c>
    </row>
    <row r="6814" spans="1:14">
      <c r="A6814" s="11" t="s">
        <v>1742</v>
      </c>
    </row>
    <row r="6815" spans="1:14">
      <c r="A6815" s="21" t="s">
        <v>1743</v>
      </c>
      <c r="B6815" s="12">
        <v>150</v>
      </c>
      <c r="C6815" s="12">
        <v>150</v>
      </c>
      <c r="D6815" s="12" t="s">
        <v>521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1744</v>
      </c>
      <c r="B6816" s="12">
        <v>150</v>
      </c>
      <c r="C6816" s="12">
        <v>150</v>
      </c>
      <c r="D6816" s="12" t="s">
        <v>517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1744</v>
      </c>
      <c r="B6817" s="12">
        <v>150</v>
      </c>
      <c r="C6817" s="12">
        <v>150</v>
      </c>
      <c r="D6817" s="12" t="s">
        <v>519</v>
      </c>
      <c r="E6817" s="12">
        <v>80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1744</v>
      </c>
      <c r="B6818" s="12">
        <v>150</v>
      </c>
      <c r="C6818" s="12">
        <v>150</v>
      </c>
      <c r="D6818" s="12" t="s">
        <v>515</v>
      </c>
      <c r="E6818" s="12">
        <v>80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1743</v>
      </c>
      <c r="B6819" s="12">
        <v>150</v>
      </c>
      <c r="C6819" s="12">
        <v>150</v>
      </c>
      <c r="D6819" s="12" t="s">
        <v>521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1744</v>
      </c>
      <c r="B6820" s="12">
        <v>150</v>
      </c>
      <c r="C6820" s="12">
        <v>150</v>
      </c>
      <c r="D6820" s="12" t="s">
        <v>517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1744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20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1744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20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1744</v>
      </c>
      <c r="B6823" s="12">
        <v>150</v>
      </c>
      <c r="C6823" s="12">
        <v>150</v>
      </c>
      <c r="D6823" s="12" t="s">
        <v>520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1744</v>
      </c>
      <c r="B6824" s="12">
        <v>150</v>
      </c>
      <c r="C6824" s="12">
        <v>150</v>
      </c>
      <c r="D6824" s="12" t="s">
        <v>516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 t="s">
        <v>1744</v>
      </c>
      <c r="B6825" s="12">
        <v>150</v>
      </c>
      <c r="C6825" s="12">
        <v>150</v>
      </c>
      <c r="D6825" s="12" t="s">
        <v>518</v>
      </c>
      <c r="E6825" s="12">
        <v>150</v>
      </c>
      <c r="F6825" s="12">
        <v>2</v>
      </c>
      <c r="G6825" s="12">
        <v>80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1" t="s">
        <v>1744</v>
      </c>
      <c r="B6826" s="12">
        <v>150</v>
      </c>
      <c r="C6826" s="12">
        <v>150</v>
      </c>
      <c r="D6826" s="12" t="s">
        <v>514</v>
      </c>
      <c r="E6826" s="12">
        <v>150</v>
      </c>
      <c r="F6826" s="12">
        <v>2</v>
      </c>
      <c r="G6826" s="12">
        <v>80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/>
    </row>
    <row r="6828" spans="1:14">
      <c r="A6828" s="21" t="s">
        <v>1743</v>
      </c>
      <c r="B6828" s="12">
        <v>150</v>
      </c>
      <c r="C6828" s="12">
        <v>150</v>
      </c>
      <c r="D6828" s="12" t="s">
        <v>521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1744</v>
      </c>
      <c r="B6829" s="12">
        <v>150</v>
      </c>
      <c r="C6829" s="12">
        <v>150</v>
      </c>
      <c r="D6829" s="12" t="s">
        <v>517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1744</v>
      </c>
      <c r="B6830" s="12">
        <v>150</v>
      </c>
      <c r="C6830" s="12">
        <v>150</v>
      </c>
      <c r="D6830" s="12" t="s">
        <v>519</v>
      </c>
      <c r="E6830" s="12">
        <v>150</v>
      </c>
      <c r="F6830" s="12">
        <v>30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1744</v>
      </c>
      <c r="B6831" s="12">
        <v>150</v>
      </c>
      <c r="C6831" s="12">
        <v>150</v>
      </c>
      <c r="D6831" s="12" t="s">
        <v>515</v>
      </c>
      <c r="E6831" s="12">
        <v>150</v>
      </c>
      <c r="F6831" s="12">
        <v>30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1743</v>
      </c>
      <c r="B6832" s="12">
        <v>52</v>
      </c>
      <c r="C6832" s="12">
        <v>46</v>
      </c>
      <c r="D6832" s="12" t="s">
        <v>521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1744</v>
      </c>
      <c r="B6833" s="12">
        <v>52</v>
      </c>
      <c r="C6833" s="12">
        <v>46</v>
      </c>
      <c r="D6833" s="12" t="s">
        <v>517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1744</v>
      </c>
      <c r="B6834" s="12">
        <v>52</v>
      </c>
      <c r="C6834" s="12">
        <v>46</v>
      </c>
      <c r="D6834" s="12" t="s">
        <v>519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1744</v>
      </c>
      <c r="B6835" s="12">
        <v>52</v>
      </c>
      <c r="C6835" s="12">
        <v>46</v>
      </c>
      <c r="D6835" s="12" t="s">
        <v>515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1743</v>
      </c>
      <c r="B6836" s="12">
        <v>240</v>
      </c>
      <c r="C6836" s="12">
        <v>40</v>
      </c>
      <c r="D6836" s="12" t="s">
        <v>521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1744</v>
      </c>
      <c r="B6837" s="12">
        <v>240</v>
      </c>
      <c r="C6837" s="12">
        <v>40</v>
      </c>
      <c r="D6837" s="12" t="s">
        <v>517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1744</v>
      </c>
      <c r="B6838" s="12">
        <v>240</v>
      </c>
      <c r="C6838" s="12">
        <v>40</v>
      </c>
      <c r="D6838" s="12" t="s">
        <v>519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1744</v>
      </c>
      <c r="B6839" s="12">
        <v>240</v>
      </c>
      <c r="C6839" s="12">
        <v>40</v>
      </c>
      <c r="D6839" s="12" t="s">
        <v>515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1743</v>
      </c>
      <c r="B6840" s="12">
        <v>238</v>
      </c>
      <c r="C6840" s="12">
        <v>135</v>
      </c>
      <c r="D6840" s="12" t="s">
        <v>521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1744</v>
      </c>
      <c r="B6841" s="12">
        <v>238</v>
      </c>
      <c r="C6841" s="12">
        <v>135</v>
      </c>
      <c r="D6841" s="12" t="s">
        <v>517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1744</v>
      </c>
      <c r="B6842" s="12">
        <v>238</v>
      </c>
      <c r="C6842" s="12">
        <v>135</v>
      </c>
      <c r="D6842" s="12" t="s">
        <v>519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1744</v>
      </c>
      <c r="B6843" s="12">
        <v>238</v>
      </c>
      <c r="C6843" s="12">
        <v>135</v>
      </c>
      <c r="D6843" s="12" t="s">
        <v>515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1743</v>
      </c>
      <c r="B6844" s="12">
        <v>160</v>
      </c>
      <c r="C6844" s="12">
        <v>240</v>
      </c>
      <c r="D6844" s="12" t="s">
        <v>521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1744</v>
      </c>
      <c r="B6845" s="12">
        <v>160</v>
      </c>
      <c r="C6845" s="12">
        <v>240</v>
      </c>
      <c r="D6845" s="12" t="s">
        <v>517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1744</v>
      </c>
      <c r="B6846" s="12">
        <v>160</v>
      </c>
      <c r="C6846" s="12">
        <v>240</v>
      </c>
      <c r="D6846" s="12" t="s">
        <v>519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1744</v>
      </c>
      <c r="B6847" s="12">
        <v>160</v>
      </c>
      <c r="C6847" s="12">
        <v>240</v>
      </c>
      <c r="D6847" s="12" t="s">
        <v>515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1743</v>
      </c>
      <c r="B6848" s="12">
        <v>58</v>
      </c>
      <c r="C6848" s="12">
        <v>227</v>
      </c>
      <c r="D6848" s="12" t="s">
        <v>521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1744</v>
      </c>
      <c r="B6849" s="12">
        <v>58</v>
      </c>
      <c r="C6849" s="12">
        <v>227</v>
      </c>
      <c r="D6849" s="12" t="s">
        <v>517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1" t="s">
        <v>1744</v>
      </c>
      <c r="B6850" s="12">
        <v>58</v>
      </c>
      <c r="C6850" s="12">
        <v>227</v>
      </c>
      <c r="D6850" s="12" t="s">
        <v>519</v>
      </c>
      <c r="E6850" s="12">
        <v>20</v>
      </c>
      <c r="F6850" s="12">
        <v>6</v>
      </c>
      <c r="G6850" s="12">
        <v>30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1" t="s">
        <v>1744</v>
      </c>
      <c r="B6851" s="12">
        <v>58</v>
      </c>
      <c r="C6851" s="12">
        <v>227</v>
      </c>
      <c r="D6851" s="12" t="s">
        <v>515</v>
      </c>
      <c r="E6851" s="12">
        <v>20</v>
      </c>
      <c r="F6851" s="12">
        <v>6</v>
      </c>
      <c r="G6851" s="12">
        <v>30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3" spans="1:14">
      <c r="A6853" s="11" t="s">
        <v>1745</v>
      </c>
    </row>
    <row r="6854" spans="1:14">
      <c r="A6854" s="21" t="s">
        <v>1746</v>
      </c>
      <c r="B6854" s="12">
        <v>150</v>
      </c>
      <c r="C6854" s="12">
        <v>150</v>
      </c>
      <c r="D6854" s="12" t="s">
        <v>521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1747</v>
      </c>
      <c r="B6855" s="12">
        <v>150</v>
      </c>
      <c r="C6855" s="12">
        <v>150</v>
      </c>
      <c r="D6855" s="12" t="s">
        <v>517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1747</v>
      </c>
      <c r="B6856" s="12">
        <v>150</v>
      </c>
      <c r="C6856" s="12">
        <v>150</v>
      </c>
      <c r="D6856" s="12" t="s">
        <v>519</v>
      </c>
      <c r="E6856" s="12">
        <v>80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1747</v>
      </c>
      <c r="B6857" s="12">
        <v>150</v>
      </c>
      <c r="C6857" s="12">
        <v>150</v>
      </c>
      <c r="D6857" s="12" t="s">
        <v>515</v>
      </c>
      <c r="E6857" s="12">
        <v>80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1746</v>
      </c>
      <c r="B6858" s="12">
        <v>150</v>
      </c>
      <c r="C6858" s="12">
        <v>150</v>
      </c>
      <c r="D6858" s="12" t="s">
        <v>521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1747</v>
      </c>
      <c r="B6859" s="12">
        <v>150</v>
      </c>
      <c r="C6859" s="12">
        <v>150</v>
      </c>
      <c r="D6859" s="12" t="s">
        <v>517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1747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20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1747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20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1747</v>
      </c>
      <c r="B6862" s="12">
        <v>150</v>
      </c>
      <c r="C6862" s="12">
        <v>150</v>
      </c>
      <c r="D6862" s="12" t="s">
        <v>520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1747</v>
      </c>
      <c r="B6863" s="12">
        <v>150</v>
      </c>
      <c r="C6863" s="12">
        <v>150</v>
      </c>
      <c r="D6863" s="12" t="s">
        <v>516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 t="s">
        <v>1747</v>
      </c>
      <c r="B6864" s="12">
        <v>150</v>
      </c>
      <c r="C6864" s="12">
        <v>150</v>
      </c>
      <c r="D6864" s="12" t="s">
        <v>518</v>
      </c>
      <c r="E6864" s="12">
        <v>150</v>
      </c>
      <c r="F6864" s="12">
        <v>2</v>
      </c>
      <c r="G6864" s="12">
        <v>80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1" t="s">
        <v>1747</v>
      </c>
      <c r="B6865" s="12">
        <v>150</v>
      </c>
      <c r="C6865" s="12">
        <v>150</v>
      </c>
      <c r="D6865" s="12" t="s">
        <v>514</v>
      </c>
      <c r="E6865" s="12">
        <v>150</v>
      </c>
      <c r="F6865" s="12">
        <v>2</v>
      </c>
      <c r="G6865" s="12">
        <v>80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/>
    </row>
    <row r="6867" spans="1:14">
      <c r="A6867" s="21" t="s">
        <v>1746</v>
      </c>
      <c r="B6867" s="12">
        <v>150</v>
      </c>
      <c r="C6867" s="12">
        <v>150</v>
      </c>
      <c r="D6867" s="12" t="s">
        <v>521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1747</v>
      </c>
      <c r="B6868" s="12">
        <v>150</v>
      </c>
      <c r="C6868" s="12">
        <v>150</v>
      </c>
      <c r="D6868" s="12" t="s">
        <v>517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1747</v>
      </c>
      <c r="B6869" s="12">
        <v>150</v>
      </c>
      <c r="C6869" s="12">
        <v>150</v>
      </c>
      <c r="D6869" s="12" t="s">
        <v>519</v>
      </c>
      <c r="E6869" s="12">
        <v>150</v>
      </c>
      <c r="F6869" s="12">
        <v>30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1747</v>
      </c>
      <c r="B6870" s="12">
        <v>150</v>
      </c>
      <c r="C6870" s="12">
        <v>150</v>
      </c>
      <c r="D6870" s="12" t="s">
        <v>515</v>
      </c>
      <c r="E6870" s="12">
        <v>150</v>
      </c>
      <c r="F6870" s="12">
        <v>30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1746</v>
      </c>
      <c r="B6871" s="12">
        <v>100</v>
      </c>
      <c r="C6871" s="12">
        <v>212</v>
      </c>
      <c r="D6871" s="12" t="s">
        <v>521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1747</v>
      </c>
      <c r="B6872" s="12">
        <v>100</v>
      </c>
      <c r="C6872" s="12">
        <v>212</v>
      </c>
      <c r="D6872" s="12" t="s">
        <v>517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1747</v>
      </c>
      <c r="B6873" s="12">
        <v>100</v>
      </c>
      <c r="C6873" s="12">
        <v>212</v>
      </c>
      <c r="D6873" s="12" t="s">
        <v>519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1747</v>
      </c>
      <c r="B6874" s="12">
        <v>100</v>
      </c>
      <c r="C6874" s="12">
        <v>212</v>
      </c>
      <c r="D6874" s="12" t="s">
        <v>515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1746</v>
      </c>
      <c r="B6875" s="12">
        <v>190</v>
      </c>
      <c r="C6875" s="12">
        <v>182</v>
      </c>
      <c r="D6875" s="12" t="s">
        <v>521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1747</v>
      </c>
      <c r="B6876" s="12">
        <v>190</v>
      </c>
      <c r="C6876" s="12">
        <v>182</v>
      </c>
      <c r="D6876" s="12" t="s">
        <v>517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1747</v>
      </c>
      <c r="B6877" s="12">
        <v>190</v>
      </c>
      <c r="C6877" s="12">
        <v>182</v>
      </c>
      <c r="D6877" s="12" t="s">
        <v>519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1747</v>
      </c>
      <c r="B6878" s="12">
        <v>190</v>
      </c>
      <c r="C6878" s="12">
        <v>182</v>
      </c>
      <c r="D6878" s="12" t="s">
        <v>515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1746</v>
      </c>
      <c r="B6879" s="12">
        <v>227</v>
      </c>
      <c r="C6879" s="12">
        <v>108</v>
      </c>
      <c r="D6879" s="12" t="s">
        <v>521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1747</v>
      </c>
      <c r="B6880" s="12">
        <v>227</v>
      </c>
      <c r="C6880" s="12">
        <v>108</v>
      </c>
      <c r="D6880" s="12" t="s">
        <v>517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1" t="s">
        <v>1747</v>
      </c>
      <c r="B6881" s="12">
        <v>227</v>
      </c>
      <c r="C6881" s="12">
        <v>108</v>
      </c>
      <c r="D6881" s="12" t="s">
        <v>519</v>
      </c>
      <c r="E6881" s="12">
        <v>20</v>
      </c>
      <c r="F6881" s="12">
        <v>6</v>
      </c>
      <c r="G6881" s="12">
        <v>30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1" t="s">
        <v>1747</v>
      </c>
      <c r="B6882" s="12">
        <v>227</v>
      </c>
      <c r="C6882" s="12">
        <v>108</v>
      </c>
      <c r="D6882" s="12" t="s">
        <v>515</v>
      </c>
      <c r="E6882" s="12">
        <v>20</v>
      </c>
      <c r="F6882" s="12">
        <v>6</v>
      </c>
      <c r="G6882" s="12">
        <v>30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4" spans="1:14">
      <c r="A6884" s="11" t="s">
        <v>1748</v>
      </c>
    </row>
    <row r="6885" spans="1:14">
      <c r="A6885" s="21" t="s">
        <v>1749</v>
      </c>
      <c r="B6885" s="12">
        <v>200</v>
      </c>
      <c r="C6885" s="12">
        <v>200</v>
      </c>
      <c r="D6885" s="12" t="s">
        <v>521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1750</v>
      </c>
      <c r="B6886" s="12">
        <v>200</v>
      </c>
      <c r="C6886" s="12">
        <v>200</v>
      </c>
      <c r="D6886" s="12" t="s">
        <v>517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1750</v>
      </c>
      <c r="B6887" s="12">
        <v>200</v>
      </c>
      <c r="C6887" s="12">
        <v>200</v>
      </c>
      <c r="D6887" s="12" t="s">
        <v>519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1" t="s">
        <v>1750</v>
      </c>
      <c r="B6888" s="12">
        <v>200</v>
      </c>
      <c r="C6888" s="12">
        <v>200</v>
      </c>
      <c r="D6888" s="12" t="s">
        <v>515</v>
      </c>
      <c r="E6888" s="12">
        <v>100</v>
      </c>
      <c r="F6888" s="12">
        <v>80</v>
      </c>
      <c r="G6888" s="12">
        <v>80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1" t="s">
        <v>1750</v>
      </c>
      <c r="B6889" s="12">
        <v>200</v>
      </c>
      <c r="C6889" s="12">
        <v>200</v>
      </c>
      <c r="D6889" s="12" t="s">
        <v>1751</v>
      </c>
      <c r="E6889" s="12">
        <v>100</v>
      </c>
      <c r="F6889" s="12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 s="18" customFormat="1">
      <c r="A6890" s="17" t="s">
        <v>1750</v>
      </c>
      <c r="B6890" s="18">
        <v>200</v>
      </c>
      <c r="C6890" s="18">
        <v>200</v>
      </c>
      <c r="D6890" s="18" t="s">
        <v>1752</v>
      </c>
      <c r="E6890" s="18">
        <v>100</v>
      </c>
      <c r="F6890" s="18">
        <v>10</v>
      </c>
      <c r="G6890" s="18">
        <v>60</v>
      </c>
      <c r="H6890" s="18">
        <v>0</v>
      </c>
      <c r="I6890" s="18">
        <v>246</v>
      </c>
      <c r="J6890" s="18">
        <v>0</v>
      </c>
      <c r="K6890" s="18">
        <v>0</v>
      </c>
      <c r="L6890" s="12">
        <v>0</v>
      </c>
      <c r="M6890" s="12">
        <v>0</v>
      </c>
      <c r="N6890" s="12">
        <v>0</v>
      </c>
    </row>
    <row r="6891" spans="1:14" s="18" customFormat="1">
      <c r="A6891" s="17" t="s">
        <v>1750</v>
      </c>
      <c r="B6891" s="18">
        <v>200</v>
      </c>
      <c r="C6891" s="18">
        <v>200</v>
      </c>
      <c r="D6891" s="18" t="s">
        <v>1753</v>
      </c>
      <c r="E6891" s="18">
        <v>100</v>
      </c>
      <c r="F6891" s="18">
        <v>10</v>
      </c>
      <c r="G6891" s="18">
        <v>60</v>
      </c>
      <c r="H6891" s="18">
        <v>0</v>
      </c>
      <c r="I6891" s="18">
        <v>246</v>
      </c>
      <c r="J6891" s="18">
        <v>0</v>
      </c>
      <c r="K6891" s="18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1749</v>
      </c>
      <c r="B6892" s="12">
        <v>200</v>
      </c>
      <c r="C6892" s="12">
        <v>200</v>
      </c>
      <c r="D6892" s="12" t="s">
        <v>521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1750</v>
      </c>
      <c r="B6893" s="12">
        <v>200</v>
      </c>
      <c r="C6893" s="12">
        <v>200</v>
      </c>
      <c r="D6893" s="12" t="s">
        <v>517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1750</v>
      </c>
      <c r="B6894" s="12">
        <v>200</v>
      </c>
      <c r="C6894" s="12">
        <v>200</v>
      </c>
      <c r="D6894" s="12" t="s">
        <v>519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1" t="s">
        <v>1750</v>
      </c>
      <c r="B6895" s="12">
        <v>200</v>
      </c>
      <c r="C6895" s="12">
        <v>200</v>
      </c>
      <c r="D6895" s="12" t="s">
        <v>515</v>
      </c>
      <c r="E6895" s="12">
        <v>200</v>
      </c>
      <c r="F6895" s="12">
        <v>80</v>
      </c>
      <c r="G6895" s="12">
        <v>80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1" t="s">
        <v>1750</v>
      </c>
      <c r="B6896" s="12">
        <v>200</v>
      </c>
      <c r="C6896" s="12">
        <v>200</v>
      </c>
      <c r="D6896" s="12" t="s">
        <v>1751</v>
      </c>
      <c r="E6896" s="12">
        <v>200</v>
      </c>
      <c r="F6896" s="12">
        <v>80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 s="18" customFormat="1">
      <c r="A6897" s="17" t="s">
        <v>1750</v>
      </c>
      <c r="B6897" s="18">
        <v>200</v>
      </c>
      <c r="C6897" s="18">
        <v>200</v>
      </c>
      <c r="D6897" s="18" t="s">
        <v>1752</v>
      </c>
      <c r="E6897" s="18">
        <v>200</v>
      </c>
      <c r="F6897" s="18">
        <v>80</v>
      </c>
      <c r="G6897" s="18">
        <v>60</v>
      </c>
      <c r="H6897" s="18">
        <v>0</v>
      </c>
      <c r="I6897" s="18">
        <v>246</v>
      </c>
      <c r="J6897" s="18">
        <v>0</v>
      </c>
      <c r="K6897" s="18">
        <v>0</v>
      </c>
      <c r="L6897" s="12">
        <v>0</v>
      </c>
      <c r="M6897" s="12">
        <v>0</v>
      </c>
      <c r="N6897" s="12">
        <v>0</v>
      </c>
    </row>
    <row r="6898" spans="1:14" s="18" customFormat="1">
      <c r="A6898" s="17" t="s">
        <v>1750</v>
      </c>
      <c r="B6898" s="18">
        <v>200</v>
      </c>
      <c r="C6898" s="18">
        <v>200</v>
      </c>
      <c r="D6898" s="18" t="s">
        <v>1753</v>
      </c>
      <c r="E6898" s="18">
        <v>200</v>
      </c>
      <c r="F6898" s="18">
        <v>80</v>
      </c>
      <c r="G6898" s="18">
        <v>60</v>
      </c>
      <c r="H6898" s="18">
        <v>0</v>
      </c>
      <c r="I6898" s="18">
        <v>246</v>
      </c>
      <c r="J6898" s="18">
        <v>0</v>
      </c>
      <c r="K6898" s="18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1750</v>
      </c>
      <c r="B6899" s="12">
        <v>200</v>
      </c>
      <c r="C6899" s="12">
        <v>200</v>
      </c>
      <c r="D6899" s="12" t="s">
        <v>520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1750</v>
      </c>
      <c r="B6900" s="12">
        <v>200</v>
      </c>
      <c r="C6900" s="12">
        <v>200</v>
      </c>
      <c r="D6900" s="12" t="s">
        <v>516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1750</v>
      </c>
      <c r="B6901" s="12">
        <v>200</v>
      </c>
      <c r="C6901" s="12">
        <v>200</v>
      </c>
      <c r="D6901" s="12" t="s">
        <v>518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1" t="s">
        <v>1750</v>
      </c>
      <c r="B6902" s="12">
        <v>200</v>
      </c>
      <c r="C6902" s="12">
        <v>200</v>
      </c>
      <c r="D6902" s="12" t="s">
        <v>514</v>
      </c>
      <c r="E6902" s="12">
        <v>200</v>
      </c>
      <c r="F6902" s="12">
        <v>2</v>
      </c>
      <c r="G6902" s="12">
        <v>80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1" t="s">
        <v>1750</v>
      </c>
      <c r="B6903" s="12">
        <v>200</v>
      </c>
      <c r="C6903" s="12">
        <v>200</v>
      </c>
      <c r="D6903" s="12" t="s">
        <v>1174</v>
      </c>
      <c r="E6903" s="12">
        <v>200</v>
      </c>
      <c r="F6903" s="12">
        <v>2</v>
      </c>
      <c r="G6903" s="12">
        <v>80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 s="18" customFormat="1">
      <c r="A6904" s="17" t="s">
        <v>1750</v>
      </c>
      <c r="B6904" s="18">
        <v>200</v>
      </c>
      <c r="C6904" s="18">
        <v>200</v>
      </c>
      <c r="D6904" s="18" t="s">
        <v>1754</v>
      </c>
      <c r="E6904" s="18">
        <v>200</v>
      </c>
      <c r="F6904" s="18">
        <v>2</v>
      </c>
      <c r="G6904" s="18">
        <v>60</v>
      </c>
      <c r="H6904" s="18">
        <v>0</v>
      </c>
      <c r="I6904" s="18">
        <v>246</v>
      </c>
      <c r="J6904" s="18">
        <v>0</v>
      </c>
      <c r="K6904" s="18">
        <v>0</v>
      </c>
      <c r="L6904" s="12">
        <v>0</v>
      </c>
      <c r="M6904" s="12">
        <v>0</v>
      </c>
      <c r="N6904" s="12">
        <v>0</v>
      </c>
    </row>
    <row r="6905" spans="1:14" s="18" customFormat="1">
      <c r="A6905" s="17" t="s">
        <v>1750</v>
      </c>
      <c r="B6905" s="18">
        <v>200</v>
      </c>
      <c r="C6905" s="18">
        <v>200</v>
      </c>
      <c r="D6905" s="18" t="s">
        <v>1176</v>
      </c>
      <c r="E6905" s="18">
        <v>200</v>
      </c>
      <c r="F6905" s="18">
        <v>2</v>
      </c>
      <c r="G6905" s="18">
        <v>60</v>
      </c>
      <c r="H6905" s="18">
        <v>0</v>
      </c>
      <c r="I6905" s="18">
        <v>246</v>
      </c>
      <c r="J6905" s="18">
        <v>0</v>
      </c>
      <c r="K6905" s="18">
        <v>0</v>
      </c>
      <c r="L6905" s="12">
        <v>0</v>
      </c>
      <c r="M6905" s="12">
        <v>0</v>
      </c>
      <c r="N6905" s="12">
        <v>0</v>
      </c>
    </row>
    <row r="6907" spans="1:14">
      <c r="A6907" s="21" t="s">
        <v>1749</v>
      </c>
      <c r="B6907" s="12">
        <v>326</v>
      </c>
      <c r="C6907" s="12">
        <v>327</v>
      </c>
      <c r="D6907" s="12" t="s">
        <v>521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1750</v>
      </c>
      <c r="B6908" s="12">
        <v>326</v>
      </c>
      <c r="C6908" s="12">
        <v>327</v>
      </c>
      <c r="D6908" s="12" t="s">
        <v>517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1750</v>
      </c>
      <c r="B6909" s="12">
        <v>326</v>
      </c>
      <c r="C6909" s="12">
        <v>327</v>
      </c>
      <c r="D6909" s="12" t="s">
        <v>519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1" t="s">
        <v>1750</v>
      </c>
      <c r="B6910" s="12">
        <v>326</v>
      </c>
      <c r="C6910" s="12">
        <v>327</v>
      </c>
      <c r="D6910" s="12" t="s">
        <v>515</v>
      </c>
      <c r="E6910" s="12">
        <v>40</v>
      </c>
      <c r="F6910" s="12">
        <v>7</v>
      </c>
      <c r="G6910" s="14">
        <v>30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1" t="s">
        <v>1750</v>
      </c>
      <c r="B6911" s="12">
        <v>326</v>
      </c>
      <c r="C6911" s="12">
        <v>327</v>
      </c>
      <c r="D6911" s="12" t="s">
        <v>1751</v>
      </c>
      <c r="E6911" s="12">
        <v>40</v>
      </c>
      <c r="F6911" s="12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 s="18" customFormat="1">
      <c r="A6912" s="17" t="s">
        <v>1750</v>
      </c>
      <c r="B6912" s="18">
        <v>326</v>
      </c>
      <c r="C6912" s="18">
        <v>327</v>
      </c>
      <c r="D6912" s="18" t="s">
        <v>1752</v>
      </c>
      <c r="E6912" s="18">
        <v>40</v>
      </c>
      <c r="F6912" s="18">
        <v>3</v>
      </c>
      <c r="G6912" s="18">
        <v>60</v>
      </c>
      <c r="H6912" s="18">
        <v>0</v>
      </c>
      <c r="I6912" s="18">
        <v>246</v>
      </c>
      <c r="J6912" s="18">
        <v>0</v>
      </c>
      <c r="K6912" s="18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1750</v>
      </c>
      <c r="B6913" s="18">
        <v>326</v>
      </c>
      <c r="C6913" s="18">
        <v>327</v>
      </c>
      <c r="D6913" s="18" t="s">
        <v>1753</v>
      </c>
      <c r="E6913" s="18">
        <v>40</v>
      </c>
      <c r="F6913" s="18">
        <v>3</v>
      </c>
      <c r="G6913" s="18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1749</v>
      </c>
      <c r="B6914" s="12">
        <v>250</v>
      </c>
      <c r="C6914" s="12">
        <v>253</v>
      </c>
      <c r="D6914" s="12" t="s">
        <v>521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1750</v>
      </c>
      <c r="B6915" s="12">
        <v>250</v>
      </c>
      <c r="C6915" s="12">
        <v>253</v>
      </c>
      <c r="D6915" s="12" t="s">
        <v>517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1750</v>
      </c>
      <c r="B6916" s="12">
        <v>250</v>
      </c>
      <c r="C6916" s="12">
        <v>253</v>
      </c>
      <c r="D6916" s="12" t="s">
        <v>519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1" t="s">
        <v>1750</v>
      </c>
      <c r="B6917" s="12">
        <v>250</v>
      </c>
      <c r="C6917" s="12">
        <v>253</v>
      </c>
      <c r="D6917" s="12" t="s">
        <v>515</v>
      </c>
      <c r="E6917" s="12">
        <v>40</v>
      </c>
      <c r="F6917" s="12">
        <v>7</v>
      </c>
      <c r="G6917" s="14">
        <v>30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1" t="s">
        <v>1750</v>
      </c>
      <c r="B6918" s="12">
        <v>250</v>
      </c>
      <c r="C6918" s="12">
        <v>253</v>
      </c>
      <c r="D6918" s="12" t="s">
        <v>1751</v>
      </c>
      <c r="E6918" s="12">
        <v>40</v>
      </c>
      <c r="F6918" s="12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 s="18" customFormat="1">
      <c r="A6919" s="17" t="s">
        <v>1750</v>
      </c>
      <c r="B6919" s="18">
        <v>250</v>
      </c>
      <c r="C6919" s="18">
        <v>253</v>
      </c>
      <c r="D6919" s="18" t="s">
        <v>1752</v>
      </c>
      <c r="E6919" s="18">
        <v>40</v>
      </c>
      <c r="F6919" s="18">
        <v>3</v>
      </c>
      <c r="G6919" s="18">
        <v>60</v>
      </c>
      <c r="H6919" s="18">
        <v>0</v>
      </c>
      <c r="I6919" s="18">
        <v>246</v>
      </c>
      <c r="J6919" s="18">
        <v>0</v>
      </c>
      <c r="K6919" s="18">
        <v>0</v>
      </c>
      <c r="L6919" s="12">
        <v>0</v>
      </c>
      <c r="M6919" s="12">
        <v>0</v>
      </c>
      <c r="N6919" s="12">
        <v>0</v>
      </c>
    </row>
    <row r="6920" spans="1:14" s="18" customFormat="1">
      <c r="A6920" s="17" t="s">
        <v>1750</v>
      </c>
      <c r="B6920" s="18">
        <v>250</v>
      </c>
      <c r="C6920" s="18">
        <v>253</v>
      </c>
      <c r="D6920" s="18" t="s">
        <v>1753</v>
      </c>
      <c r="E6920" s="18">
        <v>40</v>
      </c>
      <c r="F6920" s="18">
        <v>3</v>
      </c>
      <c r="G6920" s="18">
        <v>60</v>
      </c>
      <c r="H6920" s="18">
        <v>0</v>
      </c>
      <c r="I6920" s="18">
        <v>246</v>
      </c>
      <c r="J6920" s="18">
        <v>0</v>
      </c>
      <c r="K6920" s="18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1749</v>
      </c>
      <c r="B6921" s="12">
        <v>84</v>
      </c>
      <c r="C6921" s="12">
        <v>302</v>
      </c>
      <c r="D6921" s="12" t="s">
        <v>521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1750</v>
      </c>
      <c r="B6922" s="12">
        <v>84</v>
      </c>
      <c r="C6922" s="12">
        <v>302</v>
      </c>
      <c r="D6922" s="12" t="s">
        <v>517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1750</v>
      </c>
      <c r="B6923" s="12">
        <v>84</v>
      </c>
      <c r="C6923" s="12">
        <v>302</v>
      </c>
      <c r="D6923" s="12" t="s">
        <v>519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1" t="s">
        <v>1750</v>
      </c>
      <c r="B6924" s="12">
        <v>84</v>
      </c>
      <c r="C6924" s="12">
        <v>302</v>
      </c>
      <c r="D6924" s="12" t="s">
        <v>515</v>
      </c>
      <c r="E6924" s="12">
        <v>40</v>
      </c>
      <c r="F6924" s="12">
        <v>7</v>
      </c>
      <c r="G6924" s="14">
        <v>30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1" t="s">
        <v>1750</v>
      </c>
      <c r="B6925" s="12">
        <v>84</v>
      </c>
      <c r="C6925" s="12">
        <v>302</v>
      </c>
      <c r="D6925" s="12" t="s">
        <v>1751</v>
      </c>
      <c r="E6925" s="12">
        <v>40</v>
      </c>
      <c r="F6925" s="12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 s="18" customFormat="1">
      <c r="A6926" s="17" t="s">
        <v>1750</v>
      </c>
      <c r="B6926" s="18">
        <v>84</v>
      </c>
      <c r="C6926" s="18">
        <v>302</v>
      </c>
      <c r="D6926" s="18" t="s">
        <v>1752</v>
      </c>
      <c r="E6926" s="18">
        <v>40</v>
      </c>
      <c r="F6926" s="18">
        <v>3</v>
      </c>
      <c r="G6926" s="18">
        <v>60</v>
      </c>
      <c r="H6926" s="18">
        <v>0</v>
      </c>
      <c r="I6926" s="18">
        <v>246</v>
      </c>
      <c r="J6926" s="18">
        <v>0</v>
      </c>
      <c r="K6926" s="18">
        <v>0</v>
      </c>
      <c r="L6926" s="12">
        <v>0</v>
      </c>
      <c r="M6926" s="12">
        <v>0</v>
      </c>
      <c r="N6926" s="12">
        <v>0</v>
      </c>
    </row>
    <row r="6927" spans="1:14" s="18" customFormat="1">
      <c r="A6927" s="17" t="s">
        <v>1750</v>
      </c>
      <c r="B6927" s="18">
        <v>84</v>
      </c>
      <c r="C6927" s="18">
        <v>302</v>
      </c>
      <c r="D6927" s="18" t="s">
        <v>1753</v>
      </c>
      <c r="E6927" s="18">
        <v>40</v>
      </c>
      <c r="F6927" s="18">
        <v>3</v>
      </c>
      <c r="G6927" s="18">
        <v>60</v>
      </c>
      <c r="H6927" s="18">
        <v>0</v>
      </c>
      <c r="I6927" s="18">
        <v>246</v>
      </c>
      <c r="J6927" s="18">
        <v>0</v>
      </c>
      <c r="K6927" s="18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1749</v>
      </c>
      <c r="B6928" s="12">
        <v>294</v>
      </c>
      <c r="C6928" s="12">
        <v>92</v>
      </c>
      <c r="D6928" s="12" t="s">
        <v>521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1750</v>
      </c>
      <c r="B6929" s="12">
        <v>294</v>
      </c>
      <c r="C6929" s="12">
        <v>92</v>
      </c>
      <c r="D6929" s="12" t="s">
        <v>517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1750</v>
      </c>
      <c r="B6930" s="12">
        <v>294</v>
      </c>
      <c r="C6930" s="12">
        <v>92</v>
      </c>
      <c r="D6930" s="12" t="s">
        <v>519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1" t="s">
        <v>1750</v>
      </c>
      <c r="B6931" s="12">
        <v>294</v>
      </c>
      <c r="C6931" s="12">
        <v>92</v>
      </c>
      <c r="D6931" s="12" t="s">
        <v>515</v>
      </c>
      <c r="E6931" s="12">
        <v>40</v>
      </c>
      <c r="F6931" s="12">
        <v>7</v>
      </c>
      <c r="G6931" s="14">
        <v>30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1" t="s">
        <v>1750</v>
      </c>
      <c r="B6932" s="12">
        <v>294</v>
      </c>
      <c r="C6932" s="12">
        <v>92</v>
      </c>
      <c r="D6932" s="12" t="s">
        <v>1751</v>
      </c>
      <c r="E6932" s="12">
        <v>40</v>
      </c>
      <c r="F6932" s="12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 s="18" customFormat="1">
      <c r="A6933" s="17" t="s">
        <v>1750</v>
      </c>
      <c r="B6933" s="18">
        <v>294</v>
      </c>
      <c r="C6933" s="18">
        <v>92</v>
      </c>
      <c r="D6933" s="18" t="s">
        <v>1752</v>
      </c>
      <c r="E6933" s="18">
        <v>40</v>
      </c>
      <c r="F6933" s="18">
        <v>3</v>
      </c>
      <c r="G6933" s="18">
        <v>60</v>
      </c>
      <c r="H6933" s="18">
        <v>0</v>
      </c>
      <c r="I6933" s="18">
        <v>246</v>
      </c>
      <c r="J6933" s="18">
        <v>0</v>
      </c>
      <c r="K6933" s="18">
        <v>0</v>
      </c>
      <c r="L6933" s="12">
        <v>0</v>
      </c>
      <c r="M6933" s="12">
        <v>0</v>
      </c>
      <c r="N6933" s="12">
        <v>0</v>
      </c>
    </row>
    <row r="6934" spans="1:14" s="18" customFormat="1">
      <c r="A6934" s="17" t="s">
        <v>1750</v>
      </c>
      <c r="B6934" s="18">
        <v>294</v>
      </c>
      <c r="C6934" s="18">
        <v>92</v>
      </c>
      <c r="D6934" s="18" t="s">
        <v>1753</v>
      </c>
      <c r="E6934" s="18">
        <v>40</v>
      </c>
      <c r="F6934" s="18">
        <v>3</v>
      </c>
      <c r="G6934" s="18">
        <v>60</v>
      </c>
      <c r="H6934" s="18">
        <v>0</v>
      </c>
      <c r="I6934" s="18">
        <v>246</v>
      </c>
      <c r="J6934" s="18">
        <v>0</v>
      </c>
      <c r="K6934" s="18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1749</v>
      </c>
      <c r="B6935" s="12">
        <v>93</v>
      </c>
      <c r="C6935" s="12">
        <v>99</v>
      </c>
      <c r="D6935" s="12" t="s">
        <v>521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1750</v>
      </c>
      <c r="B6936" s="12">
        <v>93</v>
      </c>
      <c r="C6936" s="12">
        <v>99</v>
      </c>
      <c r="D6936" s="12" t="s">
        <v>517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1750</v>
      </c>
      <c r="B6937" s="12">
        <v>93</v>
      </c>
      <c r="C6937" s="12">
        <v>99</v>
      </c>
      <c r="D6937" s="12" t="s">
        <v>519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1" t="s">
        <v>1750</v>
      </c>
      <c r="B6938" s="12">
        <v>93</v>
      </c>
      <c r="C6938" s="12">
        <v>99</v>
      </c>
      <c r="D6938" s="12" t="s">
        <v>515</v>
      </c>
      <c r="E6938" s="12">
        <v>40</v>
      </c>
      <c r="F6938" s="12">
        <v>7</v>
      </c>
      <c r="G6938" s="14">
        <v>30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1" t="s">
        <v>1750</v>
      </c>
      <c r="B6939" s="12">
        <v>93</v>
      </c>
      <c r="C6939" s="12">
        <v>99</v>
      </c>
      <c r="D6939" s="12" t="s">
        <v>1751</v>
      </c>
      <c r="E6939" s="12">
        <v>40</v>
      </c>
      <c r="F6939" s="12">
        <v>7</v>
      </c>
      <c r="G6939" s="14">
        <v>30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 s="18" customFormat="1">
      <c r="A6940" s="17" t="s">
        <v>1750</v>
      </c>
      <c r="B6940" s="18">
        <v>93</v>
      </c>
      <c r="C6940" s="18">
        <v>99</v>
      </c>
      <c r="D6940" s="18" t="s">
        <v>1752</v>
      </c>
      <c r="E6940" s="18">
        <v>40</v>
      </c>
      <c r="F6940" s="18">
        <v>3</v>
      </c>
      <c r="G6940" s="18">
        <v>60</v>
      </c>
      <c r="H6940" s="18">
        <v>0</v>
      </c>
      <c r="I6940" s="18">
        <v>246</v>
      </c>
      <c r="J6940" s="18">
        <v>0</v>
      </c>
      <c r="K6940" s="18">
        <v>0</v>
      </c>
      <c r="L6940" s="12">
        <v>0</v>
      </c>
      <c r="M6940" s="12">
        <v>0</v>
      </c>
      <c r="N6940" s="12">
        <v>0</v>
      </c>
    </row>
    <row r="6941" spans="1:14" s="18" customFormat="1">
      <c r="A6941" s="17" t="s">
        <v>1750</v>
      </c>
      <c r="B6941" s="18">
        <v>93</v>
      </c>
      <c r="C6941" s="18">
        <v>99</v>
      </c>
      <c r="D6941" s="18" t="s">
        <v>1753</v>
      </c>
      <c r="E6941" s="18">
        <v>40</v>
      </c>
      <c r="F6941" s="18">
        <v>3</v>
      </c>
      <c r="G6941" s="18">
        <v>60</v>
      </c>
      <c r="H6941" s="18">
        <v>0</v>
      </c>
      <c r="I6941" s="18">
        <v>246</v>
      </c>
      <c r="J6941" s="18">
        <v>0</v>
      </c>
      <c r="K6941" s="18">
        <v>0</v>
      </c>
      <c r="L6941" s="12">
        <v>0</v>
      </c>
      <c r="M6941" s="12">
        <v>0</v>
      </c>
      <c r="N6941" s="12">
        <v>0</v>
      </c>
    </row>
    <row r="6943" spans="1:14">
      <c r="A6943" s="11" t="s">
        <v>1755</v>
      </c>
    </row>
    <row r="6944" spans="1:14">
      <c r="A6944" s="21" t="s">
        <v>1756</v>
      </c>
      <c r="B6944" s="12">
        <v>100</v>
      </c>
      <c r="C6944" s="12">
        <v>100</v>
      </c>
      <c r="D6944" s="12" t="s">
        <v>521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1757</v>
      </c>
      <c r="B6945" s="12">
        <v>100</v>
      </c>
      <c r="C6945" s="12">
        <v>100</v>
      </c>
      <c r="D6945" s="12" t="s">
        <v>517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1757</v>
      </c>
      <c r="B6946" s="12">
        <v>100</v>
      </c>
      <c r="C6946" s="12">
        <v>100</v>
      </c>
      <c r="D6946" s="12" t="s">
        <v>519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1" t="s">
        <v>1757</v>
      </c>
      <c r="B6947" s="12">
        <v>100</v>
      </c>
      <c r="C6947" s="12">
        <v>100</v>
      </c>
      <c r="D6947" s="12" t="s">
        <v>515</v>
      </c>
      <c r="E6947" s="12">
        <v>100</v>
      </c>
      <c r="F6947" s="12">
        <v>30</v>
      </c>
      <c r="G6947" s="12">
        <v>80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1" t="s">
        <v>1757</v>
      </c>
      <c r="B6948" s="12">
        <v>100</v>
      </c>
      <c r="C6948" s="12">
        <v>100</v>
      </c>
      <c r="D6948" s="12" t="s">
        <v>1751</v>
      </c>
      <c r="E6948" s="12">
        <v>100</v>
      </c>
      <c r="F6948" s="12">
        <v>30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1757</v>
      </c>
      <c r="B6949" s="18">
        <v>100</v>
      </c>
      <c r="C6949" s="18">
        <v>100</v>
      </c>
      <c r="D6949" s="18" t="s">
        <v>1752</v>
      </c>
      <c r="E6949" s="18">
        <v>100</v>
      </c>
      <c r="F6949" s="18">
        <v>30</v>
      </c>
      <c r="G6949" s="18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1757</v>
      </c>
      <c r="B6950" s="18">
        <v>100</v>
      </c>
      <c r="C6950" s="18">
        <v>100</v>
      </c>
      <c r="D6950" s="18" t="s">
        <v>1753</v>
      </c>
      <c r="E6950" s="18">
        <v>100</v>
      </c>
      <c r="F6950" s="18">
        <v>30</v>
      </c>
      <c r="G6950" s="18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1757</v>
      </c>
      <c r="B6951" s="12">
        <v>100</v>
      </c>
      <c r="C6951" s="12">
        <v>100</v>
      </c>
      <c r="D6951" s="12" t="s">
        <v>520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1757</v>
      </c>
      <c r="B6952" s="12">
        <v>100</v>
      </c>
      <c r="C6952" s="12">
        <v>100</v>
      </c>
      <c r="D6952" s="12" t="s">
        <v>516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1757</v>
      </c>
      <c r="B6953" s="12">
        <v>100</v>
      </c>
      <c r="C6953" s="12">
        <v>100</v>
      </c>
      <c r="D6953" s="12" t="s">
        <v>518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1" t="s">
        <v>1757</v>
      </c>
      <c r="B6954" s="12">
        <v>100</v>
      </c>
      <c r="C6954" s="12">
        <v>100</v>
      </c>
      <c r="D6954" s="12" t="s">
        <v>514</v>
      </c>
      <c r="E6954" s="12">
        <v>100</v>
      </c>
      <c r="F6954" s="12">
        <v>5</v>
      </c>
      <c r="G6954" s="12">
        <v>80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1" t="s">
        <v>1757</v>
      </c>
      <c r="B6955" s="12">
        <v>100</v>
      </c>
      <c r="C6955" s="12">
        <v>100</v>
      </c>
      <c r="D6955" s="12" t="s">
        <v>1758</v>
      </c>
      <c r="E6955" s="12">
        <v>100</v>
      </c>
      <c r="F6955" s="12">
        <v>5</v>
      </c>
      <c r="G6955" s="12">
        <v>80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 s="18" customFormat="1">
      <c r="A6956" s="17" t="s">
        <v>1757</v>
      </c>
      <c r="B6956" s="18">
        <v>100</v>
      </c>
      <c r="C6956" s="18">
        <v>100</v>
      </c>
      <c r="D6956" s="18" t="s">
        <v>1754</v>
      </c>
      <c r="E6956" s="18">
        <v>200</v>
      </c>
      <c r="F6956" s="18">
        <v>5</v>
      </c>
      <c r="G6956" s="18">
        <v>60</v>
      </c>
      <c r="H6956" s="18">
        <v>0</v>
      </c>
      <c r="I6956" s="18">
        <v>246</v>
      </c>
      <c r="J6956" s="18">
        <v>0</v>
      </c>
      <c r="K6956" s="18">
        <v>0</v>
      </c>
      <c r="L6956" s="12">
        <v>0</v>
      </c>
      <c r="M6956" s="12">
        <v>0</v>
      </c>
      <c r="N6956" s="12">
        <v>0</v>
      </c>
    </row>
    <row r="6957" spans="1:14" s="18" customFormat="1">
      <c r="A6957" s="17" t="s">
        <v>1757</v>
      </c>
      <c r="B6957" s="18">
        <v>100</v>
      </c>
      <c r="C6957" s="18">
        <v>100</v>
      </c>
      <c r="D6957" s="18" t="s">
        <v>1176</v>
      </c>
      <c r="E6957" s="18">
        <v>200</v>
      </c>
      <c r="F6957" s="18">
        <v>5</v>
      </c>
      <c r="G6957" s="18">
        <v>60</v>
      </c>
      <c r="H6957" s="18">
        <v>0</v>
      </c>
      <c r="I6957" s="18">
        <v>246</v>
      </c>
      <c r="J6957" s="18">
        <v>0</v>
      </c>
      <c r="K6957" s="18">
        <v>0</v>
      </c>
      <c r="L6957" s="12">
        <v>0</v>
      </c>
      <c r="M6957" s="12">
        <v>0</v>
      </c>
      <c r="N6957" s="12">
        <v>0</v>
      </c>
    </row>
    <row r="6959" spans="1:14">
      <c r="A6959" s="21" t="s">
        <v>1756</v>
      </c>
      <c r="B6959" s="12">
        <v>33</v>
      </c>
      <c r="C6959" s="12">
        <v>46</v>
      </c>
      <c r="D6959" s="12" t="s">
        <v>521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1757</v>
      </c>
      <c r="B6960" s="12">
        <v>33</v>
      </c>
      <c r="C6960" s="12">
        <v>46</v>
      </c>
      <c r="D6960" s="12" t="s">
        <v>517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1757</v>
      </c>
      <c r="B6961" s="12">
        <v>33</v>
      </c>
      <c r="C6961" s="12">
        <v>46</v>
      </c>
      <c r="D6961" s="12" t="s">
        <v>519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1" t="s">
        <v>1757</v>
      </c>
      <c r="B6962" s="12">
        <v>33</v>
      </c>
      <c r="C6962" s="12">
        <v>46</v>
      </c>
      <c r="D6962" s="12" t="s">
        <v>515</v>
      </c>
      <c r="E6962" s="12">
        <v>20</v>
      </c>
      <c r="F6962" s="12">
        <v>4</v>
      </c>
      <c r="G6962" s="14">
        <v>30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1" t="s">
        <v>1757</v>
      </c>
      <c r="B6963" s="12">
        <v>33</v>
      </c>
      <c r="C6963" s="12">
        <v>46</v>
      </c>
      <c r="D6963" s="12" t="s">
        <v>1751</v>
      </c>
      <c r="E6963" s="12">
        <v>20</v>
      </c>
      <c r="F6963" s="12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 s="18" customFormat="1">
      <c r="A6964" s="17" t="s">
        <v>1757</v>
      </c>
      <c r="B6964" s="18">
        <v>33</v>
      </c>
      <c r="C6964" s="18">
        <v>46</v>
      </c>
      <c r="D6964" s="18" t="s">
        <v>1752</v>
      </c>
      <c r="E6964" s="18">
        <v>20</v>
      </c>
      <c r="F6964" s="18">
        <v>2</v>
      </c>
      <c r="G6964" s="18">
        <v>60</v>
      </c>
      <c r="H6964" s="18">
        <v>0</v>
      </c>
      <c r="I6964" s="18">
        <v>246</v>
      </c>
      <c r="J6964" s="18">
        <v>0</v>
      </c>
      <c r="K6964" s="18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1757</v>
      </c>
      <c r="B6965" s="18">
        <v>33</v>
      </c>
      <c r="C6965" s="18">
        <v>46</v>
      </c>
      <c r="D6965" s="18" t="s">
        <v>1753</v>
      </c>
      <c r="E6965" s="18">
        <v>20</v>
      </c>
      <c r="F6965" s="18">
        <v>2</v>
      </c>
      <c r="G6965" s="18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1756</v>
      </c>
      <c r="B6966" s="12">
        <v>170</v>
      </c>
      <c r="C6966" s="12">
        <v>33</v>
      </c>
      <c r="D6966" s="12" t="s">
        <v>521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1757</v>
      </c>
      <c r="B6967" s="12">
        <v>170</v>
      </c>
      <c r="C6967" s="12">
        <v>33</v>
      </c>
      <c r="D6967" s="12" t="s">
        <v>517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1757</v>
      </c>
      <c r="B6968" s="12">
        <v>170</v>
      </c>
      <c r="C6968" s="12">
        <v>33</v>
      </c>
      <c r="D6968" s="12" t="s">
        <v>519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1" t="s">
        <v>1757</v>
      </c>
      <c r="B6969" s="12">
        <v>170</v>
      </c>
      <c r="C6969" s="12">
        <v>33</v>
      </c>
      <c r="D6969" s="12" t="s">
        <v>515</v>
      </c>
      <c r="E6969" s="12">
        <v>20</v>
      </c>
      <c r="F6969" s="12">
        <v>4</v>
      </c>
      <c r="G6969" s="14">
        <v>30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1" t="s">
        <v>1757</v>
      </c>
      <c r="B6970" s="12">
        <v>170</v>
      </c>
      <c r="C6970" s="12">
        <v>33</v>
      </c>
      <c r="D6970" s="12" t="s">
        <v>1751</v>
      </c>
      <c r="E6970" s="12">
        <v>20</v>
      </c>
      <c r="F6970" s="12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 s="18" customFormat="1">
      <c r="A6971" s="17" t="s">
        <v>1757</v>
      </c>
      <c r="B6971" s="18">
        <v>170</v>
      </c>
      <c r="C6971" s="18">
        <v>33</v>
      </c>
      <c r="D6971" s="18" t="s">
        <v>1752</v>
      </c>
      <c r="E6971" s="18">
        <v>20</v>
      </c>
      <c r="F6971" s="18">
        <v>2</v>
      </c>
      <c r="G6971" s="18">
        <v>60</v>
      </c>
      <c r="H6971" s="18">
        <v>0</v>
      </c>
      <c r="I6971" s="18">
        <v>246</v>
      </c>
      <c r="J6971" s="18">
        <v>0</v>
      </c>
      <c r="K6971" s="18">
        <v>0</v>
      </c>
      <c r="L6971" s="12">
        <v>0</v>
      </c>
      <c r="M6971" s="12">
        <v>0</v>
      </c>
      <c r="N6971" s="12">
        <v>0</v>
      </c>
    </row>
    <row r="6972" spans="1:14" s="18" customFormat="1">
      <c r="A6972" s="17" t="s">
        <v>1757</v>
      </c>
      <c r="B6972" s="18">
        <v>170</v>
      </c>
      <c r="C6972" s="18">
        <v>33</v>
      </c>
      <c r="D6972" s="18" t="s">
        <v>1753</v>
      </c>
      <c r="E6972" s="18">
        <v>20</v>
      </c>
      <c r="F6972" s="18">
        <v>2</v>
      </c>
      <c r="G6972" s="18">
        <v>60</v>
      </c>
      <c r="H6972" s="18">
        <v>0</v>
      </c>
      <c r="I6972" s="18">
        <v>246</v>
      </c>
      <c r="J6972" s="18">
        <v>0</v>
      </c>
      <c r="K6972" s="18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1756</v>
      </c>
      <c r="B6973" s="12">
        <v>159</v>
      </c>
      <c r="C6973" s="12">
        <v>103</v>
      </c>
      <c r="D6973" s="12" t="s">
        <v>521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1757</v>
      </c>
      <c r="B6974" s="12">
        <v>159</v>
      </c>
      <c r="C6974" s="12">
        <v>103</v>
      </c>
      <c r="D6974" s="12" t="s">
        <v>517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1757</v>
      </c>
      <c r="B6975" s="12">
        <v>159</v>
      </c>
      <c r="C6975" s="12">
        <v>103</v>
      </c>
      <c r="D6975" s="12" t="s">
        <v>519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1" t="s">
        <v>1757</v>
      </c>
      <c r="B6976" s="12">
        <v>159</v>
      </c>
      <c r="C6976" s="12">
        <v>103</v>
      </c>
      <c r="D6976" s="12" t="s">
        <v>515</v>
      </c>
      <c r="E6976" s="12">
        <v>20</v>
      </c>
      <c r="F6976" s="12">
        <v>4</v>
      </c>
      <c r="G6976" s="14">
        <v>30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1" t="s">
        <v>1757</v>
      </c>
      <c r="B6977" s="12">
        <v>159</v>
      </c>
      <c r="C6977" s="12">
        <v>103</v>
      </c>
      <c r="D6977" s="12" t="s">
        <v>1751</v>
      </c>
      <c r="E6977" s="12">
        <v>20</v>
      </c>
      <c r="F6977" s="12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 s="18" customFormat="1">
      <c r="A6978" s="17" t="s">
        <v>1757</v>
      </c>
      <c r="B6978" s="18">
        <v>159</v>
      </c>
      <c r="C6978" s="18">
        <v>103</v>
      </c>
      <c r="D6978" s="18" t="s">
        <v>1752</v>
      </c>
      <c r="E6978" s="18">
        <v>20</v>
      </c>
      <c r="F6978" s="18">
        <v>2</v>
      </c>
      <c r="G6978" s="18">
        <v>60</v>
      </c>
      <c r="H6978" s="18">
        <v>0</v>
      </c>
      <c r="I6978" s="18">
        <v>246</v>
      </c>
      <c r="J6978" s="18">
        <v>0</v>
      </c>
      <c r="K6978" s="18">
        <v>0</v>
      </c>
      <c r="L6978" s="12">
        <v>0</v>
      </c>
      <c r="M6978" s="12">
        <v>0</v>
      </c>
      <c r="N6978" s="12">
        <v>0</v>
      </c>
    </row>
    <row r="6979" spans="1:14" s="18" customFormat="1">
      <c r="A6979" s="17" t="s">
        <v>1757</v>
      </c>
      <c r="B6979" s="18">
        <v>159</v>
      </c>
      <c r="C6979" s="18">
        <v>103</v>
      </c>
      <c r="D6979" s="18" t="s">
        <v>1753</v>
      </c>
      <c r="E6979" s="18">
        <v>20</v>
      </c>
      <c r="F6979" s="18">
        <v>2</v>
      </c>
      <c r="G6979" s="18">
        <v>60</v>
      </c>
      <c r="H6979" s="18">
        <v>0</v>
      </c>
      <c r="I6979" s="18">
        <v>246</v>
      </c>
      <c r="J6979" s="18">
        <v>0</v>
      </c>
      <c r="K6979" s="18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1756</v>
      </c>
      <c r="B6980" s="12">
        <v>45</v>
      </c>
      <c r="C6980" s="12">
        <v>160</v>
      </c>
      <c r="D6980" s="12" t="s">
        <v>521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1757</v>
      </c>
      <c r="B6981" s="12">
        <v>45</v>
      </c>
      <c r="C6981" s="12">
        <v>160</v>
      </c>
      <c r="D6981" s="12" t="s">
        <v>517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1757</v>
      </c>
      <c r="B6982" s="12">
        <v>45</v>
      </c>
      <c r="C6982" s="12">
        <v>160</v>
      </c>
      <c r="D6982" s="12" t="s">
        <v>519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1" t="s">
        <v>1757</v>
      </c>
      <c r="B6983" s="12">
        <v>45</v>
      </c>
      <c r="C6983" s="12">
        <v>160</v>
      </c>
      <c r="D6983" s="12" t="s">
        <v>515</v>
      </c>
      <c r="E6983" s="12">
        <v>20</v>
      </c>
      <c r="F6983" s="12">
        <v>4</v>
      </c>
      <c r="G6983" s="14">
        <v>30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1" t="s">
        <v>1757</v>
      </c>
      <c r="B6984" s="12">
        <v>45</v>
      </c>
      <c r="C6984" s="12">
        <v>160</v>
      </c>
      <c r="D6984" s="12" t="s">
        <v>1751</v>
      </c>
      <c r="E6984" s="12">
        <v>20</v>
      </c>
      <c r="F6984" s="12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 s="18" customFormat="1">
      <c r="A6985" s="17" t="s">
        <v>1757</v>
      </c>
      <c r="B6985" s="18">
        <v>45</v>
      </c>
      <c r="C6985" s="18">
        <v>160</v>
      </c>
      <c r="D6985" s="18" t="s">
        <v>1752</v>
      </c>
      <c r="E6985" s="18">
        <v>20</v>
      </c>
      <c r="F6985" s="18">
        <v>2</v>
      </c>
      <c r="G6985" s="18">
        <v>60</v>
      </c>
      <c r="H6985" s="18">
        <v>0</v>
      </c>
      <c r="I6985" s="18">
        <v>246</v>
      </c>
      <c r="J6985" s="18">
        <v>0</v>
      </c>
      <c r="K6985" s="18">
        <v>0</v>
      </c>
      <c r="L6985" s="12">
        <v>0</v>
      </c>
      <c r="M6985" s="12">
        <v>0</v>
      </c>
      <c r="N6985" s="12">
        <v>0</v>
      </c>
    </row>
    <row r="6986" spans="1:14" s="18" customFormat="1">
      <c r="A6986" s="17" t="s">
        <v>1757</v>
      </c>
      <c r="B6986" s="18">
        <v>45</v>
      </c>
      <c r="C6986" s="18">
        <v>160</v>
      </c>
      <c r="D6986" s="18" t="s">
        <v>1753</v>
      </c>
      <c r="E6986" s="18">
        <v>20</v>
      </c>
      <c r="F6986" s="18">
        <v>2</v>
      </c>
      <c r="G6986" s="18">
        <v>60</v>
      </c>
      <c r="H6986" s="18">
        <v>0</v>
      </c>
      <c r="I6986" s="18">
        <v>246</v>
      </c>
      <c r="J6986" s="18">
        <v>0</v>
      </c>
      <c r="K6986" s="18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1756</v>
      </c>
      <c r="B6987" s="12">
        <v>125</v>
      </c>
      <c r="C6987" s="12">
        <v>130</v>
      </c>
      <c r="D6987" s="12" t="s">
        <v>521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1757</v>
      </c>
      <c r="B6988" s="12">
        <v>125</v>
      </c>
      <c r="C6988" s="12">
        <v>130</v>
      </c>
      <c r="D6988" s="12" t="s">
        <v>517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1757</v>
      </c>
      <c r="B6989" s="12">
        <v>125</v>
      </c>
      <c r="C6989" s="12">
        <v>130</v>
      </c>
      <c r="D6989" s="12" t="s">
        <v>519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1" t="s">
        <v>1757</v>
      </c>
      <c r="B6990" s="12">
        <v>125</v>
      </c>
      <c r="C6990" s="12">
        <v>130</v>
      </c>
      <c r="D6990" s="12" t="s">
        <v>515</v>
      </c>
      <c r="E6990" s="12">
        <v>20</v>
      </c>
      <c r="F6990" s="12">
        <v>4</v>
      </c>
      <c r="G6990" s="14">
        <v>30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1" t="s">
        <v>1757</v>
      </c>
      <c r="B6991" s="12">
        <v>125</v>
      </c>
      <c r="C6991" s="12">
        <v>130</v>
      </c>
      <c r="D6991" s="12" t="s">
        <v>1751</v>
      </c>
      <c r="E6991" s="12">
        <v>20</v>
      </c>
      <c r="F6991" s="12">
        <v>4</v>
      </c>
      <c r="G6991" s="14">
        <v>30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 s="18" customFormat="1">
      <c r="A6992" s="17" t="s">
        <v>1757</v>
      </c>
      <c r="B6992" s="18">
        <v>125</v>
      </c>
      <c r="C6992" s="18">
        <v>130</v>
      </c>
      <c r="D6992" s="18" t="s">
        <v>1752</v>
      </c>
      <c r="E6992" s="18">
        <v>20</v>
      </c>
      <c r="F6992" s="18">
        <v>2</v>
      </c>
      <c r="G6992" s="18">
        <v>60</v>
      </c>
      <c r="H6992" s="18">
        <v>0</v>
      </c>
      <c r="I6992" s="18">
        <v>246</v>
      </c>
      <c r="J6992" s="18">
        <v>0</v>
      </c>
      <c r="K6992" s="18">
        <v>0</v>
      </c>
      <c r="L6992" s="12">
        <v>0</v>
      </c>
      <c r="M6992" s="12">
        <v>0</v>
      </c>
      <c r="N6992" s="12">
        <v>0</v>
      </c>
    </row>
    <row r="6993" spans="1:14" s="18" customFormat="1">
      <c r="A6993" s="17" t="s">
        <v>1757</v>
      </c>
      <c r="B6993" s="18">
        <v>125</v>
      </c>
      <c r="C6993" s="18">
        <v>130</v>
      </c>
      <c r="D6993" s="18" t="s">
        <v>1753</v>
      </c>
      <c r="E6993" s="18">
        <v>20</v>
      </c>
      <c r="F6993" s="18">
        <v>2</v>
      </c>
      <c r="G6993" s="18">
        <v>60</v>
      </c>
      <c r="H6993" s="18">
        <v>0</v>
      </c>
      <c r="I6993" s="18">
        <v>246</v>
      </c>
      <c r="J6993" s="18">
        <v>0</v>
      </c>
      <c r="K6993" s="18">
        <v>0</v>
      </c>
      <c r="L6993" s="12">
        <v>0</v>
      </c>
      <c r="M6993" s="12">
        <v>0</v>
      </c>
      <c r="N6993" s="12">
        <v>0</v>
      </c>
    </row>
    <row r="6995" spans="1:14">
      <c r="A6995" s="11" t="s">
        <v>1759</v>
      </c>
    </row>
    <row r="6996" spans="1:14">
      <c r="A6996" s="21" t="s">
        <v>1760</v>
      </c>
      <c r="B6996" s="12">
        <v>100</v>
      </c>
      <c r="C6996" s="12">
        <v>100</v>
      </c>
      <c r="D6996" s="12" t="s">
        <v>521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1761</v>
      </c>
      <c r="B6997" s="12">
        <v>100</v>
      </c>
      <c r="C6997" s="12">
        <v>100</v>
      </c>
      <c r="D6997" s="12" t="s">
        <v>517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1761</v>
      </c>
      <c r="B6998" s="12">
        <v>100</v>
      </c>
      <c r="C6998" s="12">
        <v>100</v>
      </c>
      <c r="D6998" s="12" t="s">
        <v>519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1" t="s">
        <v>1761</v>
      </c>
      <c r="B6999" s="12">
        <v>100</v>
      </c>
      <c r="C6999" s="12">
        <v>100</v>
      </c>
      <c r="D6999" s="12" t="s">
        <v>515</v>
      </c>
      <c r="E6999" s="12">
        <v>100</v>
      </c>
      <c r="F6999" s="12">
        <v>30</v>
      </c>
      <c r="G6999" s="12">
        <v>80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1" t="s">
        <v>1761</v>
      </c>
      <c r="B7000" s="12">
        <v>100</v>
      </c>
      <c r="C7000" s="12">
        <v>100</v>
      </c>
      <c r="D7000" s="12" t="s">
        <v>1751</v>
      </c>
      <c r="E7000" s="12">
        <v>100</v>
      </c>
      <c r="F7000" s="12">
        <v>30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1761</v>
      </c>
      <c r="B7001" s="18">
        <v>100</v>
      </c>
      <c r="C7001" s="18">
        <v>100</v>
      </c>
      <c r="D7001" s="18" t="s">
        <v>1752</v>
      </c>
      <c r="E7001" s="18">
        <v>100</v>
      </c>
      <c r="F7001" s="18">
        <v>30</v>
      </c>
      <c r="G7001" s="18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1761</v>
      </c>
      <c r="B7002" s="18">
        <v>100</v>
      </c>
      <c r="C7002" s="18">
        <v>100</v>
      </c>
      <c r="D7002" s="18" t="s">
        <v>1753</v>
      </c>
      <c r="E7002" s="18">
        <v>100</v>
      </c>
      <c r="F7002" s="18">
        <v>30</v>
      </c>
      <c r="G7002" s="18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1761</v>
      </c>
      <c r="B7003" s="12">
        <v>100</v>
      </c>
      <c r="C7003" s="12">
        <v>100</v>
      </c>
      <c r="D7003" s="12" t="s">
        <v>520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1761</v>
      </c>
      <c r="B7004" s="12">
        <v>100</v>
      </c>
      <c r="C7004" s="12">
        <v>100</v>
      </c>
      <c r="D7004" s="12" t="s">
        <v>516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1761</v>
      </c>
      <c r="B7005" s="12">
        <v>100</v>
      </c>
      <c r="C7005" s="12">
        <v>100</v>
      </c>
      <c r="D7005" s="12" t="s">
        <v>518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1" t="s">
        <v>1761</v>
      </c>
      <c r="B7006" s="12">
        <v>100</v>
      </c>
      <c r="C7006" s="12">
        <v>100</v>
      </c>
      <c r="D7006" s="12" t="s">
        <v>514</v>
      </c>
      <c r="E7006" s="12">
        <v>100</v>
      </c>
      <c r="F7006" s="12">
        <v>7</v>
      </c>
      <c r="G7006" s="12">
        <v>80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1" t="s">
        <v>1761</v>
      </c>
      <c r="B7007" s="12">
        <v>100</v>
      </c>
      <c r="C7007" s="12">
        <v>100</v>
      </c>
      <c r="D7007" s="12" t="s">
        <v>1758</v>
      </c>
      <c r="E7007" s="12">
        <v>100</v>
      </c>
      <c r="F7007" s="12">
        <v>7</v>
      </c>
      <c r="G7007" s="12">
        <v>80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 s="18" customFormat="1">
      <c r="A7008" s="17" t="s">
        <v>1761</v>
      </c>
      <c r="B7008" s="18">
        <v>100</v>
      </c>
      <c r="C7008" s="18">
        <v>100</v>
      </c>
      <c r="D7008" s="18" t="s">
        <v>1754</v>
      </c>
      <c r="E7008" s="18">
        <v>200</v>
      </c>
      <c r="F7008" s="18">
        <v>10</v>
      </c>
      <c r="G7008" s="18">
        <v>60</v>
      </c>
      <c r="H7008" s="18">
        <v>0</v>
      </c>
      <c r="I7008" s="18">
        <v>246</v>
      </c>
      <c r="J7008" s="18">
        <v>0</v>
      </c>
      <c r="K7008" s="18">
        <v>0</v>
      </c>
      <c r="L7008" s="12">
        <v>0</v>
      </c>
      <c r="M7008" s="12">
        <v>0</v>
      </c>
      <c r="N7008" s="12">
        <v>0</v>
      </c>
    </row>
    <row r="7009" spans="1:14" s="18" customFormat="1">
      <c r="A7009" s="17" t="s">
        <v>1761</v>
      </c>
      <c r="B7009" s="18">
        <v>100</v>
      </c>
      <c r="C7009" s="18">
        <v>100</v>
      </c>
      <c r="D7009" s="18" t="s">
        <v>1176</v>
      </c>
      <c r="E7009" s="18">
        <v>200</v>
      </c>
      <c r="F7009" s="18">
        <v>10</v>
      </c>
      <c r="G7009" s="18">
        <v>60</v>
      </c>
      <c r="H7009" s="18">
        <v>0</v>
      </c>
      <c r="I7009" s="18">
        <v>246</v>
      </c>
      <c r="J7009" s="18">
        <v>0</v>
      </c>
      <c r="K7009" s="18">
        <v>0</v>
      </c>
      <c r="L7009" s="12">
        <v>0</v>
      </c>
      <c r="M7009" s="12">
        <v>0</v>
      </c>
      <c r="N7009" s="12">
        <v>0</v>
      </c>
    </row>
    <row r="7011" spans="1:14">
      <c r="A7011" s="21" t="s">
        <v>1760</v>
      </c>
      <c r="B7011" s="12">
        <v>102</v>
      </c>
      <c r="C7011" s="12">
        <v>78</v>
      </c>
      <c r="D7011" s="12" t="s">
        <v>521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1761</v>
      </c>
      <c r="B7012" s="12">
        <v>102</v>
      </c>
      <c r="C7012" s="12">
        <v>78</v>
      </c>
      <c r="D7012" s="12" t="s">
        <v>517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1761</v>
      </c>
      <c r="B7013" s="12">
        <v>102</v>
      </c>
      <c r="C7013" s="12">
        <v>78</v>
      </c>
      <c r="D7013" s="12" t="s">
        <v>519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1" t="s">
        <v>1761</v>
      </c>
      <c r="B7014" s="12">
        <v>102</v>
      </c>
      <c r="C7014" s="12">
        <v>78</v>
      </c>
      <c r="D7014" s="12" t="s">
        <v>515</v>
      </c>
      <c r="E7014" s="12">
        <v>20</v>
      </c>
      <c r="F7014" s="12">
        <v>4</v>
      </c>
      <c r="G7014" s="14">
        <v>30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1" t="s">
        <v>1761</v>
      </c>
      <c r="B7015" s="12">
        <v>102</v>
      </c>
      <c r="C7015" s="12">
        <v>78</v>
      </c>
      <c r="D7015" s="12" t="s">
        <v>1751</v>
      </c>
      <c r="E7015" s="12">
        <v>20</v>
      </c>
      <c r="F7015" s="12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 s="18" customFormat="1">
      <c r="A7016" s="17" t="s">
        <v>1761</v>
      </c>
      <c r="B7016" s="18">
        <v>102</v>
      </c>
      <c r="C7016" s="18">
        <v>78</v>
      </c>
      <c r="D7016" s="18" t="s">
        <v>1752</v>
      </c>
      <c r="E7016" s="18">
        <v>20</v>
      </c>
      <c r="F7016" s="18">
        <v>2</v>
      </c>
      <c r="G7016" s="18">
        <v>60</v>
      </c>
      <c r="H7016" s="18">
        <v>0</v>
      </c>
      <c r="I7016" s="18">
        <v>246</v>
      </c>
      <c r="J7016" s="18">
        <v>0</v>
      </c>
      <c r="K7016" s="18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1761</v>
      </c>
      <c r="B7017" s="18">
        <v>102</v>
      </c>
      <c r="C7017" s="18">
        <v>78</v>
      </c>
      <c r="D7017" s="18" t="s">
        <v>1753</v>
      </c>
      <c r="E7017" s="18">
        <v>20</v>
      </c>
      <c r="F7017" s="18">
        <v>2</v>
      </c>
      <c r="G7017" s="18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1760</v>
      </c>
      <c r="B7018" s="12">
        <v>152</v>
      </c>
      <c r="C7018" s="12">
        <v>148</v>
      </c>
      <c r="D7018" s="12" t="s">
        <v>521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1761</v>
      </c>
      <c r="B7019" s="12">
        <v>152</v>
      </c>
      <c r="C7019" s="12">
        <v>148</v>
      </c>
      <c r="D7019" s="12" t="s">
        <v>517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1761</v>
      </c>
      <c r="B7020" s="12">
        <v>152</v>
      </c>
      <c r="C7020" s="12">
        <v>148</v>
      </c>
      <c r="D7020" s="12" t="s">
        <v>519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1" t="s">
        <v>1761</v>
      </c>
      <c r="B7021" s="12">
        <v>152</v>
      </c>
      <c r="C7021" s="12">
        <v>148</v>
      </c>
      <c r="D7021" s="12" t="s">
        <v>515</v>
      </c>
      <c r="E7021" s="12">
        <v>20</v>
      </c>
      <c r="F7021" s="12">
        <v>4</v>
      </c>
      <c r="G7021" s="14">
        <v>30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1" t="s">
        <v>1761</v>
      </c>
      <c r="B7022" s="12">
        <v>152</v>
      </c>
      <c r="C7022" s="12">
        <v>148</v>
      </c>
      <c r="D7022" s="12" t="s">
        <v>1751</v>
      </c>
      <c r="E7022" s="12">
        <v>20</v>
      </c>
      <c r="F7022" s="12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 s="18" customFormat="1">
      <c r="A7023" s="17" t="s">
        <v>1761</v>
      </c>
      <c r="B7023" s="18">
        <v>152</v>
      </c>
      <c r="C7023" s="18">
        <v>148</v>
      </c>
      <c r="D7023" s="18" t="s">
        <v>1752</v>
      </c>
      <c r="E7023" s="18">
        <v>20</v>
      </c>
      <c r="F7023" s="18">
        <v>2</v>
      </c>
      <c r="G7023" s="18">
        <v>60</v>
      </c>
      <c r="H7023" s="18">
        <v>0</v>
      </c>
      <c r="I7023" s="18">
        <v>246</v>
      </c>
      <c r="J7023" s="18">
        <v>0</v>
      </c>
      <c r="K7023" s="18">
        <v>0</v>
      </c>
      <c r="L7023" s="12">
        <v>0</v>
      </c>
      <c r="M7023" s="12">
        <v>0</v>
      </c>
      <c r="N7023" s="12">
        <v>0</v>
      </c>
    </row>
    <row r="7024" spans="1:14" s="18" customFormat="1">
      <c r="A7024" s="17" t="s">
        <v>1761</v>
      </c>
      <c r="B7024" s="18">
        <v>152</v>
      </c>
      <c r="C7024" s="18">
        <v>148</v>
      </c>
      <c r="D7024" s="18" t="s">
        <v>1753</v>
      </c>
      <c r="E7024" s="18">
        <v>20</v>
      </c>
      <c r="F7024" s="18">
        <v>2</v>
      </c>
      <c r="G7024" s="18">
        <v>60</v>
      </c>
      <c r="H7024" s="18">
        <v>0</v>
      </c>
      <c r="I7024" s="18">
        <v>246</v>
      </c>
      <c r="J7024" s="18">
        <v>0</v>
      </c>
      <c r="K7024" s="18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1760</v>
      </c>
      <c r="B7025" s="12">
        <v>50</v>
      </c>
      <c r="C7025" s="12">
        <v>156</v>
      </c>
      <c r="D7025" s="12" t="s">
        <v>521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1761</v>
      </c>
      <c r="B7026" s="12">
        <v>50</v>
      </c>
      <c r="C7026" s="12">
        <v>156</v>
      </c>
      <c r="D7026" s="12" t="s">
        <v>517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1761</v>
      </c>
      <c r="B7027" s="12">
        <v>50</v>
      </c>
      <c r="C7027" s="12">
        <v>156</v>
      </c>
      <c r="D7027" s="12" t="s">
        <v>519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1" t="s">
        <v>1761</v>
      </c>
      <c r="B7028" s="12">
        <v>50</v>
      </c>
      <c r="C7028" s="12">
        <v>156</v>
      </c>
      <c r="D7028" s="12" t="s">
        <v>515</v>
      </c>
      <c r="E7028" s="12">
        <v>20</v>
      </c>
      <c r="F7028" s="12">
        <v>4</v>
      </c>
      <c r="G7028" s="14">
        <v>30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1" t="s">
        <v>1761</v>
      </c>
      <c r="B7029" s="12">
        <v>50</v>
      </c>
      <c r="C7029" s="12">
        <v>156</v>
      </c>
      <c r="D7029" s="12" t="s">
        <v>1751</v>
      </c>
      <c r="E7029" s="12">
        <v>20</v>
      </c>
      <c r="F7029" s="12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 s="18" customFormat="1">
      <c r="A7030" s="17" t="s">
        <v>1761</v>
      </c>
      <c r="B7030" s="18">
        <v>50</v>
      </c>
      <c r="C7030" s="18">
        <v>156</v>
      </c>
      <c r="D7030" s="18" t="s">
        <v>1752</v>
      </c>
      <c r="E7030" s="18">
        <v>20</v>
      </c>
      <c r="F7030" s="18">
        <v>2</v>
      </c>
      <c r="G7030" s="18">
        <v>60</v>
      </c>
      <c r="H7030" s="18">
        <v>0</v>
      </c>
      <c r="I7030" s="18">
        <v>246</v>
      </c>
      <c r="J7030" s="18">
        <v>0</v>
      </c>
      <c r="K7030" s="18">
        <v>0</v>
      </c>
      <c r="L7030" s="12">
        <v>0</v>
      </c>
      <c r="M7030" s="12">
        <v>0</v>
      </c>
      <c r="N7030" s="12">
        <v>0</v>
      </c>
    </row>
    <row r="7031" spans="1:14" s="18" customFormat="1">
      <c r="A7031" s="17" t="s">
        <v>1761</v>
      </c>
      <c r="B7031" s="18">
        <v>50</v>
      </c>
      <c r="C7031" s="18">
        <v>156</v>
      </c>
      <c r="D7031" s="18" t="s">
        <v>1753</v>
      </c>
      <c r="E7031" s="18">
        <v>20</v>
      </c>
      <c r="F7031" s="18">
        <v>2</v>
      </c>
      <c r="G7031" s="18">
        <v>60</v>
      </c>
      <c r="H7031" s="18">
        <v>0</v>
      </c>
      <c r="I7031" s="18">
        <v>246</v>
      </c>
      <c r="J7031" s="18">
        <v>0</v>
      </c>
      <c r="K7031" s="18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1760</v>
      </c>
      <c r="B7032" s="12">
        <v>170</v>
      </c>
      <c r="C7032" s="12">
        <v>99</v>
      </c>
      <c r="D7032" s="12" t="s">
        <v>521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1761</v>
      </c>
      <c r="B7033" s="12">
        <v>170</v>
      </c>
      <c r="C7033" s="12">
        <v>99</v>
      </c>
      <c r="D7033" s="12" t="s">
        <v>517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1761</v>
      </c>
      <c r="B7034" s="12">
        <v>170</v>
      </c>
      <c r="C7034" s="12">
        <v>99</v>
      </c>
      <c r="D7034" s="12" t="s">
        <v>519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1" t="s">
        <v>1761</v>
      </c>
      <c r="B7035" s="12">
        <v>170</v>
      </c>
      <c r="C7035" s="12">
        <v>99</v>
      </c>
      <c r="D7035" s="12" t="s">
        <v>515</v>
      </c>
      <c r="E7035" s="12">
        <v>20</v>
      </c>
      <c r="F7035" s="12">
        <v>4</v>
      </c>
      <c r="G7035" s="14">
        <v>30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1" t="s">
        <v>1761</v>
      </c>
      <c r="B7036" s="12">
        <v>170</v>
      </c>
      <c r="C7036" s="12">
        <v>99</v>
      </c>
      <c r="D7036" s="12" t="s">
        <v>1751</v>
      </c>
      <c r="E7036" s="12">
        <v>20</v>
      </c>
      <c r="F7036" s="12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 s="18" customFormat="1">
      <c r="A7037" s="17" t="s">
        <v>1761</v>
      </c>
      <c r="B7037" s="18">
        <v>170</v>
      </c>
      <c r="C7037" s="18">
        <v>99</v>
      </c>
      <c r="D7037" s="18" t="s">
        <v>1752</v>
      </c>
      <c r="E7037" s="18">
        <v>20</v>
      </c>
      <c r="F7037" s="18">
        <v>2</v>
      </c>
      <c r="G7037" s="18">
        <v>60</v>
      </c>
      <c r="H7037" s="18">
        <v>0</v>
      </c>
      <c r="I7037" s="18">
        <v>246</v>
      </c>
      <c r="J7037" s="18">
        <v>0</v>
      </c>
      <c r="K7037" s="18">
        <v>0</v>
      </c>
      <c r="L7037" s="12">
        <v>0</v>
      </c>
      <c r="M7037" s="12">
        <v>0</v>
      </c>
      <c r="N7037" s="12">
        <v>0</v>
      </c>
    </row>
    <row r="7038" spans="1:14" s="18" customFormat="1">
      <c r="A7038" s="17" t="s">
        <v>1761</v>
      </c>
      <c r="B7038" s="18">
        <v>170</v>
      </c>
      <c r="C7038" s="18">
        <v>99</v>
      </c>
      <c r="D7038" s="18" t="s">
        <v>1753</v>
      </c>
      <c r="E7038" s="18">
        <v>20</v>
      </c>
      <c r="F7038" s="18">
        <v>2</v>
      </c>
      <c r="G7038" s="18">
        <v>60</v>
      </c>
      <c r="H7038" s="18">
        <v>0</v>
      </c>
      <c r="I7038" s="18">
        <v>246</v>
      </c>
      <c r="J7038" s="18">
        <v>0</v>
      </c>
      <c r="K7038" s="18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1760</v>
      </c>
      <c r="B7039" s="12">
        <v>35</v>
      </c>
      <c r="C7039" s="12">
        <v>40</v>
      </c>
      <c r="D7039" s="12" t="s">
        <v>521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1761</v>
      </c>
      <c r="B7040" s="12">
        <v>35</v>
      </c>
      <c r="C7040" s="12">
        <v>40</v>
      </c>
      <c r="D7040" s="12" t="s">
        <v>517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1761</v>
      </c>
      <c r="B7041" s="12">
        <v>35</v>
      </c>
      <c r="C7041" s="12">
        <v>40</v>
      </c>
      <c r="D7041" s="12" t="s">
        <v>519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1" t="s">
        <v>1761</v>
      </c>
      <c r="B7042" s="12">
        <v>35</v>
      </c>
      <c r="C7042" s="12">
        <v>40</v>
      </c>
      <c r="D7042" s="12" t="s">
        <v>515</v>
      </c>
      <c r="E7042" s="12">
        <v>20</v>
      </c>
      <c r="F7042" s="12">
        <v>4</v>
      </c>
      <c r="G7042" s="14">
        <v>30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1" t="s">
        <v>1761</v>
      </c>
      <c r="B7043" s="12">
        <v>35</v>
      </c>
      <c r="C7043" s="12">
        <v>40</v>
      </c>
      <c r="D7043" s="12" t="s">
        <v>1751</v>
      </c>
      <c r="E7043" s="12">
        <v>20</v>
      </c>
      <c r="F7043" s="12">
        <v>4</v>
      </c>
      <c r="G7043" s="14">
        <v>30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 s="18" customFormat="1">
      <c r="A7044" s="17" t="s">
        <v>1761</v>
      </c>
      <c r="B7044" s="18">
        <v>35</v>
      </c>
      <c r="C7044" s="18">
        <v>40</v>
      </c>
      <c r="D7044" s="18" t="s">
        <v>1752</v>
      </c>
      <c r="E7044" s="18">
        <v>20</v>
      </c>
      <c r="F7044" s="18">
        <v>2</v>
      </c>
      <c r="G7044" s="18">
        <v>60</v>
      </c>
      <c r="H7044" s="18">
        <v>0</v>
      </c>
      <c r="I7044" s="18">
        <v>246</v>
      </c>
      <c r="J7044" s="18">
        <v>0</v>
      </c>
      <c r="K7044" s="18">
        <v>0</v>
      </c>
      <c r="L7044" s="12">
        <v>0</v>
      </c>
      <c r="M7044" s="12">
        <v>0</v>
      </c>
      <c r="N7044" s="12">
        <v>0</v>
      </c>
    </row>
    <row r="7045" spans="1:14" s="18" customFormat="1">
      <c r="A7045" s="17" t="s">
        <v>1761</v>
      </c>
      <c r="B7045" s="18">
        <v>35</v>
      </c>
      <c r="C7045" s="18">
        <v>40</v>
      </c>
      <c r="D7045" s="18" t="s">
        <v>1753</v>
      </c>
      <c r="E7045" s="18">
        <v>20</v>
      </c>
      <c r="F7045" s="18">
        <v>2</v>
      </c>
      <c r="G7045" s="18">
        <v>60</v>
      </c>
      <c r="H7045" s="18">
        <v>0</v>
      </c>
      <c r="I7045" s="18">
        <v>246</v>
      </c>
      <c r="J7045" s="18">
        <v>0</v>
      </c>
      <c r="K7045" s="18">
        <v>0</v>
      </c>
      <c r="L7045" s="12">
        <v>0</v>
      </c>
      <c r="M7045" s="12">
        <v>0</v>
      </c>
      <c r="N7045" s="12">
        <v>0</v>
      </c>
    </row>
    <row r="7047" spans="1:14">
      <c r="A7047" s="11" t="s">
        <v>1762</v>
      </c>
    </row>
    <row r="7048" spans="1:14">
      <c r="A7048" s="11" t="s">
        <v>1763</v>
      </c>
      <c r="B7048" s="12">
        <v>150</v>
      </c>
      <c r="C7048" s="12">
        <v>150</v>
      </c>
      <c r="D7048" s="12" t="s">
        <v>521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1764</v>
      </c>
      <c r="B7049" s="12">
        <v>150</v>
      </c>
      <c r="C7049" s="12">
        <v>150</v>
      </c>
      <c r="D7049" s="12" t="s">
        <v>517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1764</v>
      </c>
      <c r="B7050" s="12">
        <v>150</v>
      </c>
      <c r="C7050" s="12">
        <v>150</v>
      </c>
      <c r="D7050" s="12" t="s">
        <v>519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1764</v>
      </c>
      <c r="B7051" s="12">
        <v>150</v>
      </c>
      <c r="C7051" s="12">
        <v>150</v>
      </c>
      <c r="D7051" s="12" t="s">
        <v>515</v>
      </c>
      <c r="E7051" s="12">
        <v>150</v>
      </c>
      <c r="F7051" s="12">
        <v>60</v>
      </c>
      <c r="G7051" s="12">
        <v>80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1764</v>
      </c>
      <c r="B7052" s="12">
        <v>150</v>
      </c>
      <c r="C7052" s="12">
        <v>150</v>
      </c>
      <c r="D7052" s="12" t="s">
        <v>1751</v>
      </c>
      <c r="E7052" s="12">
        <v>150</v>
      </c>
      <c r="F7052" s="12">
        <v>60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1764</v>
      </c>
      <c r="B7053" s="18">
        <v>150</v>
      </c>
      <c r="C7053" s="18">
        <v>150</v>
      </c>
      <c r="D7053" s="18" t="s">
        <v>1752</v>
      </c>
      <c r="E7053" s="18">
        <v>150</v>
      </c>
      <c r="F7053" s="18">
        <v>60</v>
      </c>
      <c r="G7053" s="18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1764</v>
      </c>
      <c r="B7054" s="18">
        <v>150</v>
      </c>
      <c r="C7054" s="18">
        <v>150</v>
      </c>
      <c r="D7054" s="18" t="s">
        <v>1753</v>
      </c>
      <c r="E7054" s="18">
        <v>150</v>
      </c>
      <c r="F7054" s="18">
        <v>60</v>
      </c>
      <c r="G7054" s="18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1764</v>
      </c>
      <c r="B7055" s="12">
        <v>150</v>
      </c>
      <c r="C7055" s="12">
        <v>150</v>
      </c>
      <c r="D7055" s="12" t="s">
        <v>520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1764</v>
      </c>
      <c r="B7056" s="12">
        <v>150</v>
      </c>
      <c r="C7056" s="12">
        <v>150</v>
      </c>
      <c r="D7056" s="12" t="s">
        <v>516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1764</v>
      </c>
      <c r="B7057" s="12">
        <v>150</v>
      </c>
      <c r="C7057" s="12">
        <v>150</v>
      </c>
      <c r="D7057" s="12" t="s">
        <v>518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1764</v>
      </c>
      <c r="B7058" s="12">
        <v>150</v>
      </c>
      <c r="C7058" s="12">
        <v>150</v>
      </c>
      <c r="D7058" s="12" t="s">
        <v>514</v>
      </c>
      <c r="E7058" s="12">
        <v>150</v>
      </c>
      <c r="F7058" s="12">
        <v>10</v>
      </c>
      <c r="G7058" s="12">
        <v>80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1764</v>
      </c>
      <c r="B7059" s="12">
        <v>150</v>
      </c>
      <c r="C7059" s="12">
        <v>150</v>
      </c>
      <c r="D7059" s="12" t="s">
        <v>1758</v>
      </c>
      <c r="E7059" s="12">
        <v>150</v>
      </c>
      <c r="F7059" s="12">
        <v>10</v>
      </c>
      <c r="G7059" s="12">
        <v>80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 s="18" customFormat="1">
      <c r="A7060" s="17" t="s">
        <v>1764</v>
      </c>
      <c r="B7060" s="18">
        <v>150</v>
      </c>
      <c r="C7060" s="18">
        <v>150</v>
      </c>
      <c r="D7060" s="18" t="s">
        <v>1754</v>
      </c>
      <c r="E7060" s="18">
        <v>150</v>
      </c>
      <c r="F7060" s="18">
        <v>10</v>
      </c>
      <c r="G7060" s="18">
        <v>60</v>
      </c>
      <c r="H7060" s="18">
        <v>0</v>
      </c>
      <c r="I7060" s="18">
        <v>246</v>
      </c>
      <c r="J7060" s="18">
        <v>0</v>
      </c>
      <c r="K7060" s="18">
        <v>0</v>
      </c>
      <c r="L7060" s="12">
        <v>0</v>
      </c>
      <c r="M7060" s="12">
        <v>0</v>
      </c>
      <c r="N7060" s="12">
        <v>0</v>
      </c>
    </row>
    <row r="7061" spans="1:14" s="18" customFormat="1">
      <c r="A7061" s="17" t="s">
        <v>1764</v>
      </c>
      <c r="B7061" s="18">
        <v>150</v>
      </c>
      <c r="C7061" s="18">
        <v>150</v>
      </c>
      <c r="D7061" s="18" t="s">
        <v>1765</v>
      </c>
      <c r="E7061" s="18">
        <v>150</v>
      </c>
      <c r="F7061" s="18">
        <v>10</v>
      </c>
      <c r="G7061" s="18">
        <v>60</v>
      </c>
      <c r="H7061" s="18">
        <v>0</v>
      </c>
      <c r="I7061" s="18">
        <v>246</v>
      </c>
      <c r="J7061" s="18">
        <v>0</v>
      </c>
      <c r="K7061" s="18">
        <v>0</v>
      </c>
      <c r="L7061" s="12">
        <v>0</v>
      </c>
      <c r="M7061" s="12">
        <v>0</v>
      </c>
      <c r="N7061" s="12">
        <v>0</v>
      </c>
    </row>
    <row r="7063" spans="1:14">
      <c r="A7063" s="11" t="s">
        <v>1763</v>
      </c>
      <c r="B7063" s="12">
        <v>211</v>
      </c>
      <c r="C7063" s="12">
        <v>86</v>
      </c>
      <c r="D7063" s="12" t="s">
        <v>521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1764</v>
      </c>
      <c r="B7064" s="12">
        <v>211</v>
      </c>
      <c r="C7064" s="12">
        <v>86</v>
      </c>
      <c r="D7064" s="12" t="s">
        <v>517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1764</v>
      </c>
      <c r="B7065" s="12">
        <v>211</v>
      </c>
      <c r="C7065" s="12">
        <v>86</v>
      </c>
      <c r="D7065" s="12" t="s">
        <v>519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1764</v>
      </c>
      <c r="B7066" s="12">
        <v>211</v>
      </c>
      <c r="C7066" s="12">
        <v>86</v>
      </c>
      <c r="D7066" s="12" t="s">
        <v>515</v>
      </c>
      <c r="E7066" s="12">
        <v>30</v>
      </c>
      <c r="F7066" s="12">
        <v>6</v>
      </c>
      <c r="G7066" s="14">
        <v>30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1764</v>
      </c>
      <c r="B7067" s="12">
        <v>211</v>
      </c>
      <c r="C7067" s="12">
        <v>86</v>
      </c>
      <c r="D7067" s="12" t="s">
        <v>1751</v>
      </c>
      <c r="E7067" s="12">
        <v>30</v>
      </c>
      <c r="F7067" s="12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 s="18" customFormat="1">
      <c r="A7068" s="17" t="s">
        <v>1764</v>
      </c>
      <c r="B7068" s="18">
        <v>211</v>
      </c>
      <c r="C7068" s="18">
        <v>86</v>
      </c>
      <c r="D7068" s="18" t="s">
        <v>1752</v>
      </c>
      <c r="E7068" s="18">
        <v>30</v>
      </c>
      <c r="F7068" s="18">
        <v>6</v>
      </c>
      <c r="G7068" s="18">
        <v>60</v>
      </c>
      <c r="H7068" s="18">
        <v>0</v>
      </c>
      <c r="I7068" s="18">
        <v>246</v>
      </c>
      <c r="J7068" s="18">
        <v>0</v>
      </c>
      <c r="K7068" s="18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1764</v>
      </c>
      <c r="B7069" s="18">
        <v>211</v>
      </c>
      <c r="C7069" s="18">
        <v>86</v>
      </c>
      <c r="D7069" s="18" t="s">
        <v>1753</v>
      </c>
      <c r="E7069" s="18">
        <v>30</v>
      </c>
      <c r="F7069" s="18">
        <v>6</v>
      </c>
      <c r="G7069" s="18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1763</v>
      </c>
      <c r="B7070" s="12">
        <v>88</v>
      </c>
      <c r="C7070" s="12">
        <v>216</v>
      </c>
      <c r="D7070" s="12" t="s">
        <v>521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1764</v>
      </c>
      <c r="B7071" s="12">
        <v>88</v>
      </c>
      <c r="C7071" s="12">
        <v>216</v>
      </c>
      <c r="D7071" s="12" t="s">
        <v>517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1764</v>
      </c>
      <c r="B7072" s="12">
        <v>88</v>
      </c>
      <c r="C7072" s="12">
        <v>216</v>
      </c>
      <c r="D7072" s="12" t="s">
        <v>519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1764</v>
      </c>
      <c r="B7073" s="12">
        <v>88</v>
      </c>
      <c r="C7073" s="12">
        <v>216</v>
      </c>
      <c r="D7073" s="12" t="s">
        <v>515</v>
      </c>
      <c r="E7073" s="12">
        <v>30</v>
      </c>
      <c r="F7073" s="12">
        <v>6</v>
      </c>
      <c r="G7073" s="14">
        <v>30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1764</v>
      </c>
      <c r="B7074" s="12">
        <v>88</v>
      </c>
      <c r="C7074" s="12">
        <v>216</v>
      </c>
      <c r="D7074" s="12" t="s">
        <v>1751</v>
      </c>
      <c r="E7074" s="12">
        <v>30</v>
      </c>
      <c r="F7074" s="12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 s="18" customFormat="1">
      <c r="A7075" s="17" t="s">
        <v>1764</v>
      </c>
      <c r="B7075" s="18">
        <v>88</v>
      </c>
      <c r="C7075" s="18">
        <v>216</v>
      </c>
      <c r="D7075" s="18" t="s">
        <v>1752</v>
      </c>
      <c r="E7075" s="18">
        <v>30</v>
      </c>
      <c r="F7075" s="18">
        <v>6</v>
      </c>
      <c r="G7075" s="18">
        <v>60</v>
      </c>
      <c r="H7075" s="18">
        <v>0</v>
      </c>
      <c r="I7075" s="18">
        <v>246</v>
      </c>
      <c r="J7075" s="18">
        <v>0</v>
      </c>
      <c r="K7075" s="18">
        <v>0</v>
      </c>
      <c r="L7075" s="12">
        <v>0</v>
      </c>
      <c r="M7075" s="12">
        <v>0</v>
      </c>
      <c r="N7075" s="12">
        <v>0</v>
      </c>
    </row>
    <row r="7076" spans="1:14" s="18" customFormat="1">
      <c r="A7076" s="17" t="s">
        <v>1764</v>
      </c>
      <c r="B7076" s="18">
        <v>88</v>
      </c>
      <c r="C7076" s="18">
        <v>216</v>
      </c>
      <c r="D7076" s="18" t="s">
        <v>1753</v>
      </c>
      <c r="E7076" s="18">
        <v>30</v>
      </c>
      <c r="F7076" s="18">
        <v>6</v>
      </c>
      <c r="G7076" s="18">
        <v>60</v>
      </c>
      <c r="H7076" s="18">
        <v>0</v>
      </c>
      <c r="I7076" s="18">
        <v>246</v>
      </c>
      <c r="J7076" s="18">
        <v>0</v>
      </c>
      <c r="K7076" s="18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1763</v>
      </c>
      <c r="B7077" s="12">
        <v>224</v>
      </c>
      <c r="C7077" s="12">
        <v>220</v>
      </c>
      <c r="D7077" s="12" t="s">
        <v>521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1764</v>
      </c>
      <c r="B7078" s="12">
        <v>224</v>
      </c>
      <c r="C7078" s="12">
        <v>220</v>
      </c>
      <c r="D7078" s="12" t="s">
        <v>517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1764</v>
      </c>
      <c r="B7079" s="12">
        <v>224</v>
      </c>
      <c r="C7079" s="12">
        <v>220</v>
      </c>
      <c r="D7079" s="12" t="s">
        <v>519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1764</v>
      </c>
      <c r="B7080" s="12">
        <v>224</v>
      </c>
      <c r="C7080" s="12">
        <v>220</v>
      </c>
      <c r="D7080" s="12" t="s">
        <v>515</v>
      </c>
      <c r="E7080" s="12">
        <v>30</v>
      </c>
      <c r="F7080" s="12">
        <v>6</v>
      </c>
      <c r="G7080" s="14">
        <v>30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1764</v>
      </c>
      <c r="B7081" s="12">
        <v>224</v>
      </c>
      <c r="C7081" s="12">
        <v>220</v>
      </c>
      <c r="D7081" s="12" t="s">
        <v>1751</v>
      </c>
      <c r="E7081" s="12">
        <v>30</v>
      </c>
      <c r="F7081" s="12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 s="18" customFormat="1">
      <c r="A7082" s="17" t="s">
        <v>1764</v>
      </c>
      <c r="B7082" s="18">
        <v>224</v>
      </c>
      <c r="C7082" s="18">
        <v>220</v>
      </c>
      <c r="D7082" s="18" t="s">
        <v>1752</v>
      </c>
      <c r="E7082" s="18">
        <v>30</v>
      </c>
      <c r="F7082" s="18">
        <v>6</v>
      </c>
      <c r="G7082" s="18">
        <v>60</v>
      </c>
      <c r="H7082" s="18">
        <v>0</v>
      </c>
      <c r="I7082" s="18">
        <v>246</v>
      </c>
      <c r="J7082" s="18">
        <v>0</v>
      </c>
      <c r="K7082" s="18">
        <v>0</v>
      </c>
      <c r="L7082" s="12">
        <v>0</v>
      </c>
      <c r="M7082" s="12">
        <v>0</v>
      </c>
      <c r="N7082" s="12">
        <v>0</v>
      </c>
    </row>
    <row r="7083" spans="1:14" s="18" customFormat="1">
      <c r="A7083" s="17" t="s">
        <v>1764</v>
      </c>
      <c r="B7083" s="18">
        <v>224</v>
      </c>
      <c r="C7083" s="18">
        <v>220</v>
      </c>
      <c r="D7083" s="18" t="s">
        <v>1753</v>
      </c>
      <c r="E7083" s="18">
        <v>30</v>
      </c>
      <c r="F7083" s="18">
        <v>6</v>
      </c>
      <c r="G7083" s="18">
        <v>60</v>
      </c>
      <c r="H7083" s="18">
        <v>0</v>
      </c>
      <c r="I7083" s="18">
        <v>246</v>
      </c>
      <c r="J7083" s="18">
        <v>0</v>
      </c>
      <c r="K7083" s="18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1763</v>
      </c>
      <c r="B7084" s="12">
        <v>78</v>
      </c>
      <c r="C7084" s="12">
        <v>72</v>
      </c>
      <c r="D7084" s="12" t="s">
        <v>521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1764</v>
      </c>
      <c r="B7085" s="12">
        <v>78</v>
      </c>
      <c r="C7085" s="12">
        <v>72</v>
      </c>
      <c r="D7085" s="12" t="s">
        <v>517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1764</v>
      </c>
      <c r="B7086" s="12">
        <v>78</v>
      </c>
      <c r="C7086" s="12">
        <v>72</v>
      </c>
      <c r="D7086" s="12" t="s">
        <v>519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1764</v>
      </c>
      <c r="B7087" s="12">
        <v>78</v>
      </c>
      <c r="C7087" s="12">
        <v>72</v>
      </c>
      <c r="D7087" s="12" t="s">
        <v>515</v>
      </c>
      <c r="E7087" s="12">
        <v>30</v>
      </c>
      <c r="F7087" s="12">
        <v>6</v>
      </c>
      <c r="G7087" s="14">
        <v>30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1764</v>
      </c>
      <c r="B7088" s="12">
        <v>78</v>
      </c>
      <c r="C7088" s="12">
        <v>72</v>
      </c>
      <c r="D7088" s="12" t="s">
        <v>1751</v>
      </c>
      <c r="E7088" s="12">
        <v>30</v>
      </c>
      <c r="F7088" s="12">
        <v>6</v>
      </c>
      <c r="G7088" s="14">
        <v>30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 s="18" customFormat="1">
      <c r="A7089" s="17" t="s">
        <v>1764</v>
      </c>
      <c r="B7089" s="18">
        <v>78</v>
      </c>
      <c r="C7089" s="18">
        <v>72</v>
      </c>
      <c r="D7089" s="18" t="s">
        <v>1752</v>
      </c>
      <c r="E7089" s="18">
        <v>30</v>
      </c>
      <c r="F7089" s="18">
        <v>6</v>
      </c>
      <c r="G7089" s="18">
        <v>60</v>
      </c>
      <c r="H7089" s="18">
        <v>0</v>
      </c>
      <c r="I7089" s="18">
        <v>246</v>
      </c>
      <c r="J7089" s="18">
        <v>0</v>
      </c>
      <c r="K7089" s="18">
        <v>0</v>
      </c>
      <c r="L7089" s="12">
        <v>0</v>
      </c>
      <c r="M7089" s="12">
        <v>0</v>
      </c>
      <c r="N7089" s="12">
        <v>0</v>
      </c>
    </row>
    <row r="7090" spans="1:14" s="18" customFormat="1">
      <c r="A7090" s="17" t="s">
        <v>1764</v>
      </c>
      <c r="B7090" s="18">
        <v>78</v>
      </c>
      <c r="C7090" s="18">
        <v>72</v>
      </c>
      <c r="D7090" s="18" t="s">
        <v>1753</v>
      </c>
      <c r="E7090" s="18">
        <v>30</v>
      </c>
      <c r="F7090" s="18">
        <v>6</v>
      </c>
      <c r="G7090" s="18">
        <v>60</v>
      </c>
      <c r="H7090" s="18">
        <v>0</v>
      </c>
      <c r="I7090" s="18">
        <v>246</v>
      </c>
      <c r="J7090" s="18">
        <v>0</v>
      </c>
      <c r="K7090" s="18">
        <v>0</v>
      </c>
      <c r="L7090" s="12">
        <v>0</v>
      </c>
      <c r="M7090" s="12">
        <v>0</v>
      </c>
      <c r="N7090" s="12">
        <v>0</v>
      </c>
    </row>
    <row r="7092" spans="1:14">
      <c r="A7092" s="11" t="s">
        <v>1766</v>
      </c>
    </row>
    <row r="7093" spans="1:14">
      <c r="A7093" s="21" t="s">
        <v>1767</v>
      </c>
      <c r="B7093" s="12">
        <v>27</v>
      </c>
      <c r="C7093" s="12">
        <v>74</v>
      </c>
      <c r="D7093" s="12" t="s">
        <v>517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1767</v>
      </c>
      <c r="B7094" s="12">
        <v>27</v>
      </c>
      <c r="C7094" s="12">
        <v>74</v>
      </c>
      <c r="D7094" s="12" t="s">
        <v>519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1" t="s">
        <v>1767</v>
      </c>
      <c r="B7095" s="12">
        <v>27</v>
      </c>
      <c r="C7095" s="12">
        <v>74</v>
      </c>
      <c r="D7095" s="12" t="s">
        <v>515</v>
      </c>
      <c r="E7095" s="12">
        <v>20</v>
      </c>
      <c r="F7095" s="12">
        <v>6</v>
      </c>
      <c r="G7095" s="14">
        <v>30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1" t="s">
        <v>1767</v>
      </c>
      <c r="B7096" s="12">
        <v>27</v>
      </c>
      <c r="C7096" s="12">
        <v>74</v>
      </c>
      <c r="D7096" s="12" t="s">
        <v>1751</v>
      </c>
      <c r="E7096" s="12">
        <v>20</v>
      </c>
      <c r="F7096" s="12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 s="18" customFormat="1">
      <c r="A7097" s="17" t="s">
        <v>1767</v>
      </c>
      <c r="B7097" s="18">
        <v>27</v>
      </c>
      <c r="C7097" s="18">
        <v>74</v>
      </c>
      <c r="D7097" s="18" t="s">
        <v>1753</v>
      </c>
      <c r="E7097" s="18">
        <v>20</v>
      </c>
      <c r="F7097" s="18">
        <v>6</v>
      </c>
      <c r="G7097" s="16">
        <v>30</v>
      </c>
      <c r="H7097" s="18">
        <v>0</v>
      </c>
      <c r="I7097" s="18">
        <v>246</v>
      </c>
      <c r="J7097" s="18">
        <v>0</v>
      </c>
      <c r="K7097" s="18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1767</v>
      </c>
      <c r="B7098" s="18">
        <v>27</v>
      </c>
      <c r="C7098" s="18">
        <v>74</v>
      </c>
      <c r="D7098" s="18" t="s">
        <v>1752</v>
      </c>
      <c r="E7098" s="18">
        <v>20</v>
      </c>
      <c r="F7098" s="18">
        <v>6</v>
      </c>
      <c r="G7098" s="16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1767</v>
      </c>
      <c r="B7099" s="12">
        <v>75</v>
      </c>
      <c r="C7099" s="12">
        <v>26</v>
      </c>
      <c r="D7099" s="12" t="s">
        <v>517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1767</v>
      </c>
      <c r="B7100" s="12">
        <v>75</v>
      </c>
      <c r="C7100" s="12">
        <v>26</v>
      </c>
      <c r="D7100" s="12" t="s">
        <v>519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1" t="s">
        <v>1767</v>
      </c>
      <c r="B7101" s="12">
        <v>75</v>
      </c>
      <c r="C7101" s="12">
        <v>26</v>
      </c>
      <c r="D7101" s="12" t="s">
        <v>515</v>
      </c>
      <c r="E7101" s="12">
        <v>20</v>
      </c>
      <c r="F7101" s="12">
        <v>6</v>
      </c>
      <c r="G7101" s="14">
        <v>30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1" t="s">
        <v>1767</v>
      </c>
      <c r="B7102" s="12">
        <v>75</v>
      </c>
      <c r="C7102" s="12">
        <v>26</v>
      </c>
      <c r="D7102" s="12" t="s">
        <v>1751</v>
      </c>
      <c r="E7102" s="12">
        <v>20</v>
      </c>
      <c r="F7102" s="12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 s="18" customFormat="1">
      <c r="A7103" s="17" t="s">
        <v>1767</v>
      </c>
      <c r="B7103" s="18">
        <v>75</v>
      </c>
      <c r="C7103" s="18">
        <v>26</v>
      </c>
      <c r="D7103" s="18" t="s">
        <v>1753</v>
      </c>
      <c r="E7103" s="18">
        <v>20</v>
      </c>
      <c r="F7103" s="18">
        <v>6</v>
      </c>
      <c r="G7103" s="16">
        <v>30</v>
      </c>
      <c r="H7103" s="18">
        <v>0</v>
      </c>
      <c r="I7103" s="18">
        <v>246</v>
      </c>
      <c r="J7103" s="18">
        <v>0</v>
      </c>
      <c r="K7103" s="18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1767</v>
      </c>
      <c r="B7104" s="18">
        <v>75</v>
      </c>
      <c r="C7104" s="18">
        <v>26</v>
      </c>
      <c r="D7104" s="18" t="s">
        <v>1752</v>
      </c>
      <c r="E7104" s="18">
        <v>20</v>
      </c>
      <c r="F7104" s="18">
        <v>6</v>
      </c>
      <c r="G7104" s="16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1767</v>
      </c>
      <c r="B7105" s="12">
        <v>28</v>
      </c>
      <c r="C7105" s="12">
        <v>26</v>
      </c>
      <c r="D7105" s="12" t="s">
        <v>517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1767</v>
      </c>
      <c r="B7106" s="12">
        <v>28</v>
      </c>
      <c r="C7106" s="12">
        <v>26</v>
      </c>
      <c r="D7106" s="12" t="s">
        <v>519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1" t="s">
        <v>1767</v>
      </c>
      <c r="B7107" s="12">
        <v>28</v>
      </c>
      <c r="C7107" s="12">
        <v>26</v>
      </c>
      <c r="D7107" s="12" t="s">
        <v>515</v>
      </c>
      <c r="E7107" s="12">
        <v>20</v>
      </c>
      <c r="F7107" s="12">
        <v>6</v>
      </c>
      <c r="G7107" s="14">
        <v>30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1" t="s">
        <v>1767</v>
      </c>
      <c r="B7108" s="12">
        <v>28</v>
      </c>
      <c r="C7108" s="12">
        <v>26</v>
      </c>
      <c r="D7108" s="12" t="s">
        <v>1751</v>
      </c>
      <c r="E7108" s="12">
        <v>20</v>
      </c>
      <c r="F7108" s="12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 s="18" customFormat="1">
      <c r="A7109" s="17" t="s">
        <v>1767</v>
      </c>
      <c r="B7109" s="18">
        <v>28</v>
      </c>
      <c r="C7109" s="18">
        <v>26</v>
      </c>
      <c r="D7109" s="18" t="s">
        <v>1753</v>
      </c>
      <c r="E7109" s="18">
        <v>20</v>
      </c>
      <c r="F7109" s="18">
        <v>6</v>
      </c>
      <c r="G7109" s="16">
        <v>30</v>
      </c>
      <c r="H7109" s="18">
        <v>0</v>
      </c>
      <c r="I7109" s="18">
        <v>246</v>
      </c>
      <c r="J7109" s="18">
        <v>0</v>
      </c>
      <c r="K7109" s="18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1767</v>
      </c>
      <c r="B7110" s="18">
        <v>28</v>
      </c>
      <c r="C7110" s="18">
        <v>26</v>
      </c>
      <c r="D7110" s="18" t="s">
        <v>1752</v>
      </c>
      <c r="E7110" s="18">
        <v>20</v>
      </c>
      <c r="F7110" s="18">
        <v>6</v>
      </c>
      <c r="G7110" s="16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1767</v>
      </c>
      <c r="B7111" s="12">
        <v>76</v>
      </c>
      <c r="C7111" s="12">
        <v>73</v>
      </c>
      <c r="D7111" s="12" t="s">
        <v>517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1767</v>
      </c>
      <c r="B7112" s="12">
        <v>76</v>
      </c>
      <c r="C7112" s="12">
        <v>73</v>
      </c>
      <c r="D7112" s="12" t="s">
        <v>519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1" t="s">
        <v>1767</v>
      </c>
      <c r="B7113" s="12">
        <v>76</v>
      </c>
      <c r="C7113" s="12">
        <v>73</v>
      </c>
      <c r="D7113" s="12" t="s">
        <v>515</v>
      </c>
      <c r="E7113" s="12">
        <v>20</v>
      </c>
      <c r="F7113" s="12">
        <v>6</v>
      </c>
      <c r="G7113" s="14">
        <v>30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1" t="s">
        <v>1767</v>
      </c>
      <c r="B7114" s="12">
        <v>76</v>
      </c>
      <c r="C7114" s="12">
        <v>73</v>
      </c>
      <c r="D7114" s="12" t="s">
        <v>1751</v>
      </c>
      <c r="E7114" s="12">
        <v>20</v>
      </c>
      <c r="F7114" s="12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 s="18" customFormat="1">
      <c r="A7115" s="17" t="s">
        <v>1767</v>
      </c>
      <c r="B7115" s="18">
        <v>76</v>
      </c>
      <c r="C7115" s="18">
        <v>73</v>
      </c>
      <c r="D7115" s="18" t="s">
        <v>1753</v>
      </c>
      <c r="E7115" s="18">
        <v>20</v>
      </c>
      <c r="F7115" s="18">
        <v>6</v>
      </c>
      <c r="G7115" s="16">
        <v>30</v>
      </c>
      <c r="H7115" s="18">
        <v>0</v>
      </c>
      <c r="I7115" s="18">
        <v>246</v>
      </c>
      <c r="J7115" s="18">
        <v>0</v>
      </c>
      <c r="K7115" s="18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1767</v>
      </c>
      <c r="B7116" s="18">
        <v>76</v>
      </c>
      <c r="C7116" s="18">
        <v>73</v>
      </c>
      <c r="D7116" s="18" t="s">
        <v>1752</v>
      </c>
      <c r="E7116" s="18">
        <v>20</v>
      </c>
      <c r="F7116" s="18">
        <v>6</v>
      </c>
      <c r="G7116" s="16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1767</v>
      </c>
      <c r="B7117" s="12">
        <v>52</v>
      </c>
      <c r="C7117" s="12">
        <v>51</v>
      </c>
      <c r="D7117" s="12" t="s">
        <v>517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1767</v>
      </c>
      <c r="B7118" s="12">
        <v>52</v>
      </c>
      <c r="C7118" s="12">
        <v>51</v>
      </c>
      <c r="D7118" s="12" t="s">
        <v>519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1" t="s">
        <v>1767</v>
      </c>
      <c r="B7119" s="12">
        <v>52</v>
      </c>
      <c r="C7119" s="12">
        <v>51</v>
      </c>
      <c r="D7119" s="12" t="s">
        <v>515</v>
      </c>
      <c r="E7119" s="12">
        <v>20</v>
      </c>
      <c r="F7119" s="12">
        <v>6</v>
      </c>
      <c r="G7119" s="14">
        <v>30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1" t="s">
        <v>1767</v>
      </c>
      <c r="B7120" s="12">
        <v>52</v>
      </c>
      <c r="C7120" s="12">
        <v>51</v>
      </c>
      <c r="D7120" s="12" t="s">
        <v>1751</v>
      </c>
      <c r="E7120" s="12">
        <v>20</v>
      </c>
      <c r="F7120" s="12">
        <v>6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 s="18" customFormat="1">
      <c r="A7121" s="17" t="s">
        <v>1767</v>
      </c>
      <c r="B7121" s="18">
        <v>52</v>
      </c>
      <c r="C7121" s="18">
        <v>51</v>
      </c>
      <c r="D7121" s="18" t="s">
        <v>1753</v>
      </c>
      <c r="E7121" s="18">
        <v>20</v>
      </c>
      <c r="F7121" s="18">
        <v>6</v>
      </c>
      <c r="G7121" s="16">
        <v>30</v>
      </c>
      <c r="H7121" s="18">
        <v>0</v>
      </c>
      <c r="I7121" s="18">
        <v>246</v>
      </c>
      <c r="J7121" s="18">
        <v>0</v>
      </c>
      <c r="K7121" s="18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1767</v>
      </c>
      <c r="B7122" s="18">
        <v>52</v>
      </c>
      <c r="C7122" s="18">
        <v>51</v>
      </c>
      <c r="D7122" s="18" t="s">
        <v>1752</v>
      </c>
      <c r="E7122" s="18">
        <v>20</v>
      </c>
      <c r="F7122" s="18">
        <v>6</v>
      </c>
      <c r="G7122" s="16">
        <v>30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1767</v>
      </c>
      <c r="B7123" s="12">
        <v>50</v>
      </c>
      <c r="C7123" s="12">
        <v>50</v>
      </c>
      <c r="D7123" s="12" t="s">
        <v>517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1767</v>
      </c>
      <c r="B7124" s="12">
        <v>50</v>
      </c>
      <c r="C7124" s="12">
        <v>50</v>
      </c>
      <c r="D7124" s="12" t="s">
        <v>519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>
      <c r="A7125" s="21" t="s">
        <v>1767</v>
      </c>
      <c r="B7125" s="12">
        <v>50</v>
      </c>
      <c r="C7125" s="12">
        <v>50</v>
      </c>
      <c r="D7125" s="12" t="s">
        <v>515</v>
      </c>
      <c r="E7125" s="12">
        <v>50</v>
      </c>
      <c r="F7125" s="12">
        <v>30</v>
      </c>
      <c r="G7125" s="14">
        <v>30</v>
      </c>
      <c r="H7125" s="12">
        <v>0</v>
      </c>
      <c r="I7125" s="12">
        <v>246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</row>
    <row r="7126" spans="1:14">
      <c r="A7126" s="21" t="s">
        <v>1767</v>
      </c>
      <c r="B7126" s="12">
        <v>50</v>
      </c>
      <c r="C7126" s="12">
        <v>50</v>
      </c>
      <c r="D7126" s="12" t="s">
        <v>1751</v>
      </c>
      <c r="E7126" s="12">
        <v>50</v>
      </c>
      <c r="F7126" s="12">
        <v>30</v>
      </c>
      <c r="G7126" s="14">
        <v>30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1767</v>
      </c>
      <c r="B7127" s="18">
        <v>50</v>
      </c>
      <c r="C7127" s="18">
        <v>50</v>
      </c>
      <c r="D7127" s="18" t="s">
        <v>1753</v>
      </c>
      <c r="E7127" s="18">
        <v>50</v>
      </c>
      <c r="F7127" s="18">
        <v>30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1767</v>
      </c>
      <c r="B7128" s="18">
        <v>50</v>
      </c>
      <c r="C7128" s="18">
        <v>50</v>
      </c>
      <c r="D7128" s="18" t="s">
        <v>1752</v>
      </c>
      <c r="E7128" s="18">
        <v>50</v>
      </c>
      <c r="F7128" s="18">
        <v>30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1767</v>
      </c>
      <c r="B7129" s="18">
        <v>150</v>
      </c>
      <c r="C7129" s="18">
        <v>150</v>
      </c>
      <c r="D7129" s="18" t="s">
        <v>1754</v>
      </c>
      <c r="E7129" s="18">
        <v>50</v>
      </c>
      <c r="F7129" s="18">
        <v>10</v>
      </c>
      <c r="G7129" s="18">
        <v>60</v>
      </c>
      <c r="H7129" s="18">
        <v>0</v>
      </c>
      <c r="I7129" s="18">
        <v>246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1767</v>
      </c>
      <c r="B7130" s="18">
        <v>150</v>
      </c>
      <c r="C7130" s="18">
        <v>150</v>
      </c>
      <c r="D7130" s="18" t="s">
        <v>1765</v>
      </c>
      <c r="E7130" s="18">
        <v>50</v>
      </c>
      <c r="F7130" s="18">
        <v>10</v>
      </c>
      <c r="G7130" s="18">
        <v>60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1767</v>
      </c>
      <c r="B7131" s="18">
        <v>52</v>
      </c>
      <c r="C7131" s="18">
        <v>51</v>
      </c>
      <c r="D7131" s="18" t="s">
        <v>1768</v>
      </c>
      <c r="E7131" s="18">
        <v>3</v>
      </c>
      <c r="F7131" s="18">
        <v>1</v>
      </c>
      <c r="G7131" s="18">
        <v>120</v>
      </c>
      <c r="H7131" s="18">
        <v>0</v>
      </c>
      <c r="I7131" s="18">
        <v>249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3" spans="1:14">
      <c r="A7133" s="11" t="s">
        <v>1252</v>
      </c>
    </row>
    <row r="7134" spans="1:14">
      <c r="A7134" s="11" t="s">
        <v>1769</v>
      </c>
    </row>
    <row r="7135" spans="1:14">
      <c r="A7135" s="11" t="s">
        <v>1770</v>
      </c>
    </row>
    <row r="7136" spans="1:14" s="31" customFormat="1">
      <c r="A7136" s="17" t="s">
        <v>1771</v>
      </c>
      <c r="B7136" s="31">
        <v>368</v>
      </c>
      <c r="C7136" s="31">
        <v>20</v>
      </c>
      <c r="D7136" s="31" t="s">
        <v>1772</v>
      </c>
      <c r="E7136" s="31">
        <v>3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1773</v>
      </c>
    </row>
    <row r="7138" spans="1:14" s="31" customFormat="1">
      <c r="A7138" s="17" t="s">
        <v>1774</v>
      </c>
      <c r="B7138" s="31">
        <v>18</v>
      </c>
      <c r="C7138" s="31">
        <v>16</v>
      </c>
      <c r="D7138" s="31" t="s">
        <v>1775</v>
      </c>
      <c r="E7138" s="31">
        <v>10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1776</v>
      </c>
    </row>
    <row r="7140" spans="1:14" s="31" customFormat="1">
      <c r="A7140" s="17" t="s">
        <v>1777</v>
      </c>
      <c r="B7140" s="31">
        <v>50</v>
      </c>
      <c r="C7140" s="31">
        <v>50</v>
      </c>
      <c r="D7140" s="31" t="s">
        <v>512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 s="27" customFormat="1">
      <c r="A7141" s="21" t="s">
        <v>1778</v>
      </c>
    </row>
    <row r="7142" spans="1:14" s="31" customFormat="1">
      <c r="A7142" s="17" t="s">
        <v>1779</v>
      </c>
      <c r="B7142" s="31">
        <v>50</v>
      </c>
      <c r="C7142" s="31">
        <v>50</v>
      </c>
      <c r="D7142" s="31" t="s">
        <v>1780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1781</v>
      </c>
      <c r="B7143" s="27"/>
    </row>
    <row r="7144" spans="1:14" s="31" customFormat="1">
      <c r="A7144" s="17" t="s">
        <v>1782</v>
      </c>
      <c r="B7144" s="31">
        <v>100</v>
      </c>
      <c r="C7144" s="31">
        <v>100</v>
      </c>
      <c r="D7144" s="31" t="s">
        <v>1783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5" spans="1:14">
      <c r="A7145" s="21" t="s">
        <v>1691</v>
      </c>
      <c r="B7145" s="27"/>
    </row>
    <row r="7146" spans="1:14" s="31" customFormat="1">
      <c r="A7146" s="17" t="s">
        <v>1784</v>
      </c>
      <c r="B7146" s="31">
        <v>96</v>
      </c>
      <c r="C7146" s="31">
        <v>128</v>
      </c>
      <c r="D7146" s="31" t="s">
        <v>1785</v>
      </c>
      <c r="E7146" s="31">
        <v>50</v>
      </c>
      <c r="F7146" s="31">
        <v>1</v>
      </c>
      <c r="G7146" s="31">
        <v>180</v>
      </c>
      <c r="H7146" s="31">
        <v>0</v>
      </c>
      <c r="I7146" s="31">
        <v>249</v>
      </c>
      <c r="J7146" s="31">
        <v>0</v>
      </c>
      <c r="K7146" s="18">
        <v>0</v>
      </c>
      <c r="L7146" s="12">
        <v>0</v>
      </c>
      <c r="M7146" s="12">
        <v>0</v>
      </c>
      <c r="N7146" s="12">
        <v>0</v>
      </c>
    </row>
    <row r="7148" spans="1:14">
      <c r="A7148" s="11" t="s">
        <v>1252</v>
      </c>
    </row>
    <row r="7149" spans="1:14">
      <c r="A7149" s="11" t="s">
        <v>1310</v>
      </c>
    </row>
    <row r="7150" spans="1:14">
      <c r="A7150" s="11" t="s">
        <v>1786</v>
      </c>
    </row>
    <row r="7151" spans="1:14">
      <c r="A7151" s="11" t="s">
        <v>1311</v>
      </c>
      <c r="B7151" s="12">
        <v>300</v>
      </c>
      <c r="C7151" s="12">
        <v>300</v>
      </c>
      <c r="D7151" s="12" t="s">
        <v>1787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1311</v>
      </c>
      <c r="B7152" s="12">
        <v>300</v>
      </c>
      <c r="C7152" s="12">
        <v>300</v>
      </c>
      <c r="D7152" s="12" t="s">
        <v>1181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1311</v>
      </c>
      <c r="B7153" s="12">
        <v>300</v>
      </c>
      <c r="C7153" s="12">
        <v>300</v>
      </c>
      <c r="D7153" s="12" t="s">
        <v>1788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1311</v>
      </c>
      <c r="B7154" s="12">
        <v>300</v>
      </c>
      <c r="C7154" s="12">
        <v>300</v>
      </c>
      <c r="D7154" s="12" t="s">
        <v>1183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1311</v>
      </c>
      <c r="B7155" s="12">
        <v>300</v>
      </c>
      <c r="C7155" s="12">
        <v>300</v>
      </c>
      <c r="D7155" s="12" t="s">
        <v>1789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1311</v>
      </c>
      <c r="B7156" s="12">
        <v>300</v>
      </c>
      <c r="C7156" s="12">
        <v>300</v>
      </c>
      <c r="D7156" s="12" t="s">
        <v>1185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1311</v>
      </c>
      <c r="B7157" s="12">
        <v>300</v>
      </c>
      <c r="C7157" s="12">
        <v>300</v>
      </c>
      <c r="D7157" s="12" t="s">
        <v>1790</v>
      </c>
      <c r="E7157" s="12">
        <v>250</v>
      </c>
      <c r="F7157" s="12">
        <v>60</v>
      </c>
      <c r="G7157" s="12">
        <v>80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1311</v>
      </c>
      <c r="B7158" s="12">
        <v>300</v>
      </c>
      <c r="C7158" s="12">
        <v>300</v>
      </c>
      <c r="D7158" s="12" t="s">
        <v>1193</v>
      </c>
      <c r="E7158" s="12">
        <v>250</v>
      </c>
      <c r="F7158" s="12">
        <v>10</v>
      </c>
      <c r="G7158" s="12">
        <v>80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1311</v>
      </c>
      <c r="B7160" s="12">
        <v>400</v>
      </c>
      <c r="C7160" s="12">
        <v>420</v>
      </c>
      <c r="D7160" s="12" t="s">
        <v>1787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1311</v>
      </c>
      <c r="B7161" s="12">
        <v>400</v>
      </c>
      <c r="C7161" s="12">
        <v>420</v>
      </c>
      <c r="D7161" s="12" t="s">
        <v>1788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1311</v>
      </c>
      <c r="B7162" s="12">
        <v>400</v>
      </c>
      <c r="C7162" s="12">
        <v>420</v>
      </c>
      <c r="D7162" s="12" t="s">
        <v>1789</v>
      </c>
      <c r="E7162" s="12">
        <v>80</v>
      </c>
      <c r="F7162" s="12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1311</v>
      </c>
      <c r="B7163" s="12">
        <v>400</v>
      </c>
      <c r="C7163" s="12">
        <v>420</v>
      </c>
      <c r="D7163" s="12" t="s">
        <v>1790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1311</v>
      </c>
      <c r="B7165" s="12">
        <v>400</v>
      </c>
      <c r="C7165" s="12">
        <v>290</v>
      </c>
      <c r="D7165" s="12" t="s">
        <v>1787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1311</v>
      </c>
      <c r="B7166" s="12">
        <v>400</v>
      </c>
      <c r="C7166" s="12">
        <v>290</v>
      </c>
      <c r="D7166" s="12" t="s">
        <v>1788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1311</v>
      </c>
      <c r="B7167" s="12">
        <v>400</v>
      </c>
      <c r="C7167" s="12">
        <v>290</v>
      </c>
      <c r="D7167" s="12" t="s">
        <v>1789</v>
      </c>
      <c r="E7167" s="12">
        <v>80</v>
      </c>
      <c r="F7167" s="12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1311</v>
      </c>
      <c r="B7168" s="12">
        <v>400</v>
      </c>
      <c r="C7168" s="12">
        <v>290</v>
      </c>
      <c r="D7168" s="12" t="s">
        <v>1790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1311</v>
      </c>
      <c r="B7170" s="12">
        <v>400</v>
      </c>
      <c r="C7170" s="12">
        <v>120</v>
      </c>
      <c r="D7170" s="12" t="s">
        <v>1787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1311</v>
      </c>
      <c r="B7171" s="12">
        <v>400</v>
      </c>
      <c r="C7171" s="12">
        <v>120</v>
      </c>
      <c r="D7171" s="12" t="s">
        <v>1788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1311</v>
      </c>
      <c r="B7172" s="12">
        <v>400</v>
      </c>
      <c r="C7172" s="12">
        <v>120</v>
      </c>
      <c r="D7172" s="12" t="s">
        <v>1789</v>
      </c>
      <c r="E7172" s="12">
        <v>80</v>
      </c>
      <c r="F7172" s="12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1311</v>
      </c>
      <c r="B7173" s="12">
        <v>400</v>
      </c>
      <c r="C7173" s="12">
        <v>120</v>
      </c>
      <c r="D7173" s="12" t="s">
        <v>1790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1311</v>
      </c>
      <c r="B7175" s="12">
        <v>270</v>
      </c>
      <c r="C7175" s="12">
        <v>280</v>
      </c>
      <c r="D7175" s="12" t="s">
        <v>1787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1311</v>
      </c>
      <c r="B7176" s="12">
        <v>270</v>
      </c>
      <c r="C7176" s="12">
        <v>280</v>
      </c>
      <c r="D7176" s="12" t="s">
        <v>1788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1311</v>
      </c>
      <c r="B7177" s="12">
        <v>270</v>
      </c>
      <c r="C7177" s="12">
        <v>280</v>
      </c>
      <c r="D7177" s="12" t="s">
        <v>1789</v>
      </c>
      <c r="E7177" s="12">
        <v>80</v>
      </c>
      <c r="F7177" s="12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1311</v>
      </c>
      <c r="B7178" s="12">
        <v>270</v>
      </c>
      <c r="C7178" s="12">
        <v>280</v>
      </c>
      <c r="D7178" s="12" t="s">
        <v>1790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1311</v>
      </c>
      <c r="B7180" s="12">
        <v>240</v>
      </c>
      <c r="C7180" s="12">
        <v>370</v>
      </c>
      <c r="D7180" s="12" t="s">
        <v>1787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1311</v>
      </c>
      <c r="B7181" s="12">
        <v>240</v>
      </c>
      <c r="C7181" s="12">
        <v>370</v>
      </c>
      <c r="D7181" s="12" t="s">
        <v>1788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1311</v>
      </c>
      <c r="B7182" s="12">
        <v>240</v>
      </c>
      <c r="C7182" s="12">
        <v>370</v>
      </c>
      <c r="D7182" s="12" t="s">
        <v>1789</v>
      </c>
      <c r="E7182" s="12">
        <v>80</v>
      </c>
      <c r="F7182" s="12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1311</v>
      </c>
      <c r="B7183" s="12">
        <v>240</v>
      </c>
      <c r="C7183" s="12">
        <v>370</v>
      </c>
      <c r="D7183" s="12" t="s">
        <v>1790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1311</v>
      </c>
      <c r="B7185" s="12">
        <v>140</v>
      </c>
      <c r="C7185" s="12">
        <v>310</v>
      </c>
      <c r="D7185" s="12" t="s">
        <v>1787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1311</v>
      </c>
      <c r="B7186" s="12">
        <v>140</v>
      </c>
      <c r="C7186" s="12">
        <v>310</v>
      </c>
      <c r="D7186" s="12" t="s">
        <v>1788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1311</v>
      </c>
      <c r="B7187" s="12">
        <v>140</v>
      </c>
      <c r="C7187" s="12">
        <v>310</v>
      </c>
      <c r="D7187" s="12" t="s">
        <v>1789</v>
      </c>
      <c r="E7187" s="12">
        <v>80</v>
      </c>
      <c r="F7187" s="12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1311</v>
      </c>
      <c r="B7188" s="12">
        <v>140</v>
      </c>
      <c r="C7188" s="12">
        <v>310</v>
      </c>
      <c r="D7188" s="12" t="s">
        <v>1790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1311</v>
      </c>
      <c r="B7190" s="12">
        <v>230</v>
      </c>
      <c r="C7190" s="12">
        <v>140</v>
      </c>
      <c r="D7190" s="12" t="s">
        <v>1787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1311</v>
      </c>
      <c r="B7191" s="12">
        <v>230</v>
      </c>
      <c r="C7191" s="12">
        <v>140</v>
      </c>
      <c r="D7191" s="12" t="s">
        <v>1788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1311</v>
      </c>
      <c r="B7192" s="12">
        <v>230</v>
      </c>
      <c r="C7192" s="12">
        <v>140</v>
      </c>
      <c r="D7192" s="12" t="s">
        <v>1789</v>
      </c>
      <c r="E7192" s="12">
        <v>80</v>
      </c>
      <c r="F7192" s="12">
        <v>8</v>
      </c>
      <c r="G7192" s="14">
        <v>30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1311</v>
      </c>
      <c r="B7193" s="12">
        <v>230</v>
      </c>
      <c r="C7193" s="12">
        <v>140</v>
      </c>
      <c r="D7193" s="12" t="s">
        <v>1790</v>
      </c>
      <c r="E7193" s="12">
        <v>80</v>
      </c>
      <c r="F7193" s="12">
        <v>8</v>
      </c>
      <c r="G7193" s="14">
        <v>30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5" spans="1:14">
      <c r="A7195" s="11" t="s">
        <v>1791</v>
      </c>
    </row>
    <row r="7196" spans="1:14">
      <c r="A7196" s="11" t="s">
        <v>1792</v>
      </c>
      <c r="B7196" s="12">
        <v>100</v>
      </c>
      <c r="C7196" s="12">
        <v>250</v>
      </c>
      <c r="D7196" s="12" t="s">
        <v>1787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1792</v>
      </c>
      <c r="B7197" s="12">
        <v>100</v>
      </c>
      <c r="C7197" s="12">
        <v>250</v>
      </c>
      <c r="D7197" s="12" t="s">
        <v>1181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1792</v>
      </c>
      <c r="B7198" s="12">
        <v>100</v>
      </c>
      <c r="C7198" s="12">
        <v>250</v>
      </c>
      <c r="D7198" s="12" t="s">
        <v>1788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1792</v>
      </c>
      <c r="B7199" s="12">
        <v>100</v>
      </c>
      <c r="C7199" s="12">
        <v>250</v>
      </c>
      <c r="D7199" s="12" t="s">
        <v>1183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1792</v>
      </c>
      <c r="B7200" s="12">
        <v>100</v>
      </c>
      <c r="C7200" s="12">
        <v>250</v>
      </c>
      <c r="D7200" s="12" t="s">
        <v>1789</v>
      </c>
      <c r="E7200" s="12">
        <v>250</v>
      </c>
      <c r="F7200" s="12">
        <v>15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1792</v>
      </c>
      <c r="B7201" s="12">
        <v>100</v>
      </c>
      <c r="C7201" s="12">
        <v>250</v>
      </c>
      <c r="D7201" s="12" t="s">
        <v>1185</v>
      </c>
      <c r="E7201" s="12">
        <v>250</v>
      </c>
      <c r="F7201" s="12">
        <v>5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1792</v>
      </c>
      <c r="B7202" s="12">
        <v>100</v>
      </c>
      <c r="C7202" s="12">
        <v>250</v>
      </c>
      <c r="D7202" s="12" t="s">
        <v>1793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1792</v>
      </c>
      <c r="B7203" s="12">
        <v>100</v>
      </c>
      <c r="C7203" s="12">
        <v>250</v>
      </c>
      <c r="D7203" s="12" t="s">
        <v>1189</v>
      </c>
      <c r="E7203" s="12">
        <v>250</v>
      </c>
      <c r="F7203" s="12">
        <v>60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1792</v>
      </c>
      <c r="B7204" s="12">
        <v>100</v>
      </c>
      <c r="C7204" s="12">
        <v>250</v>
      </c>
      <c r="D7204" s="12" t="s">
        <v>1790</v>
      </c>
      <c r="E7204" s="12">
        <v>250</v>
      </c>
      <c r="F7204" s="12">
        <v>60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1792</v>
      </c>
      <c r="B7205" s="12">
        <v>100</v>
      </c>
      <c r="C7205" s="12">
        <v>250</v>
      </c>
      <c r="D7205" s="12" t="s">
        <v>1187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1792</v>
      </c>
      <c r="B7206" s="12">
        <v>100</v>
      </c>
      <c r="C7206" s="12">
        <v>250</v>
      </c>
      <c r="D7206" s="12" t="s">
        <v>1190</v>
      </c>
      <c r="E7206" s="12">
        <v>250</v>
      </c>
      <c r="F7206" s="12">
        <v>5</v>
      </c>
      <c r="G7206" s="12">
        <v>80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1792</v>
      </c>
      <c r="B7207" s="12">
        <v>100</v>
      </c>
      <c r="C7207" s="12">
        <v>250</v>
      </c>
      <c r="D7207" s="12" t="s">
        <v>1193</v>
      </c>
      <c r="E7207" s="12">
        <v>250</v>
      </c>
      <c r="F7207" s="12">
        <v>5</v>
      </c>
      <c r="G7207" s="12">
        <v>80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9" spans="1:14">
      <c r="A7209" s="11" t="s">
        <v>1792</v>
      </c>
      <c r="B7209" s="12">
        <v>60</v>
      </c>
      <c r="C7209" s="12">
        <v>440</v>
      </c>
      <c r="D7209" s="12" t="s">
        <v>1787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1792</v>
      </c>
      <c r="B7210" s="12">
        <v>60</v>
      </c>
      <c r="C7210" s="12">
        <v>440</v>
      </c>
      <c r="D7210" s="12" t="s">
        <v>1788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1792</v>
      </c>
      <c r="B7211" s="12">
        <v>60</v>
      </c>
      <c r="C7211" s="12">
        <v>440</v>
      </c>
      <c r="D7211" s="12" t="s">
        <v>1789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1792</v>
      </c>
      <c r="B7212" s="12">
        <v>60</v>
      </c>
      <c r="C7212" s="12">
        <v>440</v>
      </c>
      <c r="D7212" s="12" t="s">
        <v>1793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1792</v>
      </c>
      <c r="B7213" s="12">
        <v>60</v>
      </c>
      <c r="C7213" s="12">
        <v>440</v>
      </c>
      <c r="D7213" s="12" t="s">
        <v>1189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1792</v>
      </c>
      <c r="B7214" s="12">
        <v>60</v>
      </c>
      <c r="C7214" s="12">
        <v>440</v>
      </c>
      <c r="D7214" s="12" t="s">
        <v>1790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1792</v>
      </c>
      <c r="B7215" s="12">
        <v>35</v>
      </c>
      <c r="C7215" s="12">
        <v>280</v>
      </c>
      <c r="D7215" s="12" t="s">
        <v>1787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1792</v>
      </c>
      <c r="B7216" s="12">
        <v>35</v>
      </c>
      <c r="C7216" s="12">
        <v>280</v>
      </c>
      <c r="D7216" s="12" t="s">
        <v>1788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1792</v>
      </c>
      <c r="B7217" s="12">
        <v>35</v>
      </c>
      <c r="C7217" s="12">
        <v>280</v>
      </c>
      <c r="D7217" s="12" t="s">
        <v>1789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1792</v>
      </c>
      <c r="B7218" s="12">
        <v>35</v>
      </c>
      <c r="C7218" s="12">
        <v>280</v>
      </c>
      <c r="D7218" s="12" t="s">
        <v>1793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1792</v>
      </c>
      <c r="B7219" s="12">
        <v>35</v>
      </c>
      <c r="C7219" s="12">
        <v>280</v>
      </c>
      <c r="D7219" s="12" t="s">
        <v>1189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1792</v>
      </c>
      <c r="B7220" s="12">
        <v>35</v>
      </c>
      <c r="C7220" s="12">
        <v>280</v>
      </c>
      <c r="D7220" s="12" t="s">
        <v>1790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1792</v>
      </c>
      <c r="B7221" s="12">
        <v>110</v>
      </c>
      <c r="C7221" s="12">
        <v>310</v>
      </c>
      <c r="D7221" s="12" t="s">
        <v>1787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1792</v>
      </c>
      <c r="B7222" s="12">
        <v>110</v>
      </c>
      <c r="C7222" s="12">
        <v>310</v>
      </c>
      <c r="D7222" s="12" t="s">
        <v>1788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1792</v>
      </c>
      <c r="B7223" s="12">
        <v>110</v>
      </c>
      <c r="C7223" s="12">
        <v>310</v>
      </c>
      <c r="D7223" s="12" t="s">
        <v>1789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1792</v>
      </c>
      <c r="B7224" s="12">
        <v>110</v>
      </c>
      <c r="C7224" s="12">
        <v>310</v>
      </c>
      <c r="D7224" s="12" t="s">
        <v>1793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1792</v>
      </c>
      <c r="B7225" s="12">
        <v>110</v>
      </c>
      <c r="C7225" s="12">
        <v>310</v>
      </c>
      <c r="D7225" s="12" t="s">
        <v>1189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1792</v>
      </c>
      <c r="B7226" s="12">
        <v>110</v>
      </c>
      <c r="C7226" s="12">
        <v>310</v>
      </c>
      <c r="D7226" s="12" t="s">
        <v>1790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1792</v>
      </c>
      <c r="B7227" s="12">
        <v>120</v>
      </c>
      <c r="C7227" s="12">
        <v>170</v>
      </c>
      <c r="D7227" s="12" t="s">
        <v>1787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1792</v>
      </c>
      <c r="B7228" s="12">
        <v>120</v>
      </c>
      <c r="C7228" s="12">
        <v>170</v>
      </c>
      <c r="D7228" s="12" t="s">
        <v>1182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1792</v>
      </c>
      <c r="B7229" s="12">
        <v>120</v>
      </c>
      <c r="C7229" s="12">
        <v>170</v>
      </c>
      <c r="D7229" s="12" t="s">
        <v>1789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1792</v>
      </c>
      <c r="B7230" s="12">
        <v>120</v>
      </c>
      <c r="C7230" s="12">
        <v>170</v>
      </c>
      <c r="D7230" s="12" t="s">
        <v>1793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1792</v>
      </c>
      <c r="B7231" s="12">
        <v>120</v>
      </c>
      <c r="C7231" s="12">
        <v>170</v>
      </c>
      <c r="D7231" s="12" t="s">
        <v>1189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1792</v>
      </c>
      <c r="B7232" s="12">
        <v>120</v>
      </c>
      <c r="C7232" s="12">
        <v>170</v>
      </c>
      <c r="D7232" s="12" t="s">
        <v>1790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1792</v>
      </c>
      <c r="B7233" s="12">
        <v>150</v>
      </c>
      <c r="C7233" s="12">
        <v>80</v>
      </c>
      <c r="D7233" s="12" t="s">
        <v>1787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1792</v>
      </c>
      <c r="B7234" s="12">
        <v>150</v>
      </c>
      <c r="C7234" s="12">
        <v>80</v>
      </c>
      <c r="D7234" s="12" t="s">
        <v>1182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1792</v>
      </c>
      <c r="B7235" s="12">
        <v>150</v>
      </c>
      <c r="C7235" s="12">
        <v>80</v>
      </c>
      <c r="D7235" s="12" t="s">
        <v>1789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1792</v>
      </c>
      <c r="B7236" s="12">
        <v>150</v>
      </c>
      <c r="C7236" s="12">
        <v>80</v>
      </c>
      <c r="D7236" s="12" t="s">
        <v>1793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1792</v>
      </c>
      <c r="B7237" s="12">
        <v>150</v>
      </c>
      <c r="C7237" s="12">
        <v>80</v>
      </c>
      <c r="D7237" s="12" t="s">
        <v>1189</v>
      </c>
      <c r="E7237" s="12">
        <v>20</v>
      </c>
      <c r="F7237" s="12">
        <v>7</v>
      </c>
      <c r="G7237" s="14">
        <v>30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1792</v>
      </c>
      <c r="B7238" s="12">
        <v>150</v>
      </c>
      <c r="C7238" s="12">
        <v>80</v>
      </c>
      <c r="D7238" s="12" t="s">
        <v>1790</v>
      </c>
      <c r="E7238" s="12">
        <v>20</v>
      </c>
      <c r="F7238" s="12">
        <v>7</v>
      </c>
      <c r="G7238" s="14">
        <v>30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40" spans="1:14">
      <c r="A7240" s="11" t="s">
        <v>1794</v>
      </c>
    </row>
    <row r="7241" spans="1:14">
      <c r="A7241" s="11" t="s">
        <v>1795</v>
      </c>
      <c r="B7241" s="12">
        <v>100</v>
      </c>
      <c r="C7241" s="12">
        <v>100</v>
      </c>
      <c r="D7241" s="12" t="s">
        <v>1788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1795</v>
      </c>
      <c r="B7242" s="12">
        <v>100</v>
      </c>
      <c r="C7242" s="12">
        <v>100</v>
      </c>
      <c r="D7242" s="12" t="s">
        <v>1183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1795</v>
      </c>
      <c r="B7243" s="12">
        <v>100</v>
      </c>
      <c r="C7243" s="12">
        <v>100</v>
      </c>
      <c r="D7243" s="12" t="s">
        <v>1789</v>
      </c>
      <c r="E7243" s="12">
        <v>250</v>
      </c>
      <c r="F7243" s="12">
        <v>15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1795</v>
      </c>
      <c r="B7244" s="12">
        <v>100</v>
      </c>
      <c r="C7244" s="12">
        <v>100</v>
      </c>
      <c r="D7244" s="12" t="s">
        <v>1185</v>
      </c>
      <c r="E7244" s="12">
        <v>250</v>
      </c>
      <c r="F7244" s="12">
        <v>5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1795</v>
      </c>
      <c r="B7245" s="12">
        <v>100</v>
      </c>
      <c r="C7245" s="12">
        <v>100</v>
      </c>
      <c r="D7245" s="12" t="s">
        <v>1793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1795</v>
      </c>
      <c r="B7246" s="12">
        <v>100</v>
      </c>
      <c r="C7246" s="12">
        <v>100</v>
      </c>
      <c r="D7246" s="12" t="s">
        <v>1189</v>
      </c>
      <c r="E7246" s="12">
        <v>250</v>
      </c>
      <c r="F7246" s="12">
        <v>40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1795</v>
      </c>
      <c r="B7247" s="12">
        <v>100</v>
      </c>
      <c r="C7247" s="12">
        <v>100</v>
      </c>
      <c r="D7247" s="12" t="s">
        <v>1790</v>
      </c>
      <c r="E7247" s="12">
        <v>250</v>
      </c>
      <c r="F7247" s="12">
        <v>40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1795</v>
      </c>
      <c r="B7248" s="12">
        <v>100</v>
      </c>
      <c r="C7248" s="12">
        <v>100</v>
      </c>
      <c r="D7248" s="12" t="s">
        <v>1187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1795</v>
      </c>
      <c r="B7249" s="12">
        <v>100</v>
      </c>
      <c r="C7249" s="12">
        <v>100</v>
      </c>
      <c r="D7249" s="12" t="s">
        <v>1190</v>
      </c>
      <c r="E7249" s="12">
        <v>250</v>
      </c>
      <c r="F7249" s="12">
        <v>5</v>
      </c>
      <c r="G7249" s="12">
        <v>80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1795</v>
      </c>
      <c r="B7250" s="12">
        <v>100</v>
      </c>
      <c r="C7250" s="12">
        <v>100</v>
      </c>
      <c r="D7250" s="12" t="s">
        <v>1193</v>
      </c>
      <c r="E7250" s="12">
        <v>250</v>
      </c>
      <c r="F7250" s="12">
        <v>5</v>
      </c>
      <c r="G7250" s="12">
        <v>80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2" spans="1:14">
      <c r="A7252" s="11" t="s">
        <v>1795</v>
      </c>
      <c r="B7252" s="12">
        <v>55</v>
      </c>
      <c r="C7252" s="12">
        <v>45</v>
      </c>
      <c r="D7252" s="12" t="s">
        <v>1788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1795</v>
      </c>
      <c r="B7253" s="12">
        <v>55</v>
      </c>
      <c r="C7253" s="12">
        <v>45</v>
      </c>
      <c r="D7253" s="12" t="s">
        <v>1789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1795</v>
      </c>
      <c r="B7254" s="12">
        <v>55</v>
      </c>
      <c r="C7254" s="12">
        <v>45</v>
      </c>
      <c r="D7254" s="12" t="s">
        <v>1793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1795</v>
      </c>
      <c r="B7255" s="12">
        <v>55</v>
      </c>
      <c r="C7255" s="12">
        <v>45</v>
      </c>
      <c r="D7255" s="12" t="s">
        <v>1189</v>
      </c>
      <c r="E7255" s="12">
        <v>20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1795</v>
      </c>
      <c r="B7256" s="12">
        <v>55</v>
      </c>
      <c r="C7256" s="12">
        <v>45</v>
      </c>
      <c r="D7256" s="12" t="s">
        <v>1790</v>
      </c>
      <c r="E7256" s="12">
        <v>20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1795</v>
      </c>
      <c r="B7257" s="12">
        <v>90</v>
      </c>
      <c r="C7257" s="12">
        <v>60</v>
      </c>
      <c r="D7257" s="12" t="s">
        <v>1788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1795</v>
      </c>
      <c r="B7258" s="12">
        <v>90</v>
      </c>
      <c r="C7258" s="12">
        <v>60</v>
      </c>
      <c r="D7258" s="12" t="s">
        <v>1789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1795</v>
      </c>
      <c r="B7259" s="12">
        <v>90</v>
      </c>
      <c r="C7259" s="12">
        <v>60</v>
      </c>
      <c r="D7259" s="12" t="s">
        <v>1793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1795</v>
      </c>
      <c r="B7260" s="12">
        <v>90</v>
      </c>
      <c r="C7260" s="12">
        <v>60</v>
      </c>
      <c r="D7260" s="12" t="s">
        <v>1189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1795</v>
      </c>
      <c r="B7261" s="12">
        <v>90</v>
      </c>
      <c r="C7261" s="12">
        <v>60</v>
      </c>
      <c r="D7261" s="12" t="s">
        <v>1790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1795</v>
      </c>
      <c r="B7262" s="12">
        <v>145</v>
      </c>
      <c r="C7262" s="12">
        <v>50</v>
      </c>
      <c r="D7262" s="12" t="s">
        <v>1788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1795</v>
      </c>
      <c r="B7263" s="12">
        <v>145</v>
      </c>
      <c r="C7263" s="12">
        <v>50</v>
      </c>
      <c r="D7263" s="12" t="s">
        <v>1789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1795</v>
      </c>
      <c r="B7264" s="12">
        <v>145</v>
      </c>
      <c r="C7264" s="12">
        <v>50</v>
      </c>
      <c r="D7264" s="12" t="s">
        <v>1793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1795</v>
      </c>
      <c r="B7265" s="12">
        <v>145</v>
      </c>
      <c r="C7265" s="12">
        <v>50</v>
      </c>
      <c r="D7265" s="12" t="s">
        <v>1189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1795</v>
      </c>
      <c r="B7266" s="12">
        <v>145</v>
      </c>
      <c r="C7266" s="12">
        <v>50</v>
      </c>
      <c r="D7266" s="12" t="s">
        <v>1790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1795</v>
      </c>
      <c r="B7267" s="12">
        <v>70</v>
      </c>
      <c r="C7267" s="12">
        <v>160</v>
      </c>
      <c r="D7267" s="12" t="s">
        <v>1788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1795</v>
      </c>
      <c r="B7268" s="12">
        <v>70</v>
      </c>
      <c r="C7268" s="12">
        <v>160</v>
      </c>
      <c r="D7268" s="12" t="s">
        <v>1789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1795</v>
      </c>
      <c r="B7269" s="12">
        <v>70</v>
      </c>
      <c r="C7269" s="12">
        <v>160</v>
      </c>
      <c r="D7269" s="12" t="s">
        <v>1793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1795</v>
      </c>
      <c r="B7270" s="12">
        <v>70</v>
      </c>
      <c r="C7270" s="12">
        <v>160</v>
      </c>
      <c r="D7270" s="12" t="s">
        <v>1189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1795</v>
      </c>
      <c r="B7271" s="12">
        <v>70</v>
      </c>
      <c r="C7271" s="12">
        <v>160</v>
      </c>
      <c r="D7271" s="12" t="s">
        <v>1790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1795</v>
      </c>
      <c r="B7272" s="12">
        <v>150</v>
      </c>
      <c r="C7272" s="12">
        <v>130</v>
      </c>
      <c r="D7272" s="12" t="s">
        <v>1788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1795</v>
      </c>
      <c r="B7273" s="12">
        <v>150</v>
      </c>
      <c r="C7273" s="12">
        <v>130</v>
      </c>
      <c r="D7273" s="12" t="s">
        <v>1789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1795</v>
      </c>
      <c r="B7274" s="12">
        <v>150</v>
      </c>
      <c r="C7274" s="12">
        <v>130</v>
      </c>
      <c r="D7274" s="12" t="s">
        <v>1793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1795</v>
      </c>
      <c r="B7275" s="12">
        <v>150</v>
      </c>
      <c r="C7275" s="12">
        <v>130</v>
      </c>
      <c r="D7275" s="12" t="s">
        <v>1189</v>
      </c>
      <c r="E7275" s="12">
        <v>30</v>
      </c>
      <c r="F7275" s="12">
        <v>7</v>
      </c>
      <c r="G7275" s="14">
        <v>30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1795</v>
      </c>
      <c r="B7276" s="12">
        <v>150</v>
      </c>
      <c r="C7276" s="12">
        <v>130</v>
      </c>
      <c r="D7276" s="12" t="s">
        <v>1790</v>
      </c>
      <c r="E7276" s="12">
        <v>30</v>
      </c>
      <c r="F7276" s="12">
        <v>7</v>
      </c>
      <c r="G7276" s="14">
        <v>30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8" spans="1:14">
      <c r="A7278" s="11" t="s">
        <v>1796</v>
      </c>
    </row>
    <row r="7279" spans="1:14">
      <c r="A7279" s="11" t="s">
        <v>1797</v>
      </c>
      <c r="B7279" s="12">
        <v>200</v>
      </c>
      <c r="C7279" s="12">
        <v>150</v>
      </c>
      <c r="D7279" s="12" t="s">
        <v>1787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1797</v>
      </c>
      <c r="B7280" s="12">
        <v>200</v>
      </c>
      <c r="C7280" s="12">
        <v>150</v>
      </c>
      <c r="D7280" s="12" t="s">
        <v>1181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1797</v>
      </c>
      <c r="B7281" s="12">
        <v>200</v>
      </c>
      <c r="C7281" s="12">
        <v>150</v>
      </c>
      <c r="D7281" s="12" t="s">
        <v>1788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1797</v>
      </c>
      <c r="B7282" s="12">
        <v>200</v>
      </c>
      <c r="C7282" s="12">
        <v>150</v>
      </c>
      <c r="D7282" s="12" t="s">
        <v>1183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1797</v>
      </c>
      <c r="B7283" s="12">
        <v>200</v>
      </c>
      <c r="C7283" s="12">
        <v>150</v>
      </c>
      <c r="D7283" s="12" t="s">
        <v>1789</v>
      </c>
      <c r="E7283" s="12">
        <v>200</v>
      </c>
      <c r="F7283" s="12">
        <v>15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1797</v>
      </c>
      <c r="B7284" s="12">
        <v>200</v>
      </c>
      <c r="C7284" s="12">
        <v>150</v>
      </c>
      <c r="D7284" s="12" t="s">
        <v>1185</v>
      </c>
      <c r="E7284" s="12">
        <v>200</v>
      </c>
      <c r="F7284" s="12">
        <v>5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1797</v>
      </c>
      <c r="B7285" s="12">
        <v>200</v>
      </c>
      <c r="C7285" s="12">
        <v>150</v>
      </c>
      <c r="D7285" s="12" t="s">
        <v>1793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1797</v>
      </c>
      <c r="B7286" s="12">
        <v>200</v>
      </c>
      <c r="C7286" s="12">
        <v>150</v>
      </c>
      <c r="D7286" s="12" t="s">
        <v>1189</v>
      </c>
      <c r="E7286" s="12">
        <v>250</v>
      </c>
      <c r="F7286" s="12">
        <v>60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1797</v>
      </c>
      <c r="B7287" s="12">
        <v>200</v>
      </c>
      <c r="C7287" s="12">
        <v>150</v>
      </c>
      <c r="D7287" s="12" t="s">
        <v>1790</v>
      </c>
      <c r="E7287" s="12">
        <v>250</v>
      </c>
      <c r="F7287" s="12">
        <v>60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1797</v>
      </c>
      <c r="B7288" s="12">
        <v>200</v>
      </c>
      <c r="C7288" s="12">
        <v>150</v>
      </c>
      <c r="D7288" s="12" t="s">
        <v>1187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1797</v>
      </c>
      <c r="B7289" s="12">
        <v>200</v>
      </c>
      <c r="C7289" s="12">
        <v>150</v>
      </c>
      <c r="D7289" s="12" t="s">
        <v>1190</v>
      </c>
      <c r="E7289" s="12">
        <v>250</v>
      </c>
      <c r="F7289" s="12">
        <v>5</v>
      </c>
      <c r="G7289" s="12">
        <v>80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1797</v>
      </c>
      <c r="B7290" s="12">
        <v>200</v>
      </c>
      <c r="C7290" s="12">
        <v>150</v>
      </c>
      <c r="D7290" s="12" t="s">
        <v>1193</v>
      </c>
      <c r="E7290" s="12">
        <v>250</v>
      </c>
      <c r="F7290" s="12">
        <v>5</v>
      </c>
      <c r="G7290" s="12">
        <v>80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2" spans="1:14">
      <c r="A7292" s="11" t="s">
        <v>1797</v>
      </c>
      <c r="B7292" s="12">
        <v>98</v>
      </c>
      <c r="C7292" s="12">
        <v>48</v>
      </c>
      <c r="D7292" s="12" t="s">
        <v>1787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1797</v>
      </c>
      <c r="B7293" s="12">
        <v>98</v>
      </c>
      <c r="C7293" s="12">
        <v>48</v>
      </c>
      <c r="D7293" s="12" t="s">
        <v>1182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1797</v>
      </c>
      <c r="B7294" s="12">
        <v>98</v>
      </c>
      <c r="C7294" s="12">
        <v>48</v>
      </c>
      <c r="D7294" s="12" t="s">
        <v>1789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1797</v>
      </c>
      <c r="B7295" s="12">
        <v>98</v>
      </c>
      <c r="C7295" s="12">
        <v>48</v>
      </c>
      <c r="D7295" s="12" t="s">
        <v>1793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1797</v>
      </c>
      <c r="B7296" s="12">
        <v>98</v>
      </c>
      <c r="C7296" s="12">
        <v>48</v>
      </c>
      <c r="D7296" s="12" t="s">
        <v>1189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1797</v>
      </c>
      <c r="B7297" s="12">
        <v>98</v>
      </c>
      <c r="C7297" s="12">
        <v>48</v>
      </c>
      <c r="D7297" s="12" t="s">
        <v>1790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1797</v>
      </c>
      <c r="B7298" s="12">
        <v>200</v>
      </c>
      <c r="C7298" s="12">
        <v>100</v>
      </c>
      <c r="D7298" s="12" t="s">
        <v>1787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1797</v>
      </c>
      <c r="B7299" s="12">
        <v>200</v>
      </c>
      <c r="C7299" s="12">
        <v>100</v>
      </c>
      <c r="D7299" s="12" t="s">
        <v>1182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1797</v>
      </c>
      <c r="B7300" s="12">
        <v>200</v>
      </c>
      <c r="C7300" s="12">
        <v>100</v>
      </c>
      <c r="D7300" s="12" t="s">
        <v>1789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1797</v>
      </c>
      <c r="B7301" s="12">
        <v>200</v>
      </c>
      <c r="C7301" s="12">
        <v>100</v>
      </c>
      <c r="D7301" s="12" t="s">
        <v>1793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1797</v>
      </c>
      <c r="B7302" s="12">
        <v>200</v>
      </c>
      <c r="C7302" s="12">
        <v>100</v>
      </c>
      <c r="D7302" s="12" t="s">
        <v>1189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1797</v>
      </c>
      <c r="B7303" s="12">
        <v>200</v>
      </c>
      <c r="C7303" s="12">
        <v>100</v>
      </c>
      <c r="D7303" s="12" t="s">
        <v>1790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1797</v>
      </c>
      <c r="B7304" s="12">
        <v>110</v>
      </c>
      <c r="C7304" s="12">
        <v>130</v>
      </c>
      <c r="D7304" s="12" t="s">
        <v>1787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1797</v>
      </c>
      <c r="B7305" s="12">
        <v>110</v>
      </c>
      <c r="C7305" s="12">
        <v>130</v>
      </c>
      <c r="D7305" s="12" t="s">
        <v>1182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1797</v>
      </c>
      <c r="B7306" s="12">
        <v>110</v>
      </c>
      <c r="C7306" s="12">
        <v>130</v>
      </c>
      <c r="D7306" s="12" t="s">
        <v>1789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1797</v>
      </c>
      <c r="B7307" s="12">
        <v>110</v>
      </c>
      <c r="C7307" s="12">
        <v>130</v>
      </c>
      <c r="D7307" s="12" t="s">
        <v>1793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1797</v>
      </c>
      <c r="B7308" s="12">
        <v>110</v>
      </c>
      <c r="C7308" s="12">
        <v>130</v>
      </c>
      <c r="D7308" s="12" t="s">
        <v>1189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1797</v>
      </c>
      <c r="B7309" s="12">
        <v>110</v>
      </c>
      <c r="C7309" s="12">
        <v>130</v>
      </c>
      <c r="D7309" s="12" t="s">
        <v>1790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1797</v>
      </c>
      <c r="B7310" s="12">
        <v>140</v>
      </c>
      <c r="C7310" s="12">
        <v>150</v>
      </c>
      <c r="D7310" s="12" t="s">
        <v>1787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1797</v>
      </c>
      <c r="B7311" s="12">
        <v>140</v>
      </c>
      <c r="C7311" s="12">
        <v>150</v>
      </c>
      <c r="D7311" s="12" t="s">
        <v>1182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1797</v>
      </c>
      <c r="B7312" s="12">
        <v>140</v>
      </c>
      <c r="C7312" s="12">
        <v>150</v>
      </c>
      <c r="D7312" s="12" t="s">
        <v>1789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1797</v>
      </c>
      <c r="B7313" s="12">
        <v>140</v>
      </c>
      <c r="C7313" s="12">
        <v>150</v>
      </c>
      <c r="D7313" s="12" t="s">
        <v>1793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1797</v>
      </c>
      <c r="B7314" s="12">
        <v>140</v>
      </c>
      <c r="C7314" s="12">
        <v>150</v>
      </c>
      <c r="D7314" s="12" t="s">
        <v>1189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1797</v>
      </c>
      <c r="B7315" s="12">
        <v>140</v>
      </c>
      <c r="C7315" s="12">
        <v>150</v>
      </c>
      <c r="D7315" s="12" t="s">
        <v>1790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1797</v>
      </c>
      <c r="B7316" s="12">
        <v>100</v>
      </c>
      <c r="C7316" s="12">
        <v>160</v>
      </c>
      <c r="D7316" s="12" t="s">
        <v>1787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1797</v>
      </c>
      <c r="B7317" s="12">
        <v>100</v>
      </c>
      <c r="C7317" s="12">
        <v>160</v>
      </c>
      <c r="D7317" s="12" t="s">
        <v>1182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1797</v>
      </c>
      <c r="B7318" s="12">
        <v>100</v>
      </c>
      <c r="C7318" s="12">
        <v>160</v>
      </c>
      <c r="D7318" s="12" t="s">
        <v>1789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1797</v>
      </c>
      <c r="B7319" s="12">
        <v>100</v>
      </c>
      <c r="C7319" s="12">
        <v>160</v>
      </c>
      <c r="D7319" s="12" t="s">
        <v>1793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1797</v>
      </c>
      <c r="B7320" s="12">
        <v>100</v>
      </c>
      <c r="C7320" s="12">
        <v>160</v>
      </c>
      <c r="D7320" s="12" t="s">
        <v>1189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1797</v>
      </c>
      <c r="B7321" s="12">
        <v>100</v>
      </c>
      <c r="C7321" s="12">
        <v>160</v>
      </c>
      <c r="D7321" s="12" t="s">
        <v>1790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1797</v>
      </c>
      <c r="B7322" s="12">
        <v>110</v>
      </c>
      <c r="C7322" s="12">
        <v>220</v>
      </c>
      <c r="D7322" s="12" t="s">
        <v>1787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1797</v>
      </c>
      <c r="B7323" s="12">
        <v>110</v>
      </c>
      <c r="C7323" s="12">
        <v>220</v>
      </c>
      <c r="D7323" s="12" t="s">
        <v>1182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1797</v>
      </c>
      <c r="B7324" s="12">
        <v>110</v>
      </c>
      <c r="C7324" s="12">
        <v>220</v>
      </c>
      <c r="D7324" s="12" t="s">
        <v>1789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1797</v>
      </c>
      <c r="B7325" s="12">
        <v>110</v>
      </c>
      <c r="C7325" s="12">
        <v>220</v>
      </c>
      <c r="D7325" s="12" t="s">
        <v>1793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1797</v>
      </c>
      <c r="B7326" s="12">
        <v>110</v>
      </c>
      <c r="C7326" s="12">
        <v>220</v>
      </c>
      <c r="D7326" s="12" t="s">
        <v>1189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1797</v>
      </c>
      <c r="B7327" s="12">
        <v>110</v>
      </c>
      <c r="C7327" s="12">
        <v>220</v>
      </c>
      <c r="D7327" s="12" t="s">
        <v>1790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1797</v>
      </c>
      <c r="B7328" s="12">
        <v>200</v>
      </c>
      <c r="C7328" s="12">
        <v>220</v>
      </c>
      <c r="D7328" s="12" t="s">
        <v>1787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1797</v>
      </c>
      <c r="B7329" s="12">
        <v>200</v>
      </c>
      <c r="C7329" s="12">
        <v>220</v>
      </c>
      <c r="D7329" s="12" t="s">
        <v>1182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1797</v>
      </c>
      <c r="B7330" s="12">
        <v>200</v>
      </c>
      <c r="C7330" s="12">
        <v>220</v>
      </c>
      <c r="D7330" s="12" t="s">
        <v>1789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1797</v>
      </c>
      <c r="B7331" s="12">
        <v>200</v>
      </c>
      <c r="C7331" s="12">
        <v>220</v>
      </c>
      <c r="D7331" s="12" t="s">
        <v>1793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1797</v>
      </c>
      <c r="B7332" s="12">
        <v>200</v>
      </c>
      <c r="C7332" s="12">
        <v>220</v>
      </c>
      <c r="D7332" s="12" t="s">
        <v>1189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1797</v>
      </c>
      <c r="B7333" s="12">
        <v>200</v>
      </c>
      <c r="C7333" s="12">
        <v>220</v>
      </c>
      <c r="D7333" s="12" t="s">
        <v>1790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1797</v>
      </c>
      <c r="B7334" s="12">
        <v>280</v>
      </c>
      <c r="C7334" s="12">
        <v>170</v>
      </c>
      <c r="D7334" s="12" t="s">
        <v>1787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1797</v>
      </c>
      <c r="B7335" s="12">
        <v>280</v>
      </c>
      <c r="C7335" s="12">
        <v>170</v>
      </c>
      <c r="D7335" s="12" t="s">
        <v>1182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1797</v>
      </c>
      <c r="B7336" s="12">
        <v>280</v>
      </c>
      <c r="C7336" s="12">
        <v>170</v>
      </c>
      <c r="D7336" s="12" t="s">
        <v>1789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1797</v>
      </c>
      <c r="B7337" s="12">
        <v>280</v>
      </c>
      <c r="C7337" s="12">
        <v>170</v>
      </c>
      <c r="D7337" s="12" t="s">
        <v>1793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1797</v>
      </c>
      <c r="B7338" s="12">
        <v>280</v>
      </c>
      <c r="C7338" s="12">
        <v>170</v>
      </c>
      <c r="D7338" s="12" t="s">
        <v>1189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1797</v>
      </c>
      <c r="B7339" s="12">
        <v>280</v>
      </c>
      <c r="C7339" s="12">
        <v>170</v>
      </c>
      <c r="D7339" s="12" t="s">
        <v>1790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1797</v>
      </c>
      <c r="B7340" s="12">
        <v>330</v>
      </c>
      <c r="C7340" s="12">
        <v>120</v>
      </c>
      <c r="D7340" s="12" t="s">
        <v>1787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1797</v>
      </c>
      <c r="B7341" s="12">
        <v>330</v>
      </c>
      <c r="C7341" s="12">
        <v>120</v>
      </c>
      <c r="D7341" s="12" t="s">
        <v>1182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1797</v>
      </c>
      <c r="B7342" s="12">
        <v>330</v>
      </c>
      <c r="C7342" s="12">
        <v>120</v>
      </c>
      <c r="D7342" s="12" t="s">
        <v>1789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1797</v>
      </c>
      <c r="B7343" s="12">
        <v>330</v>
      </c>
      <c r="C7343" s="12">
        <v>120</v>
      </c>
      <c r="D7343" s="12" t="s">
        <v>1793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1797</v>
      </c>
      <c r="B7344" s="12">
        <v>330</v>
      </c>
      <c r="C7344" s="12">
        <v>120</v>
      </c>
      <c r="D7344" s="12" t="s">
        <v>1189</v>
      </c>
      <c r="E7344" s="12">
        <v>20</v>
      </c>
      <c r="F7344" s="12">
        <v>7</v>
      </c>
      <c r="G7344" s="14">
        <v>30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1797</v>
      </c>
      <c r="B7345" s="12">
        <v>330</v>
      </c>
      <c r="C7345" s="12">
        <v>120</v>
      </c>
      <c r="D7345" s="12" t="s">
        <v>1790</v>
      </c>
      <c r="E7345" s="12">
        <v>20</v>
      </c>
      <c r="F7345" s="12">
        <v>7</v>
      </c>
      <c r="G7345" s="14">
        <v>30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7" spans="1:14">
      <c r="A7347" s="11" t="s">
        <v>1798</v>
      </c>
    </row>
    <row r="7348" spans="1:14">
      <c r="A7348" s="11" t="s">
        <v>1799</v>
      </c>
      <c r="B7348" s="12">
        <v>200</v>
      </c>
      <c r="C7348" s="12">
        <v>100</v>
      </c>
      <c r="D7348" s="12" t="s">
        <v>1788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1799</v>
      </c>
      <c r="B7349" s="12">
        <v>200</v>
      </c>
      <c r="C7349" s="12">
        <v>100</v>
      </c>
      <c r="D7349" s="12" t="s">
        <v>1183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1799</v>
      </c>
      <c r="B7350" s="12">
        <v>200</v>
      </c>
      <c r="C7350" s="12">
        <v>100</v>
      </c>
      <c r="D7350" s="12" t="s">
        <v>1789</v>
      </c>
      <c r="E7350" s="12">
        <v>200</v>
      </c>
      <c r="F7350" s="12">
        <v>15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1799</v>
      </c>
      <c r="B7351" s="12">
        <v>200</v>
      </c>
      <c r="C7351" s="12">
        <v>100</v>
      </c>
      <c r="D7351" s="12" t="s">
        <v>1185</v>
      </c>
      <c r="E7351" s="12">
        <v>200</v>
      </c>
      <c r="F7351" s="12">
        <v>5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1799</v>
      </c>
      <c r="B7352" s="12">
        <v>200</v>
      </c>
      <c r="C7352" s="12">
        <v>100</v>
      </c>
      <c r="D7352" s="12" t="s">
        <v>1793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1799</v>
      </c>
      <c r="B7353" s="12">
        <v>200</v>
      </c>
      <c r="C7353" s="12">
        <v>100</v>
      </c>
      <c r="D7353" s="12" t="s">
        <v>1800</v>
      </c>
      <c r="E7353" s="12">
        <v>250</v>
      </c>
      <c r="F7353" s="12">
        <v>40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1799</v>
      </c>
      <c r="B7354" s="12">
        <v>200</v>
      </c>
      <c r="C7354" s="12">
        <v>100</v>
      </c>
      <c r="D7354" s="12" t="s">
        <v>1790</v>
      </c>
      <c r="E7354" s="12">
        <v>250</v>
      </c>
      <c r="F7354" s="12">
        <v>40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1799</v>
      </c>
      <c r="B7355" s="12">
        <v>100</v>
      </c>
      <c r="C7355" s="12">
        <v>100</v>
      </c>
      <c r="D7355" s="12" t="s">
        <v>1187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1799</v>
      </c>
      <c r="B7356" s="12">
        <v>100</v>
      </c>
      <c r="C7356" s="12">
        <v>100</v>
      </c>
      <c r="D7356" s="12" t="s">
        <v>1190</v>
      </c>
      <c r="E7356" s="12">
        <v>250</v>
      </c>
      <c r="F7356" s="12">
        <v>5</v>
      </c>
      <c r="G7356" s="12">
        <v>80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1799</v>
      </c>
      <c r="B7357" s="12">
        <v>100</v>
      </c>
      <c r="C7357" s="12">
        <v>100</v>
      </c>
      <c r="D7357" s="12" t="s">
        <v>1193</v>
      </c>
      <c r="E7357" s="12">
        <v>250</v>
      </c>
      <c r="F7357" s="12">
        <v>5</v>
      </c>
      <c r="G7357" s="12">
        <v>80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9" spans="1:14">
      <c r="A7359" s="11" t="s">
        <v>1799</v>
      </c>
      <c r="B7359" s="12">
        <v>160</v>
      </c>
      <c r="C7359" s="12">
        <v>150</v>
      </c>
      <c r="D7359" s="12" t="s">
        <v>1788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1799</v>
      </c>
      <c r="B7360" s="12">
        <v>160</v>
      </c>
      <c r="C7360" s="12">
        <v>150</v>
      </c>
      <c r="D7360" s="12" t="s">
        <v>1789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1799</v>
      </c>
      <c r="B7361" s="12">
        <v>160</v>
      </c>
      <c r="C7361" s="12">
        <v>150</v>
      </c>
      <c r="D7361" s="12" t="s">
        <v>1793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1799</v>
      </c>
      <c r="B7362" s="12">
        <v>160</v>
      </c>
      <c r="C7362" s="12">
        <v>150</v>
      </c>
      <c r="D7362" s="12" t="s">
        <v>1800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1799</v>
      </c>
      <c r="B7363" s="12">
        <v>160</v>
      </c>
      <c r="C7363" s="12">
        <v>150</v>
      </c>
      <c r="D7363" s="12" t="s">
        <v>1790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1799</v>
      </c>
      <c r="B7364" s="12">
        <v>100</v>
      </c>
      <c r="C7364" s="12">
        <v>125</v>
      </c>
      <c r="D7364" s="12" t="s">
        <v>1788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1799</v>
      </c>
      <c r="B7365" s="12">
        <v>100</v>
      </c>
      <c r="C7365" s="12">
        <v>125</v>
      </c>
      <c r="D7365" s="12" t="s">
        <v>1789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1799</v>
      </c>
      <c r="B7366" s="12">
        <v>100</v>
      </c>
      <c r="C7366" s="12">
        <v>125</v>
      </c>
      <c r="D7366" s="12" t="s">
        <v>1793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1799</v>
      </c>
      <c r="B7367" s="12">
        <v>100</v>
      </c>
      <c r="C7367" s="12">
        <v>125</v>
      </c>
      <c r="D7367" s="12" t="s">
        <v>1800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1799</v>
      </c>
      <c r="B7368" s="12">
        <v>100</v>
      </c>
      <c r="C7368" s="12">
        <v>125</v>
      </c>
      <c r="D7368" s="12" t="s">
        <v>1790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1799</v>
      </c>
      <c r="B7369" s="12">
        <v>110</v>
      </c>
      <c r="C7369" s="12">
        <v>70</v>
      </c>
      <c r="D7369" s="12" t="s">
        <v>1788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1799</v>
      </c>
      <c r="B7370" s="12">
        <v>110</v>
      </c>
      <c r="C7370" s="12">
        <v>70</v>
      </c>
      <c r="D7370" s="12" t="s">
        <v>1789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1799</v>
      </c>
      <c r="B7371" s="12">
        <v>110</v>
      </c>
      <c r="C7371" s="12">
        <v>70</v>
      </c>
      <c r="D7371" s="12" t="s">
        <v>1793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1799</v>
      </c>
      <c r="B7372" s="12">
        <v>110</v>
      </c>
      <c r="C7372" s="12">
        <v>70</v>
      </c>
      <c r="D7372" s="12" t="s">
        <v>1800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1799</v>
      </c>
      <c r="B7373" s="12">
        <v>110</v>
      </c>
      <c r="C7373" s="12">
        <v>70</v>
      </c>
      <c r="D7373" s="12" t="s">
        <v>1790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1799</v>
      </c>
      <c r="B7374" s="12">
        <v>160</v>
      </c>
      <c r="C7374" s="12">
        <v>80</v>
      </c>
      <c r="D7374" s="12" t="s">
        <v>1788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1799</v>
      </c>
      <c r="B7375" s="12">
        <v>160</v>
      </c>
      <c r="C7375" s="12">
        <v>80</v>
      </c>
      <c r="D7375" s="12" t="s">
        <v>1789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1799</v>
      </c>
      <c r="B7376" s="12">
        <v>160</v>
      </c>
      <c r="C7376" s="12">
        <v>80</v>
      </c>
      <c r="D7376" s="12" t="s">
        <v>1793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1799</v>
      </c>
      <c r="B7377" s="12">
        <v>160</v>
      </c>
      <c r="C7377" s="12">
        <v>80</v>
      </c>
      <c r="D7377" s="12" t="s">
        <v>1800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1799</v>
      </c>
      <c r="B7378" s="12">
        <v>160</v>
      </c>
      <c r="C7378" s="12">
        <v>80</v>
      </c>
      <c r="D7378" s="12" t="s">
        <v>1790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1799</v>
      </c>
      <c r="B7379" s="12">
        <v>205</v>
      </c>
      <c r="C7379" s="12">
        <v>65</v>
      </c>
      <c r="D7379" s="12" t="s">
        <v>1788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1799</v>
      </c>
      <c r="B7380" s="12">
        <v>205</v>
      </c>
      <c r="C7380" s="12">
        <v>65</v>
      </c>
      <c r="D7380" s="12" t="s">
        <v>1789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1799</v>
      </c>
      <c r="B7381" s="12">
        <v>205</v>
      </c>
      <c r="C7381" s="12">
        <v>65</v>
      </c>
      <c r="D7381" s="12" t="s">
        <v>1793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1799</v>
      </c>
      <c r="B7382" s="12">
        <v>205</v>
      </c>
      <c r="C7382" s="12">
        <v>65</v>
      </c>
      <c r="D7382" s="12" t="s">
        <v>1800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1799</v>
      </c>
      <c r="B7383" s="12">
        <v>205</v>
      </c>
      <c r="C7383" s="12">
        <v>65</v>
      </c>
      <c r="D7383" s="12" t="s">
        <v>1790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1799</v>
      </c>
      <c r="B7384" s="12">
        <v>255</v>
      </c>
      <c r="C7384" s="12">
        <v>90</v>
      </c>
      <c r="D7384" s="12" t="s">
        <v>1788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1799</v>
      </c>
      <c r="B7385" s="12">
        <v>255</v>
      </c>
      <c r="C7385" s="12">
        <v>90</v>
      </c>
      <c r="D7385" s="12" t="s">
        <v>1789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1799</v>
      </c>
      <c r="B7386" s="12">
        <v>255</v>
      </c>
      <c r="C7386" s="12">
        <v>90</v>
      </c>
      <c r="D7386" s="12" t="s">
        <v>1793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1799</v>
      </c>
      <c r="B7387" s="12">
        <v>255</v>
      </c>
      <c r="C7387" s="12">
        <v>90</v>
      </c>
      <c r="D7387" s="12" t="s">
        <v>1800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1799</v>
      </c>
      <c r="B7388" s="12">
        <v>255</v>
      </c>
      <c r="C7388" s="12">
        <v>90</v>
      </c>
      <c r="D7388" s="12" t="s">
        <v>1790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1799</v>
      </c>
      <c r="B7389" s="12">
        <v>330</v>
      </c>
      <c r="C7389" s="12">
        <v>75</v>
      </c>
      <c r="D7389" s="12" t="s">
        <v>1788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1799</v>
      </c>
      <c r="B7390" s="12">
        <v>330</v>
      </c>
      <c r="C7390" s="12">
        <v>75</v>
      </c>
      <c r="D7390" s="12" t="s">
        <v>1789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1799</v>
      </c>
      <c r="B7391" s="12">
        <v>330</v>
      </c>
      <c r="C7391" s="12">
        <v>75</v>
      </c>
      <c r="D7391" s="12" t="s">
        <v>1793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1799</v>
      </c>
      <c r="B7392" s="12">
        <v>330</v>
      </c>
      <c r="C7392" s="12">
        <v>75</v>
      </c>
      <c r="D7392" s="12" t="s">
        <v>1800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1799</v>
      </c>
      <c r="B7393" s="12">
        <v>330</v>
      </c>
      <c r="C7393" s="12">
        <v>75</v>
      </c>
      <c r="D7393" s="12" t="s">
        <v>1790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1799</v>
      </c>
      <c r="B7394" s="12">
        <v>280</v>
      </c>
      <c r="C7394" s="12">
        <v>120</v>
      </c>
      <c r="D7394" s="12" t="s">
        <v>1788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1799</v>
      </c>
      <c r="B7395" s="12">
        <v>280</v>
      </c>
      <c r="C7395" s="12">
        <v>120</v>
      </c>
      <c r="D7395" s="12" t="s">
        <v>1789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1799</v>
      </c>
      <c r="B7396" s="12">
        <v>280</v>
      </c>
      <c r="C7396" s="12">
        <v>120</v>
      </c>
      <c r="D7396" s="12" t="s">
        <v>1793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1799</v>
      </c>
      <c r="B7397" s="12">
        <v>280</v>
      </c>
      <c r="C7397" s="12">
        <v>120</v>
      </c>
      <c r="D7397" s="12" t="s">
        <v>1800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1799</v>
      </c>
      <c r="B7398" s="12">
        <v>280</v>
      </c>
      <c r="C7398" s="12">
        <v>120</v>
      </c>
      <c r="D7398" s="12" t="s">
        <v>1790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1799</v>
      </c>
      <c r="B7399" s="12">
        <v>320</v>
      </c>
      <c r="C7399" s="12">
        <v>150</v>
      </c>
      <c r="D7399" s="12" t="s">
        <v>1788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1799</v>
      </c>
      <c r="B7400" s="12">
        <v>320</v>
      </c>
      <c r="C7400" s="12">
        <v>150</v>
      </c>
      <c r="D7400" s="12" t="s">
        <v>1789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1799</v>
      </c>
      <c r="B7401" s="12">
        <v>320</v>
      </c>
      <c r="C7401" s="12">
        <v>150</v>
      </c>
      <c r="D7401" s="12" t="s">
        <v>1793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1799</v>
      </c>
      <c r="B7402" s="12">
        <v>320</v>
      </c>
      <c r="C7402" s="12">
        <v>150</v>
      </c>
      <c r="D7402" s="12" t="s">
        <v>1800</v>
      </c>
      <c r="E7402" s="12">
        <v>20</v>
      </c>
      <c r="F7402" s="12">
        <v>7</v>
      </c>
      <c r="G7402" s="14">
        <v>30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1799</v>
      </c>
      <c r="B7403" s="12">
        <v>320</v>
      </c>
      <c r="C7403" s="12">
        <v>150</v>
      </c>
      <c r="D7403" s="12" t="s">
        <v>1790</v>
      </c>
      <c r="E7403" s="12">
        <v>20</v>
      </c>
      <c r="F7403" s="12">
        <v>7</v>
      </c>
      <c r="G7403" s="14">
        <v>30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5" spans="1:14">
      <c r="A7405" s="11" t="s">
        <v>1801</v>
      </c>
    </row>
    <row r="7406" spans="1:14">
      <c r="A7406" s="11" t="s">
        <v>1802</v>
      </c>
      <c r="B7406" s="12">
        <v>100</v>
      </c>
      <c r="C7406" s="12">
        <v>250</v>
      </c>
      <c r="D7406" s="12" t="s">
        <v>1793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1802</v>
      </c>
      <c r="B7407" s="12">
        <v>100</v>
      </c>
      <c r="C7407" s="12">
        <v>250</v>
      </c>
      <c r="D7407" s="12" t="s">
        <v>1187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1802</v>
      </c>
      <c r="B7408" s="12">
        <v>100</v>
      </c>
      <c r="C7408" s="12">
        <v>250</v>
      </c>
      <c r="D7408" s="12" t="s">
        <v>1189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1802</v>
      </c>
      <c r="B7409" s="12">
        <v>100</v>
      </c>
      <c r="C7409" s="12">
        <v>250</v>
      </c>
      <c r="D7409" s="12" t="s">
        <v>1190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1802</v>
      </c>
      <c r="B7410" s="12">
        <v>100</v>
      </c>
      <c r="C7410" s="12">
        <v>250</v>
      </c>
      <c r="D7410" s="12" t="s">
        <v>1790</v>
      </c>
      <c r="E7410" s="12">
        <v>250</v>
      </c>
      <c r="F7410" s="12">
        <v>60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1802</v>
      </c>
      <c r="B7411" s="12">
        <v>100</v>
      </c>
      <c r="C7411" s="12">
        <v>250</v>
      </c>
      <c r="D7411" s="12" t="s">
        <v>1193</v>
      </c>
      <c r="E7411" s="12">
        <v>250</v>
      </c>
      <c r="F7411" s="12">
        <v>5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1802</v>
      </c>
      <c r="B7412" s="12">
        <v>100</v>
      </c>
      <c r="C7412" s="12">
        <v>250</v>
      </c>
      <c r="D7412" s="12" t="s">
        <v>1188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1802</v>
      </c>
      <c r="B7413" s="12">
        <v>100</v>
      </c>
      <c r="C7413" s="12">
        <v>250</v>
      </c>
      <c r="D7413" s="12" t="s">
        <v>1191</v>
      </c>
      <c r="E7413" s="12">
        <v>250</v>
      </c>
      <c r="F7413" s="12">
        <v>10</v>
      </c>
      <c r="G7413" s="12">
        <v>80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1802</v>
      </c>
      <c r="B7414" s="12">
        <v>100</v>
      </c>
      <c r="C7414" s="12">
        <v>250</v>
      </c>
      <c r="D7414" s="12" t="s">
        <v>1194</v>
      </c>
      <c r="E7414" s="12">
        <v>250</v>
      </c>
      <c r="F7414" s="12">
        <v>10</v>
      </c>
      <c r="G7414" s="12">
        <v>80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6" spans="1:14">
      <c r="A7416" s="11" t="s">
        <v>1802</v>
      </c>
      <c r="B7416" s="12">
        <v>90</v>
      </c>
      <c r="C7416" s="12">
        <v>410</v>
      </c>
      <c r="D7416" s="12" t="s">
        <v>1793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1802</v>
      </c>
      <c r="B7417" s="12">
        <v>90</v>
      </c>
      <c r="C7417" s="12">
        <v>410</v>
      </c>
      <c r="D7417" s="12" t="s">
        <v>1189</v>
      </c>
      <c r="E7417" s="12">
        <v>20</v>
      </c>
      <c r="F7417" s="12">
        <v>7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1802</v>
      </c>
      <c r="B7418" s="12">
        <v>90</v>
      </c>
      <c r="C7418" s="12">
        <v>410</v>
      </c>
      <c r="D7418" s="12" t="s">
        <v>1790</v>
      </c>
      <c r="E7418" s="12">
        <v>20</v>
      </c>
      <c r="F7418" s="12">
        <v>7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1802</v>
      </c>
      <c r="B7419" s="12">
        <v>90</v>
      </c>
      <c r="C7419" s="12">
        <v>410</v>
      </c>
      <c r="D7419" s="12" t="s">
        <v>1188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1802</v>
      </c>
      <c r="B7420" s="12">
        <v>90</v>
      </c>
      <c r="C7420" s="12">
        <v>410</v>
      </c>
      <c r="D7420" s="12" t="s">
        <v>1191</v>
      </c>
      <c r="E7420" s="12">
        <v>20</v>
      </c>
      <c r="F7420" s="12">
        <v>1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1802</v>
      </c>
      <c r="B7421" s="12">
        <v>90</v>
      </c>
      <c r="C7421" s="12">
        <v>410</v>
      </c>
      <c r="D7421" s="12" t="s">
        <v>1194</v>
      </c>
      <c r="E7421" s="12">
        <v>20</v>
      </c>
      <c r="F7421" s="12">
        <v>1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1802</v>
      </c>
      <c r="B7422" s="12">
        <v>123</v>
      </c>
      <c r="C7422" s="12">
        <v>377</v>
      </c>
      <c r="D7422" s="12" t="s">
        <v>1793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1802</v>
      </c>
      <c r="B7423" s="12">
        <v>123</v>
      </c>
      <c r="C7423" s="12">
        <v>377</v>
      </c>
      <c r="D7423" s="12" t="s">
        <v>1189</v>
      </c>
      <c r="E7423" s="12">
        <v>30</v>
      </c>
      <c r="F7423" s="12">
        <v>10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1802</v>
      </c>
      <c r="B7424" s="12">
        <v>123</v>
      </c>
      <c r="C7424" s="12">
        <v>377</v>
      </c>
      <c r="D7424" s="12" t="s">
        <v>1790</v>
      </c>
      <c r="E7424" s="12">
        <v>30</v>
      </c>
      <c r="F7424" s="12">
        <v>10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1802</v>
      </c>
      <c r="B7425" s="12">
        <v>123</v>
      </c>
      <c r="C7425" s="12">
        <v>377</v>
      </c>
      <c r="D7425" s="12" t="s">
        <v>1188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1802</v>
      </c>
      <c r="B7426" s="12">
        <v>123</v>
      </c>
      <c r="C7426" s="12">
        <v>377</v>
      </c>
      <c r="D7426" s="12" t="s">
        <v>1191</v>
      </c>
      <c r="E7426" s="12">
        <v>30</v>
      </c>
      <c r="F7426" s="12">
        <v>1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1802</v>
      </c>
      <c r="B7427" s="12">
        <v>123</v>
      </c>
      <c r="C7427" s="12">
        <v>377</v>
      </c>
      <c r="D7427" s="12" t="s">
        <v>1194</v>
      </c>
      <c r="E7427" s="12">
        <v>30</v>
      </c>
      <c r="F7427" s="12">
        <v>1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1802</v>
      </c>
      <c r="B7428" s="12">
        <v>60</v>
      </c>
      <c r="C7428" s="12">
        <v>340</v>
      </c>
      <c r="D7428" s="12" t="s">
        <v>1793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1802</v>
      </c>
      <c r="B7429" s="12">
        <v>60</v>
      </c>
      <c r="C7429" s="12">
        <v>340</v>
      </c>
      <c r="D7429" s="12" t="s">
        <v>1189</v>
      </c>
      <c r="E7429" s="12">
        <v>30</v>
      </c>
      <c r="F7429" s="12">
        <v>10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1802</v>
      </c>
      <c r="B7430" s="12">
        <v>60</v>
      </c>
      <c r="C7430" s="12">
        <v>340</v>
      </c>
      <c r="D7430" s="12" t="s">
        <v>1790</v>
      </c>
      <c r="E7430" s="12">
        <v>30</v>
      </c>
      <c r="F7430" s="12">
        <v>10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1802</v>
      </c>
      <c r="B7431" s="12">
        <v>60</v>
      </c>
      <c r="C7431" s="12">
        <v>340</v>
      </c>
      <c r="D7431" s="12" t="s">
        <v>1188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1802</v>
      </c>
      <c r="B7432" s="12">
        <v>60</v>
      </c>
      <c r="C7432" s="12">
        <v>340</v>
      </c>
      <c r="D7432" s="12" t="s">
        <v>1191</v>
      </c>
      <c r="E7432" s="12">
        <v>30</v>
      </c>
      <c r="F7432" s="12">
        <v>1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1802</v>
      </c>
      <c r="B7433" s="12">
        <v>60</v>
      </c>
      <c r="C7433" s="12">
        <v>340</v>
      </c>
      <c r="D7433" s="12" t="s">
        <v>1194</v>
      </c>
      <c r="E7433" s="12">
        <v>30</v>
      </c>
      <c r="F7433" s="12">
        <v>1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1802</v>
      </c>
      <c r="B7434" s="12">
        <v>44</v>
      </c>
      <c r="C7434" s="12">
        <v>286</v>
      </c>
      <c r="D7434" s="12" t="s">
        <v>1793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1802</v>
      </c>
      <c r="B7435" s="12">
        <v>44</v>
      </c>
      <c r="C7435" s="12">
        <v>286</v>
      </c>
      <c r="D7435" s="12" t="s">
        <v>1189</v>
      </c>
      <c r="E7435" s="12">
        <v>30</v>
      </c>
      <c r="F7435" s="12">
        <v>10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1802</v>
      </c>
      <c r="B7436" s="12">
        <v>44</v>
      </c>
      <c r="C7436" s="12">
        <v>286</v>
      </c>
      <c r="D7436" s="12" t="s">
        <v>1790</v>
      </c>
      <c r="E7436" s="12">
        <v>30</v>
      </c>
      <c r="F7436" s="12">
        <v>10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1802</v>
      </c>
      <c r="B7437" s="12">
        <v>44</v>
      </c>
      <c r="C7437" s="12">
        <v>286</v>
      </c>
      <c r="D7437" s="12" t="s">
        <v>1188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1802</v>
      </c>
      <c r="B7438" s="12">
        <v>44</v>
      </c>
      <c r="C7438" s="12">
        <v>286</v>
      </c>
      <c r="D7438" s="12" t="s">
        <v>1191</v>
      </c>
      <c r="E7438" s="12">
        <v>30</v>
      </c>
      <c r="F7438" s="12">
        <v>1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1802</v>
      </c>
      <c r="B7439" s="12">
        <v>44</v>
      </c>
      <c r="C7439" s="12">
        <v>286</v>
      </c>
      <c r="D7439" s="12" t="s">
        <v>1194</v>
      </c>
      <c r="E7439" s="12">
        <v>30</v>
      </c>
      <c r="F7439" s="12">
        <v>1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1802</v>
      </c>
      <c r="B7440" s="12">
        <v>50</v>
      </c>
      <c r="C7440" s="12">
        <v>226</v>
      </c>
      <c r="D7440" s="12" t="s">
        <v>1793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1802</v>
      </c>
      <c r="B7441" s="12">
        <v>50</v>
      </c>
      <c r="C7441" s="12">
        <v>226</v>
      </c>
      <c r="D7441" s="12" t="s">
        <v>1189</v>
      </c>
      <c r="E7441" s="12">
        <v>30</v>
      </c>
      <c r="F7441" s="12">
        <v>10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1802</v>
      </c>
      <c r="B7442" s="12">
        <v>50</v>
      </c>
      <c r="C7442" s="12">
        <v>226</v>
      </c>
      <c r="D7442" s="12" t="s">
        <v>1790</v>
      </c>
      <c r="E7442" s="12">
        <v>30</v>
      </c>
      <c r="F7442" s="12">
        <v>10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1802</v>
      </c>
      <c r="B7443" s="12">
        <v>50</v>
      </c>
      <c r="C7443" s="12">
        <v>226</v>
      </c>
      <c r="D7443" s="12" t="s">
        <v>1188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1802</v>
      </c>
      <c r="B7444" s="12">
        <v>50</v>
      </c>
      <c r="C7444" s="12">
        <v>226</v>
      </c>
      <c r="D7444" s="12" t="s">
        <v>1191</v>
      </c>
      <c r="E7444" s="12">
        <v>30</v>
      </c>
      <c r="F7444" s="12">
        <v>1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1802</v>
      </c>
      <c r="B7445" s="12">
        <v>50</v>
      </c>
      <c r="C7445" s="12">
        <v>226</v>
      </c>
      <c r="D7445" s="12" t="s">
        <v>1194</v>
      </c>
      <c r="E7445" s="12">
        <v>30</v>
      </c>
      <c r="F7445" s="12">
        <v>1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1802</v>
      </c>
      <c r="B7446" s="12">
        <v>40</v>
      </c>
      <c r="C7446" s="12">
        <v>160</v>
      </c>
      <c r="D7446" s="12" t="s">
        <v>1793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1802</v>
      </c>
      <c r="B7447" s="12">
        <v>40</v>
      </c>
      <c r="C7447" s="12">
        <v>160</v>
      </c>
      <c r="D7447" s="12" t="s">
        <v>1189</v>
      </c>
      <c r="E7447" s="12">
        <v>30</v>
      </c>
      <c r="F7447" s="12">
        <v>10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1802</v>
      </c>
      <c r="B7448" s="12">
        <v>40</v>
      </c>
      <c r="C7448" s="12">
        <v>160</v>
      </c>
      <c r="D7448" s="12" t="s">
        <v>1790</v>
      </c>
      <c r="E7448" s="12">
        <v>30</v>
      </c>
      <c r="F7448" s="12">
        <v>10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1802</v>
      </c>
      <c r="B7449" s="12">
        <v>40</v>
      </c>
      <c r="C7449" s="12">
        <v>160</v>
      </c>
      <c r="D7449" s="12" t="s">
        <v>1188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1802</v>
      </c>
      <c r="B7450" s="12">
        <v>40</v>
      </c>
      <c r="C7450" s="12">
        <v>160</v>
      </c>
      <c r="D7450" s="12" t="s">
        <v>1191</v>
      </c>
      <c r="E7450" s="12">
        <v>30</v>
      </c>
      <c r="F7450" s="12">
        <v>1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1802</v>
      </c>
      <c r="B7451" s="12">
        <v>40</v>
      </c>
      <c r="C7451" s="12">
        <v>160</v>
      </c>
      <c r="D7451" s="12" t="s">
        <v>1194</v>
      </c>
      <c r="E7451" s="12">
        <v>30</v>
      </c>
      <c r="F7451" s="12">
        <v>1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1802</v>
      </c>
      <c r="B7452" s="12">
        <v>55</v>
      </c>
      <c r="C7452" s="12">
        <v>75</v>
      </c>
      <c r="D7452" s="12" t="s">
        <v>1793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1802</v>
      </c>
      <c r="B7453" s="12">
        <v>55</v>
      </c>
      <c r="C7453" s="12">
        <v>75</v>
      </c>
      <c r="D7453" s="12" t="s">
        <v>1189</v>
      </c>
      <c r="E7453" s="12">
        <v>30</v>
      </c>
      <c r="F7453" s="12">
        <v>10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1802</v>
      </c>
      <c r="B7454" s="12">
        <v>55</v>
      </c>
      <c r="C7454" s="12">
        <v>75</v>
      </c>
      <c r="D7454" s="12" t="s">
        <v>1790</v>
      </c>
      <c r="E7454" s="12">
        <v>30</v>
      </c>
      <c r="F7454" s="12">
        <v>10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1802</v>
      </c>
      <c r="B7455" s="12">
        <v>55</v>
      </c>
      <c r="C7455" s="12">
        <v>75</v>
      </c>
      <c r="D7455" s="12" t="s">
        <v>1188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1802</v>
      </c>
      <c r="B7456" s="12">
        <v>55</v>
      </c>
      <c r="C7456" s="12">
        <v>75</v>
      </c>
      <c r="D7456" s="12" t="s">
        <v>1191</v>
      </c>
      <c r="E7456" s="12">
        <v>30</v>
      </c>
      <c r="F7456" s="12">
        <v>1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1802</v>
      </c>
      <c r="B7457" s="12">
        <v>55</v>
      </c>
      <c r="C7457" s="12">
        <v>75</v>
      </c>
      <c r="D7457" s="12" t="s">
        <v>1194</v>
      </c>
      <c r="E7457" s="12">
        <v>30</v>
      </c>
      <c r="F7457" s="12">
        <v>1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1802</v>
      </c>
      <c r="B7458" s="12">
        <v>150</v>
      </c>
      <c r="C7458" s="12">
        <v>190</v>
      </c>
      <c r="D7458" s="12" t="s">
        <v>1793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1802</v>
      </c>
      <c r="B7459" s="12">
        <v>150</v>
      </c>
      <c r="C7459" s="12">
        <v>190</v>
      </c>
      <c r="D7459" s="12" t="s">
        <v>1189</v>
      </c>
      <c r="E7459" s="12">
        <v>30</v>
      </c>
      <c r="F7459" s="12">
        <v>10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1802</v>
      </c>
      <c r="B7460" s="12">
        <v>150</v>
      </c>
      <c r="C7460" s="12">
        <v>190</v>
      </c>
      <c r="D7460" s="12" t="s">
        <v>1790</v>
      </c>
      <c r="E7460" s="12">
        <v>30</v>
      </c>
      <c r="F7460" s="12">
        <v>10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1802</v>
      </c>
      <c r="B7461" s="12">
        <v>150</v>
      </c>
      <c r="C7461" s="12">
        <v>190</v>
      </c>
      <c r="D7461" s="12" t="s">
        <v>1188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1802</v>
      </c>
      <c r="B7462" s="12">
        <v>150</v>
      </c>
      <c r="C7462" s="12">
        <v>190</v>
      </c>
      <c r="D7462" s="12" t="s">
        <v>1191</v>
      </c>
      <c r="E7462" s="12">
        <v>30</v>
      </c>
      <c r="F7462" s="12">
        <v>1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1802</v>
      </c>
      <c r="B7463" s="12">
        <v>150</v>
      </c>
      <c r="C7463" s="12">
        <v>190</v>
      </c>
      <c r="D7463" s="12" t="s">
        <v>1194</v>
      </c>
      <c r="E7463" s="12">
        <v>30</v>
      </c>
      <c r="F7463" s="12">
        <v>1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1802</v>
      </c>
      <c r="B7464" s="12">
        <v>160</v>
      </c>
      <c r="C7464" s="12">
        <v>350</v>
      </c>
      <c r="D7464" s="12" t="s">
        <v>1793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1802</v>
      </c>
      <c r="B7465" s="12">
        <v>160</v>
      </c>
      <c r="C7465" s="12">
        <v>350</v>
      </c>
      <c r="D7465" s="12" t="s">
        <v>1189</v>
      </c>
      <c r="E7465" s="12">
        <v>20</v>
      </c>
      <c r="F7465" s="12">
        <v>7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1802</v>
      </c>
      <c r="B7466" s="12">
        <v>160</v>
      </c>
      <c r="C7466" s="12">
        <v>350</v>
      </c>
      <c r="D7466" s="12" t="s">
        <v>1790</v>
      </c>
      <c r="E7466" s="12">
        <v>20</v>
      </c>
      <c r="F7466" s="12">
        <v>7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1802</v>
      </c>
      <c r="B7467" s="12">
        <v>160</v>
      </c>
      <c r="C7467" s="12">
        <v>350</v>
      </c>
      <c r="D7467" s="12" t="s">
        <v>1188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1802</v>
      </c>
      <c r="B7468" s="12">
        <v>160</v>
      </c>
      <c r="C7468" s="12">
        <v>350</v>
      </c>
      <c r="D7468" s="12" t="s">
        <v>1191</v>
      </c>
      <c r="E7468" s="12">
        <v>20</v>
      </c>
      <c r="F7468" s="12">
        <v>1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1802</v>
      </c>
      <c r="B7469" s="12">
        <v>160</v>
      </c>
      <c r="C7469" s="12">
        <v>350</v>
      </c>
      <c r="D7469" s="12" t="s">
        <v>1194</v>
      </c>
      <c r="E7469" s="12">
        <v>20</v>
      </c>
      <c r="F7469" s="12">
        <v>1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1802</v>
      </c>
      <c r="B7470" s="12">
        <v>150</v>
      </c>
      <c r="C7470" s="12">
        <v>275</v>
      </c>
      <c r="D7470" s="12" t="s">
        <v>1793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1802</v>
      </c>
      <c r="B7471" s="12">
        <v>150</v>
      </c>
      <c r="C7471" s="12">
        <v>275</v>
      </c>
      <c r="D7471" s="12" t="s">
        <v>1189</v>
      </c>
      <c r="E7471" s="12">
        <v>20</v>
      </c>
      <c r="F7471" s="12">
        <v>7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1802</v>
      </c>
      <c r="B7472" s="12">
        <v>150</v>
      </c>
      <c r="C7472" s="12">
        <v>275</v>
      </c>
      <c r="D7472" s="12" t="s">
        <v>1790</v>
      </c>
      <c r="E7472" s="12">
        <v>20</v>
      </c>
      <c r="F7472" s="12">
        <v>7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1802</v>
      </c>
      <c r="B7473" s="12">
        <v>150</v>
      </c>
      <c r="C7473" s="12">
        <v>275</v>
      </c>
      <c r="D7473" s="12" t="s">
        <v>1188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1802</v>
      </c>
      <c r="B7474" s="12">
        <v>150</v>
      </c>
      <c r="C7474" s="12">
        <v>275</v>
      </c>
      <c r="D7474" s="12" t="s">
        <v>1191</v>
      </c>
      <c r="E7474" s="12">
        <v>20</v>
      </c>
      <c r="F7474" s="12">
        <v>1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1802</v>
      </c>
      <c r="B7475" s="12">
        <v>150</v>
      </c>
      <c r="C7475" s="12">
        <v>275</v>
      </c>
      <c r="D7475" s="12" t="s">
        <v>1194</v>
      </c>
      <c r="E7475" s="12">
        <v>20</v>
      </c>
      <c r="F7475" s="12">
        <v>1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1802</v>
      </c>
      <c r="B7476" s="12">
        <v>120</v>
      </c>
      <c r="C7476" s="12">
        <v>120</v>
      </c>
      <c r="D7476" s="12" t="s">
        <v>1793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1802</v>
      </c>
      <c r="B7477" s="12">
        <v>120</v>
      </c>
      <c r="C7477" s="12">
        <v>120</v>
      </c>
      <c r="D7477" s="12" t="s">
        <v>1189</v>
      </c>
      <c r="E7477" s="12">
        <v>20</v>
      </c>
      <c r="F7477" s="12">
        <v>7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1802</v>
      </c>
      <c r="B7478" s="12">
        <v>120</v>
      </c>
      <c r="C7478" s="12">
        <v>120</v>
      </c>
      <c r="D7478" s="12" t="s">
        <v>1790</v>
      </c>
      <c r="E7478" s="12">
        <v>20</v>
      </c>
      <c r="F7478" s="12">
        <v>7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1802</v>
      </c>
      <c r="B7479" s="12">
        <v>120</v>
      </c>
      <c r="C7479" s="12">
        <v>120</v>
      </c>
      <c r="D7479" s="12" t="s">
        <v>1188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1802</v>
      </c>
      <c r="B7480" s="12">
        <v>120</v>
      </c>
      <c r="C7480" s="12">
        <v>120</v>
      </c>
      <c r="D7480" s="12" t="s">
        <v>1191</v>
      </c>
      <c r="E7480" s="12">
        <v>20</v>
      </c>
      <c r="F7480" s="12">
        <v>1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1802</v>
      </c>
      <c r="B7481" s="12">
        <v>120</v>
      </c>
      <c r="C7481" s="12">
        <v>120</v>
      </c>
      <c r="D7481" s="12" t="s">
        <v>1194</v>
      </c>
      <c r="E7481" s="12">
        <v>20</v>
      </c>
      <c r="F7481" s="12">
        <v>1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1802</v>
      </c>
      <c r="B7482" s="12">
        <v>95</v>
      </c>
      <c r="C7482" s="12">
        <v>70</v>
      </c>
      <c r="D7482" s="12" t="s">
        <v>1793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1802</v>
      </c>
      <c r="B7483" s="12">
        <v>95</v>
      </c>
      <c r="C7483" s="12">
        <v>70</v>
      </c>
      <c r="D7483" s="12" t="s">
        <v>1189</v>
      </c>
      <c r="E7483" s="12">
        <v>20</v>
      </c>
      <c r="F7483" s="12">
        <v>7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1802</v>
      </c>
      <c r="B7484" s="12">
        <v>95</v>
      </c>
      <c r="C7484" s="12">
        <v>70</v>
      </c>
      <c r="D7484" s="12" t="s">
        <v>1790</v>
      </c>
      <c r="E7484" s="12">
        <v>20</v>
      </c>
      <c r="F7484" s="12">
        <v>7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1802</v>
      </c>
      <c r="B7485" s="12">
        <v>95</v>
      </c>
      <c r="C7485" s="12">
        <v>70</v>
      </c>
      <c r="D7485" s="12" t="s">
        <v>1188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1802</v>
      </c>
      <c r="B7486" s="12">
        <v>95</v>
      </c>
      <c r="C7486" s="12">
        <v>70</v>
      </c>
      <c r="D7486" s="12" t="s">
        <v>1191</v>
      </c>
      <c r="E7486" s="12">
        <v>20</v>
      </c>
      <c r="F7486" s="12">
        <v>1</v>
      </c>
      <c r="G7486" s="14">
        <v>30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1802</v>
      </c>
      <c r="B7487" s="12">
        <v>95</v>
      </c>
      <c r="C7487" s="12">
        <v>70</v>
      </c>
      <c r="D7487" s="12" t="s">
        <v>1194</v>
      </c>
      <c r="E7487" s="12">
        <v>20</v>
      </c>
      <c r="F7487" s="12">
        <v>1</v>
      </c>
      <c r="G7487" s="14">
        <v>30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9" spans="1:14">
      <c r="A7489" s="11" t="s">
        <v>1803</v>
      </c>
    </row>
    <row r="7490" spans="1:14">
      <c r="A7490" s="11" t="s">
        <v>1804</v>
      </c>
      <c r="B7490" s="12">
        <v>150</v>
      </c>
      <c r="C7490" s="12">
        <v>150</v>
      </c>
      <c r="D7490" s="12" t="s">
        <v>1793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1805</v>
      </c>
      <c r="B7491" s="12">
        <v>150</v>
      </c>
      <c r="C7491" s="12">
        <v>150</v>
      </c>
      <c r="D7491" s="12" t="s">
        <v>1187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1805</v>
      </c>
      <c r="B7492" s="12">
        <v>150</v>
      </c>
      <c r="C7492" s="12">
        <v>150</v>
      </c>
      <c r="D7492" s="12" t="s">
        <v>1189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1805</v>
      </c>
      <c r="B7493" s="12">
        <v>150</v>
      </c>
      <c r="C7493" s="12">
        <v>150</v>
      </c>
      <c r="D7493" s="12" t="s">
        <v>1190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1805</v>
      </c>
      <c r="B7494" s="12">
        <v>150</v>
      </c>
      <c r="C7494" s="12">
        <v>150</v>
      </c>
      <c r="D7494" s="12" t="s">
        <v>1790</v>
      </c>
      <c r="E7494" s="12">
        <v>250</v>
      </c>
      <c r="F7494" s="12">
        <v>60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1805</v>
      </c>
      <c r="B7495" s="12">
        <v>150</v>
      </c>
      <c r="C7495" s="12">
        <v>150</v>
      </c>
      <c r="D7495" s="12" t="s">
        <v>1193</v>
      </c>
      <c r="E7495" s="12">
        <v>250</v>
      </c>
      <c r="F7495" s="12">
        <v>5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1805</v>
      </c>
      <c r="B7496" s="12">
        <v>150</v>
      </c>
      <c r="C7496" s="12">
        <v>150</v>
      </c>
      <c r="D7496" s="12" t="s">
        <v>1188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1805</v>
      </c>
      <c r="B7497" s="12">
        <v>150</v>
      </c>
      <c r="C7497" s="12">
        <v>150</v>
      </c>
      <c r="D7497" s="12" t="s">
        <v>1191</v>
      </c>
      <c r="E7497" s="12">
        <v>150</v>
      </c>
      <c r="F7497" s="12">
        <v>8</v>
      </c>
      <c r="G7497" s="12">
        <v>80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1805</v>
      </c>
      <c r="B7498" s="12">
        <v>150</v>
      </c>
      <c r="C7498" s="12">
        <v>150</v>
      </c>
      <c r="D7498" s="12" t="s">
        <v>1194</v>
      </c>
      <c r="E7498" s="12">
        <v>150</v>
      </c>
      <c r="F7498" s="12">
        <v>8</v>
      </c>
      <c r="G7498" s="12">
        <v>80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500" spans="1:14">
      <c r="A7500" s="11" t="s">
        <v>1804</v>
      </c>
      <c r="B7500" s="12">
        <v>100</v>
      </c>
      <c r="C7500" s="12">
        <v>230</v>
      </c>
      <c r="D7500" s="12" t="s">
        <v>1793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1805</v>
      </c>
      <c r="B7501" s="12">
        <v>100</v>
      </c>
      <c r="C7501" s="12">
        <v>230</v>
      </c>
      <c r="D7501" s="12" t="s">
        <v>1189</v>
      </c>
      <c r="E7501" s="12">
        <v>40</v>
      </c>
      <c r="F7501" s="12">
        <v>30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1805</v>
      </c>
      <c r="B7502" s="12">
        <v>100</v>
      </c>
      <c r="C7502" s="12">
        <v>230</v>
      </c>
      <c r="D7502" s="12" t="s">
        <v>1790</v>
      </c>
      <c r="E7502" s="12">
        <v>40</v>
      </c>
      <c r="F7502" s="12">
        <v>30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1805</v>
      </c>
      <c r="B7503" s="12">
        <v>100</v>
      </c>
      <c r="C7503" s="12">
        <v>230</v>
      </c>
      <c r="D7503" s="12" t="s">
        <v>1188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1805</v>
      </c>
      <c r="B7504" s="12">
        <v>100</v>
      </c>
      <c r="C7504" s="12">
        <v>230</v>
      </c>
      <c r="D7504" s="12" t="s">
        <v>1191</v>
      </c>
      <c r="E7504" s="12">
        <v>40</v>
      </c>
      <c r="F7504" s="12">
        <v>2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1805</v>
      </c>
      <c r="B7505" s="12">
        <v>100</v>
      </c>
      <c r="C7505" s="12">
        <v>230</v>
      </c>
      <c r="D7505" s="12" t="s">
        <v>1194</v>
      </c>
      <c r="E7505" s="12">
        <v>40</v>
      </c>
      <c r="F7505" s="12">
        <v>2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1804</v>
      </c>
      <c r="B7506" s="12">
        <v>90</v>
      </c>
      <c r="C7506" s="12">
        <v>170</v>
      </c>
      <c r="D7506" s="12" t="s">
        <v>1793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1805</v>
      </c>
      <c r="B7507" s="12">
        <v>90</v>
      </c>
      <c r="C7507" s="12">
        <v>170</v>
      </c>
      <c r="D7507" s="12" t="s">
        <v>1189</v>
      </c>
      <c r="E7507" s="12">
        <v>40</v>
      </c>
      <c r="F7507" s="12">
        <v>30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1805</v>
      </c>
      <c r="B7508" s="12">
        <v>90</v>
      </c>
      <c r="C7508" s="12">
        <v>170</v>
      </c>
      <c r="D7508" s="12" t="s">
        <v>1790</v>
      </c>
      <c r="E7508" s="12">
        <v>40</v>
      </c>
      <c r="F7508" s="12">
        <v>30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1805</v>
      </c>
      <c r="B7509" s="12">
        <v>90</v>
      </c>
      <c r="C7509" s="12">
        <v>170</v>
      </c>
      <c r="D7509" s="12" t="s">
        <v>1188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1805</v>
      </c>
      <c r="B7510" s="12">
        <v>90</v>
      </c>
      <c r="C7510" s="12">
        <v>170</v>
      </c>
      <c r="D7510" s="12" t="s">
        <v>1191</v>
      </c>
      <c r="E7510" s="12">
        <v>40</v>
      </c>
      <c r="F7510" s="12">
        <v>2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1805</v>
      </c>
      <c r="B7511" s="12">
        <v>90</v>
      </c>
      <c r="C7511" s="12">
        <v>170</v>
      </c>
      <c r="D7511" s="12" t="s">
        <v>1194</v>
      </c>
      <c r="E7511" s="12">
        <v>40</v>
      </c>
      <c r="F7511" s="12">
        <v>2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1804</v>
      </c>
      <c r="B7512" s="12">
        <v>150</v>
      </c>
      <c r="C7512" s="12">
        <v>90</v>
      </c>
      <c r="D7512" s="12" t="s">
        <v>1793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1805</v>
      </c>
      <c r="B7513" s="12">
        <v>150</v>
      </c>
      <c r="C7513" s="12">
        <v>90</v>
      </c>
      <c r="D7513" s="12" t="s">
        <v>1189</v>
      </c>
      <c r="E7513" s="12">
        <v>40</v>
      </c>
      <c r="F7513" s="12">
        <v>30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1805</v>
      </c>
      <c r="B7514" s="12">
        <v>150</v>
      </c>
      <c r="C7514" s="12">
        <v>90</v>
      </c>
      <c r="D7514" s="12" t="s">
        <v>1790</v>
      </c>
      <c r="E7514" s="12">
        <v>40</v>
      </c>
      <c r="F7514" s="12">
        <v>30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1805</v>
      </c>
      <c r="B7515" s="12">
        <v>150</v>
      </c>
      <c r="C7515" s="12">
        <v>90</v>
      </c>
      <c r="D7515" s="12" t="s">
        <v>1188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1805</v>
      </c>
      <c r="B7516" s="12">
        <v>150</v>
      </c>
      <c r="C7516" s="12">
        <v>90</v>
      </c>
      <c r="D7516" s="12" t="s">
        <v>1191</v>
      </c>
      <c r="E7516" s="12">
        <v>40</v>
      </c>
      <c r="F7516" s="12">
        <v>2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1805</v>
      </c>
      <c r="B7517" s="12">
        <v>150</v>
      </c>
      <c r="C7517" s="12">
        <v>90</v>
      </c>
      <c r="D7517" s="12" t="s">
        <v>1194</v>
      </c>
      <c r="E7517" s="12">
        <v>40</v>
      </c>
      <c r="F7517" s="12">
        <v>2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1804</v>
      </c>
      <c r="B7518" s="12">
        <v>225</v>
      </c>
      <c r="C7518" s="12">
        <v>100</v>
      </c>
      <c r="D7518" s="12" t="s">
        <v>1793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1805</v>
      </c>
      <c r="B7519" s="12">
        <v>225</v>
      </c>
      <c r="C7519" s="12">
        <v>100</v>
      </c>
      <c r="D7519" s="12" t="s">
        <v>1189</v>
      </c>
      <c r="E7519" s="12">
        <v>40</v>
      </c>
      <c r="F7519" s="12">
        <v>30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1805</v>
      </c>
      <c r="B7520" s="12">
        <v>225</v>
      </c>
      <c r="C7520" s="12">
        <v>100</v>
      </c>
      <c r="D7520" s="12" t="s">
        <v>1790</v>
      </c>
      <c r="E7520" s="12">
        <v>40</v>
      </c>
      <c r="F7520" s="12">
        <v>30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1805</v>
      </c>
      <c r="B7521" s="12">
        <v>225</v>
      </c>
      <c r="C7521" s="12">
        <v>100</v>
      </c>
      <c r="D7521" s="12" t="s">
        <v>1188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1805</v>
      </c>
      <c r="B7522" s="12">
        <v>225</v>
      </c>
      <c r="C7522" s="12">
        <v>100</v>
      </c>
      <c r="D7522" s="12" t="s">
        <v>1191</v>
      </c>
      <c r="E7522" s="12">
        <v>40</v>
      </c>
      <c r="F7522" s="12">
        <v>2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1805</v>
      </c>
      <c r="B7523" s="12">
        <v>225</v>
      </c>
      <c r="C7523" s="12">
        <v>100</v>
      </c>
      <c r="D7523" s="12" t="s">
        <v>1194</v>
      </c>
      <c r="E7523" s="12">
        <v>40</v>
      </c>
      <c r="F7523" s="12">
        <v>2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1804</v>
      </c>
      <c r="B7524" s="12">
        <v>230</v>
      </c>
      <c r="C7524" s="12">
        <v>210</v>
      </c>
      <c r="D7524" s="12" t="s">
        <v>1793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1805</v>
      </c>
      <c r="B7525" s="12">
        <v>230</v>
      </c>
      <c r="C7525" s="12">
        <v>210</v>
      </c>
      <c r="D7525" s="12" t="s">
        <v>1189</v>
      </c>
      <c r="E7525" s="12">
        <v>40</v>
      </c>
      <c r="F7525" s="12">
        <v>30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1805</v>
      </c>
      <c r="B7526" s="12">
        <v>230</v>
      </c>
      <c r="C7526" s="12">
        <v>210</v>
      </c>
      <c r="D7526" s="12" t="s">
        <v>1790</v>
      </c>
      <c r="E7526" s="12">
        <v>40</v>
      </c>
      <c r="F7526" s="12">
        <v>30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1805</v>
      </c>
      <c r="B7527" s="12">
        <v>230</v>
      </c>
      <c r="C7527" s="12">
        <v>210</v>
      </c>
      <c r="D7527" s="12" t="s">
        <v>1188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1805</v>
      </c>
      <c r="B7528" s="12">
        <v>230</v>
      </c>
      <c r="C7528" s="12">
        <v>210</v>
      </c>
      <c r="D7528" s="12" t="s">
        <v>1191</v>
      </c>
      <c r="E7528" s="12">
        <v>40</v>
      </c>
      <c r="F7528" s="12">
        <v>2</v>
      </c>
      <c r="G7528" s="14">
        <v>30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1805</v>
      </c>
      <c r="B7529" s="12">
        <v>230</v>
      </c>
      <c r="C7529" s="12">
        <v>210</v>
      </c>
      <c r="D7529" s="12" t="s">
        <v>1194</v>
      </c>
      <c r="E7529" s="12">
        <v>40</v>
      </c>
      <c r="F7529" s="12">
        <v>2</v>
      </c>
      <c r="G7529" s="14">
        <v>30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1806</v>
      </c>
    </row>
    <row r="7531" spans="1:14">
      <c r="A7531" s="11" t="s">
        <v>1804</v>
      </c>
      <c r="B7531" s="12">
        <v>255</v>
      </c>
      <c r="C7531" s="12">
        <v>92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1804</v>
      </c>
      <c r="B7532" s="12">
        <v>255</v>
      </c>
      <c r="C7532" s="12">
        <v>93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1804</v>
      </c>
      <c r="B7533" s="12">
        <v>255</v>
      </c>
      <c r="C7533" s="12">
        <v>94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1804</v>
      </c>
      <c r="B7534" s="12">
        <v>256</v>
      </c>
      <c r="C7534" s="12">
        <v>92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1804</v>
      </c>
      <c r="B7535" s="12">
        <v>256</v>
      </c>
      <c r="C7535" s="12">
        <v>93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1804</v>
      </c>
      <c r="B7536" s="12">
        <v>256</v>
      </c>
      <c r="C7536" s="12">
        <v>94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1804</v>
      </c>
      <c r="B7537" s="12">
        <v>257</v>
      </c>
      <c r="C7537" s="12">
        <v>92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1804</v>
      </c>
      <c r="B7538" s="12">
        <v>257</v>
      </c>
      <c r="C7538" s="12">
        <v>93</v>
      </c>
      <c r="D7538" s="12" t="s">
        <v>1182</v>
      </c>
      <c r="E7538" s="12">
        <v>0</v>
      </c>
      <c r="F7538" s="12">
        <v>1</v>
      </c>
      <c r="G7538" s="14">
        <v>30</v>
      </c>
      <c r="H7538" s="12">
        <v>0</v>
      </c>
      <c r="I7538" s="12">
        <v>246</v>
      </c>
      <c r="J7538" s="12">
        <v>0</v>
      </c>
      <c r="K7538" s="18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1804</v>
      </c>
      <c r="B7539" s="12">
        <v>257</v>
      </c>
      <c r="C7539" s="12">
        <v>94</v>
      </c>
      <c r="D7539" s="12" t="s">
        <v>1182</v>
      </c>
      <c r="E7539" s="12">
        <v>0</v>
      </c>
      <c r="F7539" s="12">
        <v>1</v>
      </c>
      <c r="G7539" s="14">
        <v>30</v>
      </c>
      <c r="H7539" s="12">
        <v>0</v>
      </c>
      <c r="I7539" s="12">
        <v>246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1807</v>
      </c>
    </row>
    <row r="7542" spans="1:14">
      <c r="A7542" s="11" t="s">
        <v>1808</v>
      </c>
      <c r="B7542" s="12">
        <v>14</v>
      </c>
      <c r="C7542" s="12">
        <v>16</v>
      </c>
      <c r="D7542" s="12" t="s">
        <v>1809</v>
      </c>
      <c r="E7542" s="12">
        <v>10</v>
      </c>
      <c r="F7542" s="12">
        <v>25</v>
      </c>
      <c r="G7542" s="12">
        <v>60</v>
      </c>
      <c r="H7542" s="12">
        <v>0</v>
      </c>
      <c r="I7542" s="12">
        <v>249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4" spans="1:14">
      <c r="A7544" s="11" t="s">
        <v>1810</v>
      </c>
    </row>
    <row r="7545" spans="1:14">
      <c r="A7545" s="11" t="s">
        <v>1811</v>
      </c>
      <c r="B7545" s="12">
        <v>100</v>
      </c>
      <c r="C7545" s="12">
        <v>100</v>
      </c>
      <c r="D7545" s="12" t="s">
        <v>1788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1811</v>
      </c>
      <c r="B7546" s="12">
        <v>100</v>
      </c>
      <c r="C7546" s="12">
        <v>100</v>
      </c>
      <c r="D7546" s="12" t="s">
        <v>1183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1811</v>
      </c>
      <c r="B7547" s="12">
        <v>100</v>
      </c>
      <c r="C7547" s="12">
        <v>100</v>
      </c>
      <c r="D7547" s="12" t="s">
        <v>1789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1811</v>
      </c>
      <c r="B7548" s="12">
        <v>100</v>
      </c>
      <c r="C7548" s="12">
        <v>100</v>
      </c>
      <c r="D7548" s="12" t="s">
        <v>1185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1811</v>
      </c>
      <c r="B7549" s="12">
        <v>100</v>
      </c>
      <c r="C7549" s="12">
        <v>100</v>
      </c>
      <c r="D7549" s="12" t="s">
        <v>1787</v>
      </c>
      <c r="E7549" s="12">
        <v>250</v>
      </c>
      <c r="F7549" s="12">
        <v>10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1811</v>
      </c>
      <c r="B7550" s="12">
        <v>100</v>
      </c>
      <c r="C7550" s="12">
        <v>100</v>
      </c>
      <c r="D7550" s="12" t="s">
        <v>1181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1811</v>
      </c>
      <c r="B7551" s="12">
        <v>100</v>
      </c>
      <c r="C7551" s="12">
        <v>100</v>
      </c>
      <c r="D7551" s="12" t="s">
        <v>1793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1811</v>
      </c>
      <c r="B7552" s="12">
        <v>100</v>
      </c>
      <c r="C7552" s="12">
        <v>100</v>
      </c>
      <c r="D7552" s="12" t="s">
        <v>1187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1811</v>
      </c>
      <c r="B7553" s="12">
        <v>100</v>
      </c>
      <c r="C7553" s="12">
        <v>100</v>
      </c>
      <c r="D7553" s="12" t="s">
        <v>1189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1811</v>
      </c>
      <c r="B7554" s="12">
        <v>100</v>
      </c>
      <c r="C7554" s="12">
        <v>100</v>
      </c>
      <c r="D7554" s="12" t="s">
        <v>1190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1811</v>
      </c>
      <c r="B7555" s="12">
        <v>100</v>
      </c>
      <c r="C7555" s="12">
        <v>100</v>
      </c>
      <c r="D7555" s="12" t="s">
        <v>1790</v>
      </c>
      <c r="E7555" s="12">
        <v>250</v>
      </c>
      <c r="F7555" s="12">
        <v>40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1811</v>
      </c>
      <c r="B7556" s="12">
        <v>100</v>
      </c>
      <c r="C7556" s="12">
        <v>100</v>
      </c>
      <c r="D7556" s="12" t="s">
        <v>1193</v>
      </c>
      <c r="E7556" s="12">
        <v>250</v>
      </c>
      <c r="F7556" s="12">
        <v>5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1811</v>
      </c>
      <c r="B7557" s="12">
        <v>100</v>
      </c>
      <c r="C7557" s="12">
        <v>100</v>
      </c>
      <c r="D7557" s="12" t="s">
        <v>1188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1811</v>
      </c>
      <c r="B7558" s="12">
        <v>100</v>
      </c>
      <c r="C7558" s="12">
        <v>100</v>
      </c>
      <c r="D7558" s="12" t="s">
        <v>1191</v>
      </c>
      <c r="E7558" s="12">
        <v>250</v>
      </c>
      <c r="F7558" s="12">
        <v>20</v>
      </c>
      <c r="G7558" s="12">
        <v>80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1811</v>
      </c>
      <c r="B7559" s="12">
        <v>100</v>
      </c>
      <c r="C7559" s="12">
        <v>100</v>
      </c>
      <c r="D7559" s="12" t="s">
        <v>1194</v>
      </c>
      <c r="E7559" s="12">
        <v>250</v>
      </c>
      <c r="F7559" s="12">
        <v>20</v>
      </c>
      <c r="G7559" s="12">
        <v>80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1" spans="1:14">
      <c r="A7561" s="11" t="s">
        <v>1811</v>
      </c>
      <c r="B7561" s="12">
        <v>130</v>
      </c>
      <c r="C7561" s="12">
        <v>165</v>
      </c>
      <c r="D7561" s="12" t="s">
        <v>1788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1811</v>
      </c>
      <c r="B7562" s="12">
        <v>130</v>
      </c>
      <c r="C7562" s="12">
        <v>165</v>
      </c>
      <c r="D7562" s="12" t="s">
        <v>1789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1811</v>
      </c>
      <c r="B7563" s="12">
        <v>130</v>
      </c>
      <c r="C7563" s="12">
        <v>165</v>
      </c>
      <c r="D7563" s="12" t="s">
        <v>1787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1811</v>
      </c>
      <c r="B7564" s="12">
        <v>130</v>
      </c>
      <c r="C7564" s="12">
        <v>165</v>
      </c>
      <c r="D7564" s="12" t="s">
        <v>1793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1811</v>
      </c>
      <c r="B7565" s="12">
        <v>130</v>
      </c>
      <c r="C7565" s="12">
        <v>165</v>
      </c>
      <c r="D7565" s="12" t="s">
        <v>1189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1811</v>
      </c>
      <c r="B7566" s="12">
        <v>130</v>
      </c>
      <c r="C7566" s="12">
        <v>165</v>
      </c>
      <c r="D7566" s="12" t="s">
        <v>1790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1811</v>
      </c>
      <c r="B7567" s="12">
        <v>60</v>
      </c>
      <c r="C7567" s="12">
        <v>160</v>
      </c>
      <c r="D7567" s="12" t="s">
        <v>1788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1811</v>
      </c>
      <c r="B7568" s="12">
        <v>60</v>
      </c>
      <c r="C7568" s="12">
        <v>160</v>
      </c>
      <c r="D7568" s="12" t="s">
        <v>1789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1811</v>
      </c>
      <c r="B7569" s="12">
        <v>60</v>
      </c>
      <c r="C7569" s="12">
        <v>160</v>
      </c>
      <c r="D7569" s="12" t="s">
        <v>1787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1811</v>
      </c>
      <c r="B7570" s="12">
        <v>60</v>
      </c>
      <c r="C7570" s="12">
        <v>160</v>
      </c>
      <c r="D7570" s="12" t="s">
        <v>1793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1811</v>
      </c>
      <c r="B7571" s="12">
        <v>60</v>
      </c>
      <c r="C7571" s="12">
        <v>160</v>
      </c>
      <c r="D7571" s="12" t="s">
        <v>1189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1811</v>
      </c>
      <c r="B7572" s="12">
        <v>60</v>
      </c>
      <c r="C7572" s="12">
        <v>160</v>
      </c>
      <c r="D7572" s="12" t="s">
        <v>1790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1811</v>
      </c>
      <c r="B7573" s="12">
        <v>145</v>
      </c>
      <c r="C7573" s="12">
        <v>90</v>
      </c>
      <c r="D7573" s="12" t="s">
        <v>1788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1811</v>
      </c>
      <c r="B7574" s="12">
        <v>145</v>
      </c>
      <c r="C7574" s="12">
        <v>90</v>
      </c>
      <c r="D7574" s="12" t="s">
        <v>1789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1811</v>
      </c>
      <c r="B7575" s="12">
        <v>145</v>
      </c>
      <c r="C7575" s="12">
        <v>90</v>
      </c>
      <c r="D7575" s="12" t="s">
        <v>1787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1811</v>
      </c>
      <c r="B7576" s="12">
        <v>145</v>
      </c>
      <c r="C7576" s="12">
        <v>90</v>
      </c>
      <c r="D7576" s="12" t="s">
        <v>1793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1811</v>
      </c>
      <c r="B7577" s="12">
        <v>145</v>
      </c>
      <c r="C7577" s="12">
        <v>90</v>
      </c>
      <c r="D7577" s="12" t="s">
        <v>1189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1811</v>
      </c>
      <c r="B7578" s="12">
        <v>145</v>
      </c>
      <c r="C7578" s="12">
        <v>90</v>
      </c>
      <c r="D7578" s="12" t="s">
        <v>1790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1811</v>
      </c>
      <c r="B7579" s="12">
        <v>146</v>
      </c>
      <c r="C7579" s="12">
        <v>50</v>
      </c>
      <c r="D7579" s="12" t="s">
        <v>1788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1811</v>
      </c>
      <c r="B7580" s="12">
        <v>146</v>
      </c>
      <c r="C7580" s="12">
        <v>50</v>
      </c>
      <c r="D7580" s="12" t="s">
        <v>1789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1811</v>
      </c>
      <c r="B7581" s="12">
        <v>146</v>
      </c>
      <c r="C7581" s="12">
        <v>50</v>
      </c>
      <c r="D7581" s="12" t="s">
        <v>1787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1811</v>
      </c>
      <c r="B7582" s="12">
        <v>146</v>
      </c>
      <c r="C7582" s="12">
        <v>50</v>
      </c>
      <c r="D7582" s="12" t="s">
        <v>1793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1811</v>
      </c>
      <c r="B7583" s="12">
        <v>146</v>
      </c>
      <c r="C7583" s="12">
        <v>50</v>
      </c>
      <c r="D7583" s="12" t="s">
        <v>1189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1811</v>
      </c>
      <c r="B7584" s="12">
        <v>146</v>
      </c>
      <c r="C7584" s="12">
        <v>50</v>
      </c>
      <c r="D7584" s="12" t="s">
        <v>1790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1811</v>
      </c>
      <c r="B7585" s="12">
        <v>66</v>
      </c>
      <c r="C7585" s="12">
        <v>77</v>
      </c>
      <c r="D7585" s="12" t="s">
        <v>1788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1811</v>
      </c>
      <c r="B7586" s="12">
        <v>66</v>
      </c>
      <c r="C7586" s="12">
        <v>77</v>
      </c>
      <c r="D7586" s="12" t="s">
        <v>1789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1811</v>
      </c>
      <c r="B7587" s="12">
        <v>66</v>
      </c>
      <c r="C7587" s="12">
        <v>77</v>
      </c>
      <c r="D7587" s="12" t="s">
        <v>1787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1811</v>
      </c>
      <c r="B7588" s="12">
        <v>66</v>
      </c>
      <c r="C7588" s="12">
        <v>77</v>
      </c>
      <c r="D7588" s="12" t="s">
        <v>1793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1811</v>
      </c>
      <c r="B7589" s="12">
        <v>66</v>
      </c>
      <c r="C7589" s="12">
        <v>77</v>
      </c>
      <c r="D7589" s="12" t="s">
        <v>1189</v>
      </c>
      <c r="E7589" s="12">
        <v>20</v>
      </c>
      <c r="F7589" s="12">
        <v>5</v>
      </c>
      <c r="G7589" s="14">
        <v>30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1811</v>
      </c>
      <c r="B7590" s="12">
        <v>66</v>
      </c>
      <c r="C7590" s="12">
        <v>77</v>
      </c>
      <c r="D7590" s="12" t="s">
        <v>1790</v>
      </c>
      <c r="E7590" s="12">
        <v>20</v>
      </c>
      <c r="F7590" s="12">
        <v>5</v>
      </c>
      <c r="G7590" s="14">
        <v>30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2" spans="1:14">
      <c r="A7592" s="11" t="s">
        <v>1812</v>
      </c>
    </row>
    <row r="7593" spans="1:14">
      <c r="A7593" s="11" t="s">
        <v>1813</v>
      </c>
      <c r="B7593" s="12">
        <v>150</v>
      </c>
      <c r="C7593" s="12">
        <v>200</v>
      </c>
      <c r="D7593" s="12" t="s">
        <v>1793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1813</v>
      </c>
      <c r="B7594" s="12">
        <v>150</v>
      </c>
      <c r="C7594" s="12">
        <v>200</v>
      </c>
      <c r="D7594" s="12" t="s">
        <v>1187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1813</v>
      </c>
      <c r="B7595" s="12">
        <v>150</v>
      </c>
      <c r="C7595" s="12">
        <v>200</v>
      </c>
      <c r="D7595" s="12" t="s">
        <v>1189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1813</v>
      </c>
      <c r="B7596" s="12">
        <v>150</v>
      </c>
      <c r="C7596" s="12">
        <v>200</v>
      </c>
      <c r="D7596" s="12" t="s">
        <v>1190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1813</v>
      </c>
      <c r="B7597" s="12">
        <v>150</v>
      </c>
      <c r="C7597" s="12">
        <v>200</v>
      </c>
      <c r="D7597" s="12" t="s">
        <v>1790</v>
      </c>
      <c r="E7597" s="12">
        <v>250</v>
      </c>
      <c r="F7597" s="12">
        <v>65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1813</v>
      </c>
      <c r="B7598" s="12">
        <v>150</v>
      </c>
      <c r="C7598" s="12">
        <v>200</v>
      </c>
      <c r="D7598" s="12" t="s">
        <v>1193</v>
      </c>
      <c r="E7598" s="12">
        <v>250</v>
      </c>
      <c r="F7598" s="12">
        <v>5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1813</v>
      </c>
      <c r="B7599" s="12">
        <v>150</v>
      </c>
      <c r="C7599" s="12">
        <v>200</v>
      </c>
      <c r="D7599" s="12" t="s">
        <v>1188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1813</v>
      </c>
      <c r="B7600" s="12">
        <v>150</v>
      </c>
      <c r="C7600" s="12">
        <v>200</v>
      </c>
      <c r="D7600" s="12" t="s">
        <v>1191</v>
      </c>
      <c r="E7600" s="12">
        <v>250</v>
      </c>
      <c r="F7600" s="12">
        <v>10</v>
      </c>
      <c r="G7600" s="12">
        <v>80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1813</v>
      </c>
      <c r="B7601" s="12">
        <v>150</v>
      </c>
      <c r="C7601" s="12">
        <v>200</v>
      </c>
      <c r="D7601" s="12" t="s">
        <v>1194</v>
      </c>
      <c r="E7601" s="12">
        <v>250</v>
      </c>
      <c r="F7601" s="12">
        <v>10</v>
      </c>
      <c r="G7601" s="12">
        <v>80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3" spans="1:14">
      <c r="A7603" s="11" t="s">
        <v>1813</v>
      </c>
      <c r="B7603" s="12">
        <v>90</v>
      </c>
      <c r="C7603" s="12">
        <v>300</v>
      </c>
      <c r="D7603" s="12" t="s">
        <v>1793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1813</v>
      </c>
      <c r="B7604" s="12">
        <v>90</v>
      </c>
      <c r="C7604" s="12">
        <v>300</v>
      </c>
      <c r="D7604" s="12" t="s">
        <v>1189</v>
      </c>
      <c r="E7604" s="12">
        <v>40</v>
      </c>
      <c r="F7604" s="12">
        <v>20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1813</v>
      </c>
      <c r="B7605" s="12">
        <v>90</v>
      </c>
      <c r="C7605" s="12">
        <v>300</v>
      </c>
      <c r="D7605" s="12" t="s">
        <v>1790</v>
      </c>
      <c r="E7605" s="12">
        <v>40</v>
      </c>
      <c r="F7605" s="12">
        <v>20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1813</v>
      </c>
      <c r="B7606" s="12">
        <v>90</v>
      </c>
      <c r="C7606" s="12">
        <v>300</v>
      </c>
      <c r="D7606" s="12" t="s">
        <v>1188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1813</v>
      </c>
      <c r="B7607" s="12">
        <v>90</v>
      </c>
      <c r="C7607" s="12">
        <v>300</v>
      </c>
      <c r="D7607" s="12" t="s">
        <v>1191</v>
      </c>
      <c r="E7607" s="12">
        <v>40</v>
      </c>
      <c r="F7607" s="12">
        <v>2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1813</v>
      </c>
      <c r="B7608" s="12">
        <v>90</v>
      </c>
      <c r="C7608" s="12">
        <v>300</v>
      </c>
      <c r="D7608" s="12" t="s">
        <v>1194</v>
      </c>
      <c r="E7608" s="12">
        <v>40</v>
      </c>
      <c r="F7608" s="12">
        <v>2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1813</v>
      </c>
      <c r="B7609" s="12">
        <v>90</v>
      </c>
      <c r="C7609" s="12">
        <v>210</v>
      </c>
      <c r="D7609" s="12" t="s">
        <v>1793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1813</v>
      </c>
      <c r="B7610" s="12">
        <v>90</v>
      </c>
      <c r="C7610" s="12">
        <v>210</v>
      </c>
      <c r="D7610" s="12" t="s">
        <v>1189</v>
      </c>
      <c r="E7610" s="12">
        <v>40</v>
      </c>
      <c r="F7610" s="12">
        <v>20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1813</v>
      </c>
      <c r="B7611" s="12">
        <v>90</v>
      </c>
      <c r="C7611" s="12">
        <v>210</v>
      </c>
      <c r="D7611" s="12" t="s">
        <v>1790</v>
      </c>
      <c r="E7611" s="12">
        <v>40</v>
      </c>
      <c r="F7611" s="12">
        <v>20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1813</v>
      </c>
      <c r="B7612" s="12">
        <v>90</v>
      </c>
      <c r="C7612" s="12">
        <v>210</v>
      </c>
      <c r="D7612" s="12" t="s">
        <v>1188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1813</v>
      </c>
      <c r="B7613" s="12">
        <v>90</v>
      </c>
      <c r="C7613" s="12">
        <v>210</v>
      </c>
      <c r="D7613" s="12" t="s">
        <v>1191</v>
      </c>
      <c r="E7613" s="12">
        <v>40</v>
      </c>
      <c r="F7613" s="12">
        <v>2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1813</v>
      </c>
      <c r="B7614" s="12">
        <v>90</v>
      </c>
      <c r="C7614" s="12">
        <v>210</v>
      </c>
      <c r="D7614" s="12" t="s">
        <v>1194</v>
      </c>
      <c r="E7614" s="12">
        <v>40</v>
      </c>
      <c r="F7614" s="12">
        <v>2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1813</v>
      </c>
      <c r="B7615" s="12">
        <v>90</v>
      </c>
      <c r="C7615" s="12">
        <v>120</v>
      </c>
      <c r="D7615" s="12" t="s">
        <v>1793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1813</v>
      </c>
      <c r="B7616" s="12">
        <v>90</v>
      </c>
      <c r="C7616" s="12">
        <v>120</v>
      </c>
      <c r="D7616" s="12" t="s">
        <v>1189</v>
      </c>
      <c r="E7616" s="12">
        <v>40</v>
      </c>
      <c r="F7616" s="12">
        <v>20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1813</v>
      </c>
      <c r="B7617" s="12">
        <v>90</v>
      </c>
      <c r="C7617" s="12">
        <v>120</v>
      </c>
      <c r="D7617" s="12" t="s">
        <v>1790</v>
      </c>
      <c r="E7617" s="12">
        <v>40</v>
      </c>
      <c r="F7617" s="12">
        <v>20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1813</v>
      </c>
      <c r="B7618" s="12">
        <v>90</v>
      </c>
      <c r="C7618" s="12">
        <v>120</v>
      </c>
      <c r="D7618" s="12" t="s">
        <v>1188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1813</v>
      </c>
      <c r="B7619" s="12">
        <v>90</v>
      </c>
      <c r="C7619" s="12">
        <v>120</v>
      </c>
      <c r="D7619" s="12" t="s">
        <v>1191</v>
      </c>
      <c r="E7619" s="12">
        <v>40</v>
      </c>
      <c r="F7619" s="12">
        <v>2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1813</v>
      </c>
      <c r="B7620" s="12">
        <v>90</v>
      </c>
      <c r="C7620" s="12">
        <v>120</v>
      </c>
      <c r="D7620" s="12" t="s">
        <v>1194</v>
      </c>
      <c r="E7620" s="12">
        <v>40</v>
      </c>
      <c r="F7620" s="12">
        <v>2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1813</v>
      </c>
      <c r="B7621" s="12">
        <v>145</v>
      </c>
      <c r="C7621" s="12">
        <v>300</v>
      </c>
      <c r="D7621" s="12" t="s">
        <v>1793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1813</v>
      </c>
      <c r="B7622" s="12">
        <v>145</v>
      </c>
      <c r="C7622" s="12">
        <v>300</v>
      </c>
      <c r="D7622" s="12" t="s">
        <v>1189</v>
      </c>
      <c r="E7622" s="12">
        <v>40</v>
      </c>
      <c r="F7622" s="12">
        <v>20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1813</v>
      </c>
      <c r="B7623" s="12">
        <v>145</v>
      </c>
      <c r="C7623" s="12">
        <v>300</v>
      </c>
      <c r="D7623" s="12" t="s">
        <v>1790</v>
      </c>
      <c r="E7623" s="12">
        <v>40</v>
      </c>
      <c r="F7623" s="12">
        <v>20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1813</v>
      </c>
      <c r="B7624" s="12">
        <v>145</v>
      </c>
      <c r="C7624" s="12">
        <v>300</v>
      </c>
      <c r="D7624" s="12" t="s">
        <v>1188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1813</v>
      </c>
      <c r="B7625" s="12">
        <v>145</v>
      </c>
      <c r="C7625" s="12">
        <v>300</v>
      </c>
      <c r="D7625" s="12" t="s">
        <v>1191</v>
      </c>
      <c r="E7625" s="12">
        <v>40</v>
      </c>
      <c r="F7625" s="12">
        <v>2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1813</v>
      </c>
      <c r="B7626" s="12">
        <v>145</v>
      </c>
      <c r="C7626" s="12">
        <v>300</v>
      </c>
      <c r="D7626" s="12" t="s">
        <v>1194</v>
      </c>
      <c r="E7626" s="12">
        <v>40</v>
      </c>
      <c r="F7626" s="12">
        <v>2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1813</v>
      </c>
      <c r="B7627" s="12">
        <v>145</v>
      </c>
      <c r="C7627" s="12">
        <v>210</v>
      </c>
      <c r="D7627" s="12" t="s">
        <v>1793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1813</v>
      </c>
      <c r="B7628" s="12">
        <v>145</v>
      </c>
      <c r="C7628" s="12">
        <v>210</v>
      </c>
      <c r="D7628" s="12" t="s">
        <v>1189</v>
      </c>
      <c r="E7628" s="12">
        <v>40</v>
      </c>
      <c r="F7628" s="12">
        <v>20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1813</v>
      </c>
      <c r="B7629" s="12">
        <v>145</v>
      </c>
      <c r="C7629" s="12">
        <v>210</v>
      </c>
      <c r="D7629" s="12" t="s">
        <v>1790</v>
      </c>
      <c r="E7629" s="12">
        <v>40</v>
      </c>
      <c r="F7629" s="12">
        <v>20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1813</v>
      </c>
      <c r="B7630" s="12">
        <v>145</v>
      </c>
      <c r="C7630" s="12">
        <v>210</v>
      </c>
      <c r="D7630" s="12" t="s">
        <v>1188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1813</v>
      </c>
      <c r="B7631" s="12">
        <v>145</v>
      </c>
      <c r="C7631" s="12">
        <v>210</v>
      </c>
      <c r="D7631" s="12" t="s">
        <v>1191</v>
      </c>
      <c r="E7631" s="12">
        <v>40</v>
      </c>
      <c r="F7631" s="12">
        <v>2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1813</v>
      </c>
      <c r="B7632" s="12">
        <v>145</v>
      </c>
      <c r="C7632" s="12">
        <v>210</v>
      </c>
      <c r="D7632" s="12" t="s">
        <v>1194</v>
      </c>
      <c r="E7632" s="12">
        <v>40</v>
      </c>
      <c r="F7632" s="12">
        <v>2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1813</v>
      </c>
      <c r="B7633" s="12">
        <v>145</v>
      </c>
      <c r="C7633" s="12">
        <v>120</v>
      </c>
      <c r="D7633" s="12" t="s">
        <v>1793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1813</v>
      </c>
      <c r="B7634" s="12">
        <v>145</v>
      </c>
      <c r="C7634" s="12">
        <v>120</v>
      </c>
      <c r="D7634" s="12" t="s">
        <v>1189</v>
      </c>
      <c r="E7634" s="12">
        <v>40</v>
      </c>
      <c r="F7634" s="12">
        <v>20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1813</v>
      </c>
      <c r="B7635" s="12">
        <v>145</v>
      </c>
      <c r="C7635" s="12">
        <v>120</v>
      </c>
      <c r="D7635" s="12" t="s">
        <v>1790</v>
      </c>
      <c r="E7635" s="12">
        <v>40</v>
      </c>
      <c r="F7635" s="12">
        <v>20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1813</v>
      </c>
      <c r="B7636" s="12">
        <v>145</v>
      </c>
      <c r="C7636" s="12">
        <v>120</v>
      </c>
      <c r="D7636" s="12" t="s">
        <v>1188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1813</v>
      </c>
      <c r="B7637" s="12">
        <v>145</v>
      </c>
      <c r="C7637" s="12">
        <v>120</v>
      </c>
      <c r="D7637" s="12" t="s">
        <v>1191</v>
      </c>
      <c r="E7637" s="12">
        <v>40</v>
      </c>
      <c r="F7637" s="12">
        <v>2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1813</v>
      </c>
      <c r="B7638" s="12">
        <v>145</v>
      </c>
      <c r="C7638" s="12">
        <v>120</v>
      </c>
      <c r="D7638" s="12" t="s">
        <v>1194</v>
      </c>
      <c r="E7638" s="12">
        <v>40</v>
      </c>
      <c r="F7638" s="12">
        <v>2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1813</v>
      </c>
      <c r="B7639" s="12">
        <v>210</v>
      </c>
      <c r="C7639" s="12">
        <v>300</v>
      </c>
      <c r="D7639" s="12" t="s">
        <v>1793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1813</v>
      </c>
      <c r="B7640" s="12">
        <v>210</v>
      </c>
      <c r="C7640" s="12">
        <v>300</v>
      </c>
      <c r="D7640" s="12" t="s">
        <v>1189</v>
      </c>
      <c r="E7640" s="12">
        <v>40</v>
      </c>
      <c r="F7640" s="12">
        <v>20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1813</v>
      </c>
      <c r="B7641" s="12">
        <v>210</v>
      </c>
      <c r="C7641" s="12">
        <v>300</v>
      </c>
      <c r="D7641" s="12" t="s">
        <v>1790</v>
      </c>
      <c r="E7641" s="12">
        <v>40</v>
      </c>
      <c r="F7641" s="12">
        <v>20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1813</v>
      </c>
      <c r="B7642" s="12">
        <v>210</v>
      </c>
      <c r="C7642" s="12">
        <v>300</v>
      </c>
      <c r="D7642" s="12" t="s">
        <v>1188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1813</v>
      </c>
      <c r="B7643" s="12">
        <v>210</v>
      </c>
      <c r="C7643" s="12">
        <v>300</v>
      </c>
      <c r="D7643" s="12" t="s">
        <v>1191</v>
      </c>
      <c r="E7643" s="12">
        <v>40</v>
      </c>
      <c r="F7643" s="12">
        <v>2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1813</v>
      </c>
      <c r="B7644" s="12">
        <v>210</v>
      </c>
      <c r="C7644" s="12">
        <v>300</v>
      </c>
      <c r="D7644" s="12" t="s">
        <v>1194</v>
      </c>
      <c r="E7644" s="12">
        <v>40</v>
      </c>
      <c r="F7644" s="12">
        <v>2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1813</v>
      </c>
      <c r="B7645" s="12">
        <v>210</v>
      </c>
      <c r="C7645" s="12">
        <v>210</v>
      </c>
      <c r="D7645" s="12" t="s">
        <v>1793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1813</v>
      </c>
      <c r="B7646" s="12">
        <v>210</v>
      </c>
      <c r="C7646" s="12">
        <v>210</v>
      </c>
      <c r="D7646" s="12" t="s">
        <v>1189</v>
      </c>
      <c r="E7646" s="12">
        <v>40</v>
      </c>
      <c r="F7646" s="12">
        <v>20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1813</v>
      </c>
      <c r="B7647" s="12">
        <v>210</v>
      </c>
      <c r="C7647" s="12">
        <v>210</v>
      </c>
      <c r="D7647" s="12" t="s">
        <v>1790</v>
      </c>
      <c r="E7647" s="12">
        <v>40</v>
      </c>
      <c r="F7647" s="12">
        <v>20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1813</v>
      </c>
      <c r="B7648" s="12">
        <v>210</v>
      </c>
      <c r="C7648" s="12">
        <v>210</v>
      </c>
      <c r="D7648" s="12" t="s">
        <v>1188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1813</v>
      </c>
      <c r="B7649" s="12">
        <v>210</v>
      </c>
      <c r="C7649" s="12">
        <v>210</v>
      </c>
      <c r="D7649" s="12" t="s">
        <v>1191</v>
      </c>
      <c r="E7649" s="12">
        <v>40</v>
      </c>
      <c r="F7649" s="12">
        <v>2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1813</v>
      </c>
      <c r="B7650" s="12">
        <v>210</v>
      </c>
      <c r="C7650" s="12">
        <v>210</v>
      </c>
      <c r="D7650" s="12" t="s">
        <v>1194</v>
      </c>
      <c r="E7650" s="12">
        <v>40</v>
      </c>
      <c r="F7650" s="12">
        <v>2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1813</v>
      </c>
      <c r="B7651" s="12">
        <v>210</v>
      </c>
      <c r="C7651" s="12">
        <v>120</v>
      </c>
      <c r="D7651" s="12" t="s">
        <v>1793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1813</v>
      </c>
      <c r="B7652" s="12">
        <v>210</v>
      </c>
      <c r="C7652" s="12">
        <v>120</v>
      </c>
      <c r="D7652" s="12" t="s">
        <v>1189</v>
      </c>
      <c r="E7652" s="12">
        <v>40</v>
      </c>
      <c r="F7652" s="12">
        <v>20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1813</v>
      </c>
      <c r="B7653" s="12">
        <v>210</v>
      </c>
      <c r="C7653" s="12">
        <v>120</v>
      </c>
      <c r="D7653" s="12" t="s">
        <v>1790</v>
      </c>
      <c r="E7653" s="12">
        <v>40</v>
      </c>
      <c r="F7653" s="12">
        <v>20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1813</v>
      </c>
      <c r="B7654" s="12">
        <v>210</v>
      </c>
      <c r="C7654" s="12">
        <v>120</v>
      </c>
      <c r="D7654" s="12" t="s">
        <v>1188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1813</v>
      </c>
      <c r="B7655" s="12">
        <v>210</v>
      </c>
      <c r="C7655" s="12">
        <v>120</v>
      </c>
      <c r="D7655" s="12" t="s">
        <v>1191</v>
      </c>
      <c r="E7655" s="12">
        <v>40</v>
      </c>
      <c r="F7655" s="12">
        <v>2</v>
      </c>
      <c r="G7655" s="14">
        <v>30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1813</v>
      </c>
      <c r="B7656" s="12">
        <v>210</v>
      </c>
      <c r="C7656" s="12">
        <v>120</v>
      </c>
      <c r="D7656" s="12" t="s">
        <v>1194</v>
      </c>
      <c r="E7656" s="12">
        <v>40</v>
      </c>
      <c r="F7656" s="12">
        <v>2</v>
      </c>
      <c r="G7656" s="14">
        <v>30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8" spans="1:14">
      <c r="A7658" s="11" t="s">
        <v>1814</v>
      </c>
    </row>
    <row r="7659" spans="1:14">
      <c r="A7659" s="11" t="s">
        <v>1815</v>
      </c>
      <c r="B7659" s="12">
        <v>100</v>
      </c>
      <c r="C7659" s="12">
        <v>100</v>
      </c>
      <c r="D7659" s="12" t="s">
        <v>1793</v>
      </c>
      <c r="E7659" s="12">
        <v>250</v>
      </c>
      <c r="F7659" s="12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1815</v>
      </c>
      <c r="B7660" s="12">
        <v>100</v>
      </c>
      <c r="C7660" s="12">
        <v>100</v>
      </c>
      <c r="D7660" s="12" t="s">
        <v>1187</v>
      </c>
      <c r="E7660" s="12">
        <v>250</v>
      </c>
      <c r="F7660" s="12">
        <v>5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1815</v>
      </c>
      <c r="B7661" s="12">
        <v>100</v>
      </c>
      <c r="C7661" s="12">
        <v>100</v>
      </c>
      <c r="D7661" s="12" t="s">
        <v>1188</v>
      </c>
      <c r="E7661" s="12">
        <v>250</v>
      </c>
      <c r="F7661" s="12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1815</v>
      </c>
      <c r="B7662" s="12">
        <v>100</v>
      </c>
      <c r="C7662" s="12">
        <v>100</v>
      </c>
      <c r="D7662" s="12" t="s">
        <v>1189</v>
      </c>
      <c r="E7662" s="12">
        <v>250</v>
      </c>
      <c r="F7662" s="12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1815</v>
      </c>
      <c r="B7663" s="12">
        <v>100</v>
      </c>
      <c r="C7663" s="12">
        <v>100</v>
      </c>
      <c r="D7663" s="12" t="s">
        <v>1190</v>
      </c>
      <c r="E7663" s="12">
        <v>250</v>
      </c>
      <c r="F7663" s="12">
        <v>5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1815</v>
      </c>
      <c r="B7664" s="12">
        <v>100</v>
      </c>
      <c r="C7664" s="12">
        <v>100</v>
      </c>
      <c r="D7664" s="12" t="s">
        <v>1191</v>
      </c>
      <c r="E7664" s="12">
        <v>250</v>
      </c>
      <c r="F7664" s="12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1815</v>
      </c>
      <c r="B7665" s="12">
        <v>100</v>
      </c>
      <c r="C7665" s="12">
        <v>100</v>
      </c>
      <c r="D7665" s="12" t="s">
        <v>1192</v>
      </c>
      <c r="E7665" s="12">
        <v>250</v>
      </c>
      <c r="F7665" s="12">
        <v>30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1815</v>
      </c>
      <c r="B7666" s="12">
        <v>100</v>
      </c>
      <c r="C7666" s="12">
        <v>100</v>
      </c>
      <c r="D7666" s="12" t="s">
        <v>1193</v>
      </c>
      <c r="E7666" s="12">
        <v>250</v>
      </c>
      <c r="F7666" s="12">
        <v>5</v>
      </c>
      <c r="G7666" s="12">
        <v>80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1815</v>
      </c>
      <c r="B7667" s="12">
        <v>100</v>
      </c>
      <c r="C7667" s="12">
        <v>100</v>
      </c>
      <c r="D7667" s="12" t="s">
        <v>1194</v>
      </c>
      <c r="E7667" s="12">
        <v>250</v>
      </c>
      <c r="F7667" s="12">
        <v>10</v>
      </c>
      <c r="G7667" s="12">
        <v>80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9" spans="1:14">
      <c r="A7669" s="11" t="s">
        <v>1815</v>
      </c>
      <c r="B7669" s="12">
        <v>32</v>
      </c>
      <c r="C7669" s="12">
        <v>88</v>
      </c>
      <c r="D7669" s="12" t="s">
        <v>1793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1815</v>
      </c>
      <c r="B7670" s="12">
        <v>32</v>
      </c>
      <c r="C7670" s="12">
        <v>88</v>
      </c>
      <c r="D7670" s="12" t="s">
        <v>1189</v>
      </c>
      <c r="E7670" s="12">
        <v>20</v>
      </c>
      <c r="F7670" s="12">
        <v>5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1815</v>
      </c>
      <c r="B7671" s="12">
        <v>32</v>
      </c>
      <c r="C7671" s="12">
        <v>88</v>
      </c>
      <c r="D7671" s="12" t="s">
        <v>1192</v>
      </c>
      <c r="E7671" s="12">
        <v>20</v>
      </c>
      <c r="F7671" s="12">
        <v>5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1815</v>
      </c>
      <c r="B7672" s="12">
        <v>32</v>
      </c>
      <c r="C7672" s="12">
        <v>88</v>
      </c>
      <c r="D7672" s="12" t="s">
        <v>1188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1815</v>
      </c>
      <c r="B7673" s="12">
        <v>32</v>
      </c>
      <c r="C7673" s="12">
        <v>88</v>
      </c>
      <c r="D7673" s="12" t="s">
        <v>1191</v>
      </c>
      <c r="E7673" s="12">
        <v>20</v>
      </c>
      <c r="F7673" s="12">
        <v>1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1815</v>
      </c>
      <c r="B7674" s="12">
        <v>32</v>
      </c>
      <c r="C7674" s="12">
        <v>88</v>
      </c>
      <c r="D7674" s="12" t="s">
        <v>1194</v>
      </c>
      <c r="E7674" s="12">
        <v>20</v>
      </c>
      <c r="F7674" s="12">
        <v>1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1815</v>
      </c>
      <c r="B7675" s="12">
        <v>30</v>
      </c>
      <c r="C7675" s="12">
        <v>125</v>
      </c>
      <c r="D7675" s="12" t="s">
        <v>1793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1815</v>
      </c>
      <c r="B7676" s="12">
        <v>30</v>
      </c>
      <c r="C7676" s="12">
        <v>125</v>
      </c>
      <c r="D7676" s="12" t="s">
        <v>1189</v>
      </c>
      <c r="E7676" s="12">
        <v>20</v>
      </c>
      <c r="F7676" s="12">
        <v>5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1815</v>
      </c>
      <c r="B7677" s="12">
        <v>30</v>
      </c>
      <c r="C7677" s="12">
        <v>125</v>
      </c>
      <c r="D7677" s="12" t="s">
        <v>1192</v>
      </c>
      <c r="E7677" s="12">
        <v>20</v>
      </c>
      <c r="F7677" s="12">
        <v>5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1815</v>
      </c>
      <c r="B7678" s="12">
        <v>30</v>
      </c>
      <c r="C7678" s="12">
        <v>125</v>
      </c>
      <c r="D7678" s="12" t="s">
        <v>1188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1815</v>
      </c>
      <c r="B7679" s="12">
        <v>30</v>
      </c>
      <c r="C7679" s="12">
        <v>125</v>
      </c>
      <c r="D7679" s="12" t="s">
        <v>1191</v>
      </c>
      <c r="E7679" s="12">
        <v>20</v>
      </c>
      <c r="F7679" s="12">
        <v>1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1815</v>
      </c>
      <c r="B7680" s="12">
        <v>30</v>
      </c>
      <c r="C7680" s="12">
        <v>125</v>
      </c>
      <c r="D7680" s="12" t="s">
        <v>1194</v>
      </c>
      <c r="E7680" s="12">
        <v>20</v>
      </c>
      <c r="F7680" s="12">
        <v>1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1815</v>
      </c>
      <c r="B7681" s="12">
        <v>40</v>
      </c>
      <c r="C7681" s="12">
        <v>160</v>
      </c>
      <c r="D7681" s="12" t="s">
        <v>1793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1815</v>
      </c>
      <c r="B7682" s="12">
        <v>40</v>
      </c>
      <c r="C7682" s="12">
        <v>160</v>
      </c>
      <c r="D7682" s="12" t="s">
        <v>1189</v>
      </c>
      <c r="E7682" s="12">
        <v>20</v>
      </c>
      <c r="F7682" s="12">
        <v>5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1815</v>
      </c>
      <c r="B7683" s="12">
        <v>40</v>
      </c>
      <c r="C7683" s="12">
        <v>160</v>
      </c>
      <c r="D7683" s="12" t="s">
        <v>1192</v>
      </c>
      <c r="E7683" s="12">
        <v>20</v>
      </c>
      <c r="F7683" s="12">
        <v>5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1815</v>
      </c>
      <c r="B7684" s="12">
        <v>40</v>
      </c>
      <c r="C7684" s="12">
        <v>160</v>
      </c>
      <c r="D7684" s="12" t="s">
        <v>1188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1815</v>
      </c>
      <c r="B7685" s="12">
        <v>40</v>
      </c>
      <c r="C7685" s="12">
        <v>160</v>
      </c>
      <c r="D7685" s="12" t="s">
        <v>1191</v>
      </c>
      <c r="E7685" s="12">
        <v>20</v>
      </c>
      <c r="F7685" s="12">
        <v>1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1815</v>
      </c>
      <c r="B7686" s="12">
        <v>40</v>
      </c>
      <c r="C7686" s="12">
        <v>160</v>
      </c>
      <c r="D7686" s="12" t="s">
        <v>1194</v>
      </c>
      <c r="E7686" s="12">
        <v>20</v>
      </c>
      <c r="F7686" s="12">
        <v>1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1815</v>
      </c>
      <c r="B7687" s="12">
        <v>100</v>
      </c>
      <c r="C7687" s="12">
        <v>130</v>
      </c>
      <c r="D7687" s="12" t="s">
        <v>1793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1815</v>
      </c>
      <c r="B7688" s="12">
        <v>100</v>
      </c>
      <c r="C7688" s="12">
        <v>130</v>
      </c>
      <c r="D7688" s="12" t="s">
        <v>1189</v>
      </c>
      <c r="E7688" s="12">
        <v>20</v>
      </c>
      <c r="F7688" s="12">
        <v>5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1815</v>
      </c>
      <c r="B7689" s="12">
        <v>100</v>
      </c>
      <c r="C7689" s="12">
        <v>130</v>
      </c>
      <c r="D7689" s="12" t="s">
        <v>1192</v>
      </c>
      <c r="E7689" s="12">
        <v>20</v>
      </c>
      <c r="F7689" s="12">
        <v>5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1815</v>
      </c>
      <c r="B7690" s="12">
        <v>100</v>
      </c>
      <c r="C7690" s="12">
        <v>130</v>
      </c>
      <c r="D7690" s="12" t="s">
        <v>1188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1815</v>
      </c>
      <c r="B7691" s="12">
        <v>100</v>
      </c>
      <c r="C7691" s="12">
        <v>130</v>
      </c>
      <c r="D7691" s="12" t="s">
        <v>1191</v>
      </c>
      <c r="E7691" s="12">
        <v>20</v>
      </c>
      <c r="F7691" s="12">
        <v>1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1815</v>
      </c>
      <c r="B7692" s="12">
        <v>100</v>
      </c>
      <c r="C7692" s="12">
        <v>130</v>
      </c>
      <c r="D7692" s="12" t="s">
        <v>1194</v>
      </c>
      <c r="E7692" s="12">
        <v>20</v>
      </c>
      <c r="F7692" s="12">
        <v>1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1815</v>
      </c>
      <c r="B7693" s="12">
        <v>110</v>
      </c>
      <c r="C7693" s="12">
        <v>90</v>
      </c>
      <c r="D7693" s="12" t="s">
        <v>1793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1815</v>
      </c>
      <c r="B7694" s="12">
        <v>110</v>
      </c>
      <c r="C7694" s="12">
        <v>90</v>
      </c>
      <c r="D7694" s="12" t="s">
        <v>1189</v>
      </c>
      <c r="E7694" s="12">
        <v>20</v>
      </c>
      <c r="F7694" s="12">
        <v>5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1815</v>
      </c>
      <c r="B7695" s="12">
        <v>110</v>
      </c>
      <c r="C7695" s="12">
        <v>90</v>
      </c>
      <c r="D7695" s="12" t="s">
        <v>1192</v>
      </c>
      <c r="E7695" s="12">
        <v>20</v>
      </c>
      <c r="F7695" s="12">
        <v>5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1815</v>
      </c>
      <c r="B7696" s="12">
        <v>110</v>
      </c>
      <c r="C7696" s="12">
        <v>90</v>
      </c>
      <c r="D7696" s="12" t="s">
        <v>1188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1815</v>
      </c>
      <c r="B7697" s="12">
        <v>110</v>
      </c>
      <c r="C7697" s="12">
        <v>90</v>
      </c>
      <c r="D7697" s="12" t="s">
        <v>1191</v>
      </c>
      <c r="E7697" s="12">
        <v>20</v>
      </c>
      <c r="F7697" s="12">
        <v>1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1815</v>
      </c>
      <c r="B7698" s="12">
        <v>110</v>
      </c>
      <c r="C7698" s="12">
        <v>90</v>
      </c>
      <c r="D7698" s="12" t="s">
        <v>1194</v>
      </c>
      <c r="E7698" s="12">
        <v>20</v>
      </c>
      <c r="F7698" s="12">
        <v>1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1815</v>
      </c>
      <c r="B7699" s="12">
        <v>110</v>
      </c>
      <c r="C7699" s="12">
        <v>90</v>
      </c>
      <c r="D7699" s="12" t="s">
        <v>1793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1815</v>
      </c>
      <c r="B7700" s="12">
        <v>110</v>
      </c>
      <c r="C7700" s="12">
        <v>90</v>
      </c>
      <c r="D7700" s="12" t="s">
        <v>1189</v>
      </c>
      <c r="E7700" s="12">
        <v>20</v>
      </c>
      <c r="F7700" s="12">
        <v>5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1815</v>
      </c>
      <c r="B7701" s="12">
        <v>110</v>
      </c>
      <c r="C7701" s="12">
        <v>90</v>
      </c>
      <c r="D7701" s="12" t="s">
        <v>1192</v>
      </c>
      <c r="E7701" s="12">
        <v>20</v>
      </c>
      <c r="F7701" s="12">
        <v>5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1815</v>
      </c>
      <c r="B7702" s="12">
        <v>110</v>
      </c>
      <c r="C7702" s="12">
        <v>90</v>
      </c>
      <c r="D7702" s="12" t="s">
        <v>1188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1815</v>
      </c>
      <c r="B7703" s="12">
        <v>110</v>
      </c>
      <c r="C7703" s="12">
        <v>90</v>
      </c>
      <c r="D7703" s="12" t="s">
        <v>1191</v>
      </c>
      <c r="E7703" s="12">
        <v>20</v>
      </c>
      <c r="F7703" s="12">
        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1815</v>
      </c>
      <c r="B7704" s="12">
        <v>110</v>
      </c>
      <c r="C7704" s="12">
        <v>90</v>
      </c>
      <c r="D7704" s="12" t="s">
        <v>1194</v>
      </c>
      <c r="E7704" s="12">
        <v>20</v>
      </c>
      <c r="F7704" s="12">
        <v>1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1815</v>
      </c>
      <c r="B7705" s="12">
        <v>120</v>
      </c>
      <c r="C7705" s="12">
        <v>40</v>
      </c>
      <c r="D7705" s="12" t="s">
        <v>1793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1815</v>
      </c>
      <c r="B7706" s="12">
        <v>120</v>
      </c>
      <c r="C7706" s="12">
        <v>40</v>
      </c>
      <c r="D7706" s="12" t="s">
        <v>1189</v>
      </c>
      <c r="E7706" s="12">
        <v>20</v>
      </c>
      <c r="F7706" s="12">
        <v>5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1815</v>
      </c>
      <c r="B7707" s="12">
        <v>120</v>
      </c>
      <c r="C7707" s="12">
        <v>40</v>
      </c>
      <c r="D7707" s="12" t="s">
        <v>1192</v>
      </c>
      <c r="E7707" s="12">
        <v>20</v>
      </c>
      <c r="F7707" s="12">
        <v>5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1815</v>
      </c>
      <c r="B7708" s="12">
        <v>120</v>
      </c>
      <c r="C7708" s="12">
        <v>40</v>
      </c>
      <c r="D7708" s="12" t="s">
        <v>1188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1815</v>
      </c>
      <c r="B7709" s="12">
        <v>120</v>
      </c>
      <c r="C7709" s="12">
        <v>40</v>
      </c>
      <c r="D7709" s="12" t="s">
        <v>1191</v>
      </c>
      <c r="E7709" s="12">
        <v>20</v>
      </c>
      <c r="F7709" s="12">
        <v>1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1815</v>
      </c>
      <c r="B7710" s="12">
        <v>120</v>
      </c>
      <c r="C7710" s="12">
        <v>40</v>
      </c>
      <c r="D7710" s="12" t="s">
        <v>1194</v>
      </c>
      <c r="E7710" s="12">
        <v>20</v>
      </c>
      <c r="F7710" s="12">
        <v>1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1815</v>
      </c>
      <c r="B7711" s="12">
        <v>168</v>
      </c>
      <c r="C7711" s="12">
        <v>90</v>
      </c>
      <c r="D7711" s="12" t="s">
        <v>1793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1815</v>
      </c>
      <c r="B7712" s="12">
        <v>168</v>
      </c>
      <c r="C7712" s="12">
        <v>90</v>
      </c>
      <c r="D7712" s="12" t="s">
        <v>1189</v>
      </c>
      <c r="E7712" s="12">
        <v>20</v>
      </c>
      <c r="F7712" s="12">
        <v>5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1815</v>
      </c>
      <c r="B7713" s="12">
        <v>168</v>
      </c>
      <c r="C7713" s="12">
        <v>90</v>
      </c>
      <c r="D7713" s="12" t="s">
        <v>1192</v>
      </c>
      <c r="E7713" s="12">
        <v>20</v>
      </c>
      <c r="F7713" s="12">
        <v>5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1815</v>
      </c>
      <c r="B7714" s="12">
        <v>168</v>
      </c>
      <c r="C7714" s="12">
        <v>90</v>
      </c>
      <c r="D7714" s="12" t="s">
        <v>1188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1815</v>
      </c>
      <c r="B7715" s="12">
        <v>168</v>
      </c>
      <c r="C7715" s="12">
        <v>90</v>
      </c>
      <c r="D7715" s="12" t="s">
        <v>1191</v>
      </c>
      <c r="E7715" s="12">
        <v>20</v>
      </c>
      <c r="F7715" s="12">
        <v>1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1815</v>
      </c>
      <c r="B7716" s="12">
        <v>168</v>
      </c>
      <c r="C7716" s="12">
        <v>90</v>
      </c>
      <c r="D7716" s="12" t="s">
        <v>1194</v>
      </c>
      <c r="E7716" s="12">
        <v>20</v>
      </c>
      <c r="F7716" s="12">
        <v>1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1815</v>
      </c>
      <c r="B7717" s="12">
        <v>165</v>
      </c>
      <c r="C7717" s="12">
        <v>130</v>
      </c>
      <c r="D7717" s="12" t="s">
        <v>1793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1815</v>
      </c>
      <c r="B7718" s="12">
        <v>165</v>
      </c>
      <c r="C7718" s="12">
        <v>130</v>
      </c>
      <c r="D7718" s="12" t="s">
        <v>1189</v>
      </c>
      <c r="E7718" s="12">
        <v>20</v>
      </c>
      <c r="F7718" s="12">
        <v>5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1815</v>
      </c>
      <c r="B7719" s="12">
        <v>165</v>
      </c>
      <c r="C7719" s="12">
        <v>130</v>
      </c>
      <c r="D7719" s="12" t="s">
        <v>1192</v>
      </c>
      <c r="E7719" s="12">
        <v>20</v>
      </c>
      <c r="F7719" s="12">
        <v>5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1815</v>
      </c>
      <c r="B7720" s="12">
        <v>165</v>
      </c>
      <c r="C7720" s="12">
        <v>130</v>
      </c>
      <c r="D7720" s="12" t="s">
        <v>1188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1815</v>
      </c>
      <c r="B7721" s="12">
        <v>165</v>
      </c>
      <c r="C7721" s="12">
        <v>130</v>
      </c>
      <c r="D7721" s="12" t="s">
        <v>1191</v>
      </c>
      <c r="E7721" s="12">
        <v>20</v>
      </c>
      <c r="F7721" s="12">
        <v>1</v>
      </c>
      <c r="G7721" s="14">
        <v>30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1815</v>
      </c>
      <c r="B7722" s="12">
        <v>165</v>
      </c>
      <c r="C7722" s="12">
        <v>130</v>
      </c>
      <c r="D7722" s="12" t="s">
        <v>1194</v>
      </c>
      <c r="E7722" s="12">
        <v>20</v>
      </c>
      <c r="F7722" s="12">
        <v>1</v>
      </c>
      <c r="G7722" s="14">
        <v>30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4" spans="1:14">
      <c r="A7724" s="11" t="s">
        <v>1816</v>
      </c>
    </row>
    <row r="7725" spans="1:14">
      <c r="A7725" s="11" t="s">
        <v>1817</v>
      </c>
      <c r="B7725" s="12">
        <v>100</v>
      </c>
      <c r="C7725" s="12">
        <v>100</v>
      </c>
      <c r="D7725" s="12" t="s">
        <v>1793</v>
      </c>
      <c r="E7725" s="12">
        <v>250</v>
      </c>
      <c r="F7725" s="12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1817</v>
      </c>
      <c r="B7726" s="12">
        <v>100</v>
      </c>
      <c r="C7726" s="12">
        <v>100</v>
      </c>
      <c r="D7726" s="12" t="s">
        <v>1187</v>
      </c>
      <c r="E7726" s="12">
        <v>250</v>
      </c>
      <c r="F7726" s="12">
        <v>5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1817</v>
      </c>
      <c r="B7727" s="12">
        <v>100</v>
      </c>
      <c r="C7727" s="12">
        <v>100</v>
      </c>
      <c r="D7727" s="12" t="s">
        <v>1188</v>
      </c>
      <c r="E7727" s="12">
        <v>250</v>
      </c>
      <c r="F7727" s="12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1817</v>
      </c>
      <c r="B7728" s="12">
        <v>100</v>
      </c>
      <c r="C7728" s="12">
        <v>100</v>
      </c>
      <c r="D7728" s="12" t="s">
        <v>1189</v>
      </c>
      <c r="E7728" s="12">
        <v>250</v>
      </c>
      <c r="F7728" s="12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1817</v>
      </c>
      <c r="B7729" s="12">
        <v>100</v>
      </c>
      <c r="C7729" s="12">
        <v>100</v>
      </c>
      <c r="D7729" s="12" t="s">
        <v>1190</v>
      </c>
      <c r="E7729" s="12">
        <v>250</v>
      </c>
      <c r="F7729" s="12">
        <v>5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1817</v>
      </c>
      <c r="B7730" s="12">
        <v>100</v>
      </c>
      <c r="C7730" s="12">
        <v>100</v>
      </c>
      <c r="D7730" s="12" t="s">
        <v>1191</v>
      </c>
      <c r="E7730" s="12">
        <v>250</v>
      </c>
      <c r="F7730" s="12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1817</v>
      </c>
      <c r="B7731" s="12">
        <v>100</v>
      </c>
      <c r="C7731" s="12">
        <v>100</v>
      </c>
      <c r="D7731" s="12" t="s">
        <v>1790</v>
      </c>
      <c r="E7731" s="12">
        <v>250</v>
      </c>
      <c r="F7731" s="12">
        <v>30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1817</v>
      </c>
      <c r="B7732" s="12">
        <v>100</v>
      </c>
      <c r="C7732" s="12">
        <v>100</v>
      </c>
      <c r="D7732" s="12" t="s">
        <v>1193</v>
      </c>
      <c r="E7732" s="12">
        <v>250</v>
      </c>
      <c r="F7732" s="12">
        <v>5</v>
      </c>
      <c r="G7732" s="12">
        <v>80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1817</v>
      </c>
      <c r="B7733" s="12">
        <v>100</v>
      </c>
      <c r="C7733" s="12">
        <v>100</v>
      </c>
      <c r="D7733" s="12" t="s">
        <v>1194</v>
      </c>
      <c r="E7733" s="12">
        <v>250</v>
      </c>
      <c r="F7733" s="12">
        <v>10</v>
      </c>
      <c r="G7733" s="12">
        <v>80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5" spans="1:14">
      <c r="A7735" s="11" t="s">
        <v>1817</v>
      </c>
      <c r="B7735" s="12">
        <v>30</v>
      </c>
      <c r="C7735" s="12">
        <v>160</v>
      </c>
      <c r="D7735" s="12" t="s">
        <v>1793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1817</v>
      </c>
      <c r="B7736" s="12">
        <v>30</v>
      </c>
      <c r="C7736" s="12">
        <v>160</v>
      </c>
      <c r="D7736" s="12" t="s">
        <v>1189</v>
      </c>
      <c r="E7736" s="12">
        <v>20</v>
      </c>
      <c r="F7736" s="12">
        <v>5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1817</v>
      </c>
      <c r="B7737" s="12">
        <v>30</v>
      </c>
      <c r="C7737" s="12">
        <v>160</v>
      </c>
      <c r="D7737" s="12" t="s">
        <v>1192</v>
      </c>
      <c r="E7737" s="12">
        <v>20</v>
      </c>
      <c r="F7737" s="12">
        <v>5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1817</v>
      </c>
      <c r="B7738" s="12">
        <v>30</v>
      </c>
      <c r="C7738" s="12">
        <v>160</v>
      </c>
      <c r="D7738" s="12" t="s">
        <v>1188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1817</v>
      </c>
      <c r="B7739" s="12">
        <v>30</v>
      </c>
      <c r="C7739" s="12">
        <v>160</v>
      </c>
      <c r="D7739" s="12" t="s">
        <v>1191</v>
      </c>
      <c r="E7739" s="12">
        <v>20</v>
      </c>
      <c r="F7739" s="12">
        <v>1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1817</v>
      </c>
      <c r="B7740" s="12">
        <v>30</v>
      </c>
      <c r="C7740" s="12">
        <v>160</v>
      </c>
      <c r="D7740" s="12" t="s">
        <v>1194</v>
      </c>
      <c r="E7740" s="12">
        <v>20</v>
      </c>
      <c r="F7740" s="12">
        <v>1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1817</v>
      </c>
      <c r="B7741" s="12">
        <v>30</v>
      </c>
      <c r="C7741" s="12">
        <v>120</v>
      </c>
      <c r="D7741" s="12" t="s">
        <v>1793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1817</v>
      </c>
      <c r="B7742" s="12">
        <v>30</v>
      </c>
      <c r="C7742" s="12">
        <v>120</v>
      </c>
      <c r="D7742" s="12" t="s">
        <v>1189</v>
      </c>
      <c r="E7742" s="12">
        <v>20</v>
      </c>
      <c r="F7742" s="12">
        <v>5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1817</v>
      </c>
      <c r="B7743" s="12">
        <v>30</v>
      </c>
      <c r="C7743" s="12">
        <v>120</v>
      </c>
      <c r="D7743" s="12" t="s">
        <v>1192</v>
      </c>
      <c r="E7743" s="12">
        <v>20</v>
      </c>
      <c r="F7743" s="12">
        <v>5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1817</v>
      </c>
      <c r="B7744" s="12">
        <v>30</v>
      </c>
      <c r="C7744" s="12">
        <v>120</v>
      </c>
      <c r="D7744" s="12" t="s">
        <v>1188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1817</v>
      </c>
      <c r="B7745" s="12">
        <v>30</v>
      </c>
      <c r="C7745" s="12">
        <v>120</v>
      </c>
      <c r="D7745" s="12" t="s">
        <v>1191</v>
      </c>
      <c r="E7745" s="12">
        <v>20</v>
      </c>
      <c r="F7745" s="12">
        <v>1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1817</v>
      </c>
      <c r="B7746" s="12">
        <v>30</v>
      </c>
      <c r="C7746" s="12">
        <v>120</v>
      </c>
      <c r="D7746" s="12" t="s">
        <v>1194</v>
      </c>
      <c r="E7746" s="12">
        <v>20</v>
      </c>
      <c r="F7746" s="12">
        <v>1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1817</v>
      </c>
      <c r="B7747" s="12">
        <v>110</v>
      </c>
      <c r="C7747" s="12">
        <v>140</v>
      </c>
      <c r="D7747" s="12" t="s">
        <v>1793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1817</v>
      </c>
      <c r="B7748" s="12">
        <v>110</v>
      </c>
      <c r="C7748" s="12">
        <v>140</v>
      </c>
      <c r="D7748" s="12" t="s">
        <v>1189</v>
      </c>
      <c r="E7748" s="12">
        <v>20</v>
      </c>
      <c r="F7748" s="12">
        <v>5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1817</v>
      </c>
      <c r="B7749" s="12">
        <v>110</v>
      </c>
      <c r="C7749" s="12">
        <v>140</v>
      </c>
      <c r="D7749" s="12" t="s">
        <v>1192</v>
      </c>
      <c r="E7749" s="12">
        <v>20</v>
      </c>
      <c r="F7749" s="12">
        <v>5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1817</v>
      </c>
      <c r="B7750" s="12">
        <v>110</v>
      </c>
      <c r="C7750" s="12">
        <v>140</v>
      </c>
      <c r="D7750" s="12" t="s">
        <v>1188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1817</v>
      </c>
      <c r="B7751" s="12">
        <v>110</v>
      </c>
      <c r="C7751" s="12">
        <v>140</v>
      </c>
      <c r="D7751" s="12" t="s">
        <v>1191</v>
      </c>
      <c r="E7751" s="12">
        <v>20</v>
      </c>
      <c r="F7751" s="12">
        <v>1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1817</v>
      </c>
      <c r="B7752" s="12">
        <v>110</v>
      </c>
      <c r="C7752" s="12">
        <v>140</v>
      </c>
      <c r="D7752" s="12" t="s">
        <v>1194</v>
      </c>
      <c r="E7752" s="12">
        <v>20</v>
      </c>
      <c r="F7752" s="12">
        <v>1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1817</v>
      </c>
      <c r="B7753" s="12">
        <v>160</v>
      </c>
      <c r="C7753" s="12">
        <v>160</v>
      </c>
      <c r="D7753" s="12" t="s">
        <v>1793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1817</v>
      </c>
      <c r="B7754" s="12">
        <v>160</v>
      </c>
      <c r="C7754" s="12">
        <v>160</v>
      </c>
      <c r="D7754" s="12" t="s">
        <v>1189</v>
      </c>
      <c r="E7754" s="12">
        <v>20</v>
      </c>
      <c r="F7754" s="12">
        <v>5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1817</v>
      </c>
      <c r="B7755" s="12">
        <v>160</v>
      </c>
      <c r="C7755" s="12">
        <v>160</v>
      </c>
      <c r="D7755" s="12" t="s">
        <v>1192</v>
      </c>
      <c r="E7755" s="12">
        <v>20</v>
      </c>
      <c r="F7755" s="12">
        <v>5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1817</v>
      </c>
      <c r="B7756" s="12">
        <v>160</v>
      </c>
      <c r="C7756" s="12">
        <v>160</v>
      </c>
      <c r="D7756" s="12" t="s">
        <v>1188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1817</v>
      </c>
      <c r="B7757" s="12">
        <v>160</v>
      </c>
      <c r="C7757" s="12">
        <v>160</v>
      </c>
      <c r="D7757" s="12" t="s">
        <v>1191</v>
      </c>
      <c r="E7757" s="12">
        <v>20</v>
      </c>
      <c r="F7757" s="12">
        <v>1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1817</v>
      </c>
      <c r="B7758" s="12">
        <v>160</v>
      </c>
      <c r="C7758" s="12">
        <v>160</v>
      </c>
      <c r="D7758" s="12" t="s">
        <v>1194</v>
      </c>
      <c r="E7758" s="12">
        <v>20</v>
      </c>
      <c r="F7758" s="12">
        <v>1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1817</v>
      </c>
      <c r="B7759" s="12">
        <v>170</v>
      </c>
      <c r="C7759" s="12">
        <v>140</v>
      </c>
      <c r="D7759" s="12" t="s">
        <v>1793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1817</v>
      </c>
      <c r="B7760" s="12">
        <v>170</v>
      </c>
      <c r="C7760" s="12">
        <v>140</v>
      </c>
      <c r="D7760" s="12" t="s">
        <v>1189</v>
      </c>
      <c r="E7760" s="12">
        <v>20</v>
      </c>
      <c r="F7760" s="12">
        <v>5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1817</v>
      </c>
      <c r="B7761" s="12">
        <v>170</v>
      </c>
      <c r="C7761" s="12">
        <v>140</v>
      </c>
      <c r="D7761" s="12" t="s">
        <v>1192</v>
      </c>
      <c r="E7761" s="12">
        <v>20</v>
      </c>
      <c r="F7761" s="12">
        <v>5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1817</v>
      </c>
      <c r="B7762" s="12">
        <v>170</v>
      </c>
      <c r="C7762" s="12">
        <v>140</v>
      </c>
      <c r="D7762" s="12" t="s">
        <v>1188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1817</v>
      </c>
      <c r="B7763" s="12">
        <v>170</v>
      </c>
      <c r="C7763" s="12">
        <v>140</v>
      </c>
      <c r="D7763" s="12" t="s">
        <v>1191</v>
      </c>
      <c r="E7763" s="12">
        <v>20</v>
      </c>
      <c r="F7763" s="12">
        <v>1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1817</v>
      </c>
      <c r="B7764" s="12">
        <v>170</v>
      </c>
      <c r="C7764" s="12">
        <v>140</v>
      </c>
      <c r="D7764" s="12" t="s">
        <v>1194</v>
      </c>
      <c r="E7764" s="12">
        <v>20</v>
      </c>
      <c r="F7764" s="12">
        <v>1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1817</v>
      </c>
      <c r="B7765" s="12">
        <v>170</v>
      </c>
      <c r="C7765" s="12">
        <v>110</v>
      </c>
      <c r="D7765" s="12" t="s">
        <v>1793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1817</v>
      </c>
      <c r="B7766" s="12">
        <v>170</v>
      </c>
      <c r="C7766" s="12">
        <v>110</v>
      </c>
      <c r="D7766" s="12" t="s">
        <v>1189</v>
      </c>
      <c r="E7766" s="12">
        <v>20</v>
      </c>
      <c r="F7766" s="12">
        <v>5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1817</v>
      </c>
      <c r="B7767" s="12">
        <v>170</v>
      </c>
      <c r="C7767" s="12">
        <v>110</v>
      </c>
      <c r="D7767" s="12" t="s">
        <v>1192</v>
      </c>
      <c r="E7767" s="12">
        <v>20</v>
      </c>
      <c r="F7767" s="12">
        <v>5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1817</v>
      </c>
      <c r="B7768" s="12">
        <v>170</v>
      </c>
      <c r="C7768" s="12">
        <v>110</v>
      </c>
      <c r="D7768" s="12" t="s">
        <v>1188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1817</v>
      </c>
      <c r="B7769" s="12">
        <v>170</v>
      </c>
      <c r="C7769" s="12">
        <v>110</v>
      </c>
      <c r="D7769" s="12" t="s">
        <v>1191</v>
      </c>
      <c r="E7769" s="12">
        <v>20</v>
      </c>
      <c r="F7769" s="12">
        <v>1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1817</v>
      </c>
      <c r="B7770" s="12">
        <v>170</v>
      </c>
      <c r="C7770" s="12">
        <v>110</v>
      </c>
      <c r="D7770" s="12" t="s">
        <v>1194</v>
      </c>
      <c r="E7770" s="12">
        <v>20</v>
      </c>
      <c r="F7770" s="12">
        <v>1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1817</v>
      </c>
      <c r="B7771" s="12">
        <v>160</v>
      </c>
      <c r="C7771" s="12">
        <v>60</v>
      </c>
      <c r="D7771" s="12" t="s">
        <v>1793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1817</v>
      </c>
      <c r="B7772" s="12">
        <v>160</v>
      </c>
      <c r="C7772" s="12">
        <v>60</v>
      </c>
      <c r="D7772" s="12" t="s">
        <v>1189</v>
      </c>
      <c r="E7772" s="12">
        <v>20</v>
      </c>
      <c r="F7772" s="12">
        <v>5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1817</v>
      </c>
      <c r="B7773" s="12">
        <v>160</v>
      </c>
      <c r="C7773" s="12">
        <v>60</v>
      </c>
      <c r="D7773" s="12" t="s">
        <v>1192</v>
      </c>
      <c r="E7773" s="12">
        <v>20</v>
      </c>
      <c r="F7773" s="12">
        <v>5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1817</v>
      </c>
      <c r="B7774" s="12">
        <v>160</v>
      </c>
      <c r="C7774" s="12">
        <v>60</v>
      </c>
      <c r="D7774" s="12" t="s">
        <v>1188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1817</v>
      </c>
      <c r="B7775" s="12">
        <v>160</v>
      </c>
      <c r="C7775" s="12">
        <v>60</v>
      </c>
      <c r="D7775" s="12" t="s">
        <v>1191</v>
      </c>
      <c r="E7775" s="12">
        <v>20</v>
      </c>
      <c r="F7775" s="12">
        <v>1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1817</v>
      </c>
      <c r="B7776" s="12">
        <v>160</v>
      </c>
      <c r="C7776" s="12">
        <v>60</v>
      </c>
      <c r="D7776" s="12" t="s">
        <v>1194</v>
      </c>
      <c r="E7776" s="12">
        <v>20</v>
      </c>
      <c r="F7776" s="12">
        <v>1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1817</v>
      </c>
      <c r="B7777" s="12">
        <v>75</v>
      </c>
      <c r="C7777" s="12">
        <v>80</v>
      </c>
      <c r="D7777" s="12" t="s">
        <v>1793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1817</v>
      </c>
      <c r="B7778" s="12">
        <v>75</v>
      </c>
      <c r="C7778" s="12">
        <v>80</v>
      </c>
      <c r="D7778" s="12" t="s">
        <v>1189</v>
      </c>
      <c r="E7778" s="12">
        <v>20</v>
      </c>
      <c r="F7778" s="12">
        <v>5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1817</v>
      </c>
      <c r="B7779" s="12">
        <v>75</v>
      </c>
      <c r="C7779" s="12">
        <v>80</v>
      </c>
      <c r="D7779" s="12" t="s">
        <v>1192</v>
      </c>
      <c r="E7779" s="12">
        <v>20</v>
      </c>
      <c r="F7779" s="12">
        <v>5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1817</v>
      </c>
      <c r="B7780" s="12">
        <v>75</v>
      </c>
      <c r="C7780" s="12">
        <v>80</v>
      </c>
      <c r="D7780" s="12" t="s">
        <v>1188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1817</v>
      </c>
      <c r="B7781" s="12">
        <v>75</v>
      </c>
      <c r="C7781" s="12">
        <v>80</v>
      </c>
      <c r="D7781" s="12" t="s">
        <v>1191</v>
      </c>
      <c r="E7781" s="12">
        <v>20</v>
      </c>
      <c r="F7781" s="12">
        <v>1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1817</v>
      </c>
      <c r="B7782" s="12">
        <v>75</v>
      </c>
      <c r="C7782" s="12">
        <v>80</v>
      </c>
      <c r="D7782" s="12" t="s">
        <v>1194</v>
      </c>
      <c r="E7782" s="12">
        <v>20</v>
      </c>
      <c r="F7782" s="12">
        <v>1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1817</v>
      </c>
      <c r="B7783" s="12">
        <v>30</v>
      </c>
      <c r="C7783" s="12">
        <v>45</v>
      </c>
      <c r="D7783" s="12" t="s">
        <v>1793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1817</v>
      </c>
      <c r="B7784" s="12">
        <v>30</v>
      </c>
      <c r="C7784" s="12">
        <v>45</v>
      </c>
      <c r="D7784" s="12" t="s">
        <v>1189</v>
      </c>
      <c r="E7784" s="12">
        <v>20</v>
      </c>
      <c r="F7784" s="12">
        <v>5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1817</v>
      </c>
      <c r="B7785" s="12">
        <v>30</v>
      </c>
      <c r="C7785" s="12">
        <v>45</v>
      </c>
      <c r="D7785" s="12" t="s">
        <v>1192</v>
      </c>
      <c r="E7785" s="12">
        <v>20</v>
      </c>
      <c r="F7785" s="12">
        <v>5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1817</v>
      </c>
      <c r="B7786" s="12">
        <v>30</v>
      </c>
      <c r="C7786" s="12">
        <v>45</v>
      </c>
      <c r="D7786" s="12" t="s">
        <v>1188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1817</v>
      </c>
      <c r="B7787" s="12">
        <v>30</v>
      </c>
      <c r="C7787" s="12">
        <v>45</v>
      </c>
      <c r="D7787" s="12" t="s">
        <v>1191</v>
      </c>
      <c r="E7787" s="12">
        <v>20</v>
      </c>
      <c r="F7787" s="12">
        <v>1</v>
      </c>
      <c r="G7787" s="14">
        <v>30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1817</v>
      </c>
      <c r="B7788" s="12">
        <v>30</v>
      </c>
      <c r="C7788" s="12">
        <v>45</v>
      </c>
      <c r="D7788" s="12" t="s">
        <v>1194</v>
      </c>
      <c r="E7788" s="12">
        <v>20</v>
      </c>
      <c r="F7788" s="12">
        <v>1</v>
      </c>
      <c r="G7788" s="14">
        <v>30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90" spans="1:14">
      <c r="A7790" s="11" t="s">
        <v>1818</v>
      </c>
    </row>
    <row r="7791" spans="1:14">
      <c r="A7791" s="11" t="s">
        <v>1819</v>
      </c>
      <c r="B7791" s="12">
        <v>150</v>
      </c>
      <c r="C7791" s="12">
        <v>120</v>
      </c>
      <c r="D7791" s="12" t="s">
        <v>1793</v>
      </c>
      <c r="E7791" s="12">
        <v>150</v>
      </c>
      <c r="F7791" s="12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1819</v>
      </c>
      <c r="B7792" s="12">
        <v>150</v>
      </c>
      <c r="C7792" s="12">
        <v>120</v>
      </c>
      <c r="D7792" s="12" t="s">
        <v>1187</v>
      </c>
      <c r="E7792" s="12">
        <v>150</v>
      </c>
      <c r="F7792" s="12">
        <v>5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1819</v>
      </c>
      <c r="B7793" s="12">
        <v>150</v>
      </c>
      <c r="C7793" s="12">
        <v>120</v>
      </c>
      <c r="D7793" s="12" t="s">
        <v>1188</v>
      </c>
      <c r="E7793" s="12">
        <v>150</v>
      </c>
      <c r="F7793" s="12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1819</v>
      </c>
      <c r="B7794" s="12">
        <v>150</v>
      </c>
      <c r="C7794" s="12">
        <v>120</v>
      </c>
      <c r="D7794" s="12" t="s">
        <v>1189</v>
      </c>
      <c r="E7794" s="12">
        <v>150</v>
      </c>
      <c r="F7794" s="12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1819</v>
      </c>
      <c r="B7795" s="12">
        <v>150</v>
      </c>
      <c r="C7795" s="12">
        <v>120</v>
      </c>
      <c r="D7795" s="12" t="s">
        <v>1190</v>
      </c>
      <c r="E7795" s="12">
        <v>150</v>
      </c>
      <c r="F7795" s="12">
        <v>5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  <c r="Q7795" s="12" t="s">
        <v>1820</v>
      </c>
    </row>
    <row r="7796" spans="1:17">
      <c r="A7796" s="11" t="s">
        <v>1819</v>
      </c>
      <c r="B7796" s="12">
        <v>150</v>
      </c>
      <c r="C7796" s="12">
        <v>120</v>
      </c>
      <c r="D7796" s="12" t="s">
        <v>1191</v>
      </c>
      <c r="E7796" s="12">
        <v>150</v>
      </c>
      <c r="F7796" s="12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1819</v>
      </c>
      <c r="B7797" s="12">
        <v>150</v>
      </c>
      <c r="C7797" s="12">
        <v>120</v>
      </c>
      <c r="D7797" s="12" t="s">
        <v>1790</v>
      </c>
      <c r="E7797" s="12">
        <v>150</v>
      </c>
      <c r="F7797" s="12">
        <v>40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7">
      <c r="A7798" s="11" t="s">
        <v>1819</v>
      </c>
      <c r="B7798" s="12">
        <v>150</v>
      </c>
      <c r="C7798" s="12">
        <v>120</v>
      </c>
      <c r="D7798" s="12" t="s">
        <v>1193</v>
      </c>
      <c r="E7798" s="12">
        <v>150</v>
      </c>
      <c r="F7798" s="12">
        <v>5</v>
      </c>
      <c r="G7798" s="12">
        <v>80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7">
      <c r="A7799" s="11" t="s">
        <v>1819</v>
      </c>
      <c r="B7799" s="12">
        <v>150</v>
      </c>
      <c r="C7799" s="12">
        <v>120</v>
      </c>
      <c r="D7799" s="12" t="s">
        <v>1194</v>
      </c>
      <c r="E7799" s="12">
        <v>150</v>
      </c>
      <c r="F7799" s="12">
        <v>10</v>
      </c>
      <c r="G7799" s="12">
        <v>80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1" spans="1:17">
      <c r="A7801" s="11" t="s">
        <v>1819</v>
      </c>
      <c r="B7801" s="12">
        <v>70</v>
      </c>
      <c r="C7801" s="12">
        <v>220</v>
      </c>
      <c r="D7801" s="12" t="s">
        <v>1793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1819</v>
      </c>
      <c r="B7802" s="12">
        <v>70</v>
      </c>
      <c r="C7802" s="12">
        <v>220</v>
      </c>
      <c r="D7802" s="12" t="s">
        <v>1189</v>
      </c>
      <c r="E7802" s="12">
        <v>40</v>
      </c>
      <c r="F7802" s="12">
        <v>20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1819</v>
      </c>
      <c r="B7803" s="12">
        <v>70</v>
      </c>
      <c r="C7803" s="12">
        <v>220</v>
      </c>
      <c r="D7803" s="12" t="s">
        <v>1192</v>
      </c>
      <c r="E7803" s="12">
        <v>40</v>
      </c>
      <c r="F7803" s="12">
        <v>20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1819</v>
      </c>
      <c r="B7804" s="12">
        <v>70</v>
      </c>
      <c r="C7804" s="12">
        <v>220</v>
      </c>
      <c r="D7804" s="12" t="s">
        <v>1188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1819</v>
      </c>
      <c r="B7805" s="12">
        <v>70</v>
      </c>
      <c r="C7805" s="12">
        <v>220</v>
      </c>
      <c r="D7805" s="12" t="s">
        <v>1191</v>
      </c>
      <c r="E7805" s="12">
        <v>40</v>
      </c>
      <c r="F7805" s="12">
        <v>2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1819</v>
      </c>
      <c r="B7806" s="12">
        <v>70</v>
      </c>
      <c r="C7806" s="12">
        <v>220</v>
      </c>
      <c r="D7806" s="12" t="s">
        <v>1194</v>
      </c>
      <c r="E7806" s="12">
        <v>40</v>
      </c>
      <c r="F7806" s="12">
        <v>2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1819</v>
      </c>
      <c r="B7807" s="12">
        <v>70</v>
      </c>
      <c r="C7807" s="12">
        <v>160</v>
      </c>
      <c r="D7807" s="12" t="s">
        <v>1793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1819</v>
      </c>
      <c r="B7808" s="12">
        <v>70</v>
      </c>
      <c r="C7808" s="12">
        <v>160</v>
      </c>
      <c r="D7808" s="12" t="s">
        <v>1189</v>
      </c>
      <c r="E7808" s="12">
        <v>40</v>
      </c>
      <c r="F7808" s="12">
        <v>20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1819</v>
      </c>
      <c r="B7809" s="12">
        <v>70</v>
      </c>
      <c r="C7809" s="12">
        <v>160</v>
      </c>
      <c r="D7809" s="12" t="s">
        <v>1192</v>
      </c>
      <c r="E7809" s="12">
        <v>40</v>
      </c>
      <c r="F7809" s="12">
        <v>20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1819</v>
      </c>
      <c r="B7810" s="12">
        <v>70</v>
      </c>
      <c r="C7810" s="12">
        <v>160</v>
      </c>
      <c r="D7810" s="12" t="s">
        <v>1188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1819</v>
      </c>
      <c r="B7811" s="12">
        <v>70</v>
      </c>
      <c r="C7811" s="12">
        <v>160</v>
      </c>
      <c r="D7811" s="12" t="s">
        <v>1191</v>
      </c>
      <c r="E7811" s="12">
        <v>40</v>
      </c>
      <c r="F7811" s="12">
        <v>2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1819</v>
      </c>
      <c r="B7812" s="12">
        <v>70</v>
      </c>
      <c r="C7812" s="12">
        <v>160</v>
      </c>
      <c r="D7812" s="12" t="s">
        <v>1194</v>
      </c>
      <c r="E7812" s="12">
        <v>40</v>
      </c>
      <c r="F7812" s="12">
        <v>2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1819</v>
      </c>
      <c r="B7813" s="12">
        <v>70</v>
      </c>
      <c r="C7813" s="12">
        <v>80</v>
      </c>
      <c r="D7813" s="12" t="s">
        <v>1793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1819</v>
      </c>
      <c r="B7814" s="12">
        <v>70</v>
      </c>
      <c r="C7814" s="12">
        <v>80</v>
      </c>
      <c r="D7814" s="12" t="s">
        <v>1189</v>
      </c>
      <c r="E7814" s="12">
        <v>40</v>
      </c>
      <c r="F7814" s="12">
        <v>20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1819</v>
      </c>
      <c r="B7815" s="12">
        <v>70</v>
      </c>
      <c r="C7815" s="12">
        <v>80</v>
      </c>
      <c r="D7815" s="12" t="s">
        <v>1192</v>
      </c>
      <c r="E7815" s="12">
        <v>40</v>
      </c>
      <c r="F7815" s="12">
        <v>20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1819</v>
      </c>
      <c r="B7816" s="12">
        <v>70</v>
      </c>
      <c r="C7816" s="12">
        <v>80</v>
      </c>
      <c r="D7816" s="12" t="s">
        <v>1188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1819</v>
      </c>
      <c r="B7817" s="12">
        <v>70</v>
      </c>
      <c r="C7817" s="12">
        <v>80</v>
      </c>
      <c r="D7817" s="12" t="s">
        <v>1191</v>
      </c>
      <c r="E7817" s="12">
        <v>40</v>
      </c>
      <c r="F7817" s="12">
        <v>2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1819</v>
      </c>
      <c r="B7818" s="12">
        <v>70</v>
      </c>
      <c r="C7818" s="12">
        <v>80</v>
      </c>
      <c r="D7818" s="12" t="s">
        <v>1194</v>
      </c>
      <c r="E7818" s="12">
        <v>40</v>
      </c>
      <c r="F7818" s="12">
        <v>2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1819</v>
      </c>
      <c r="B7819" s="12">
        <v>150</v>
      </c>
      <c r="C7819" s="12">
        <v>215</v>
      </c>
      <c r="D7819" s="12" t="s">
        <v>1793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1819</v>
      </c>
      <c r="B7820" s="12">
        <v>150</v>
      </c>
      <c r="C7820" s="12">
        <v>215</v>
      </c>
      <c r="D7820" s="12" t="s">
        <v>1189</v>
      </c>
      <c r="E7820" s="12">
        <v>40</v>
      </c>
      <c r="F7820" s="12">
        <v>20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1819</v>
      </c>
      <c r="B7821" s="12">
        <v>150</v>
      </c>
      <c r="C7821" s="12">
        <v>215</v>
      </c>
      <c r="D7821" s="12" t="s">
        <v>1192</v>
      </c>
      <c r="E7821" s="12">
        <v>40</v>
      </c>
      <c r="F7821" s="12">
        <v>20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1819</v>
      </c>
      <c r="B7822" s="12">
        <v>150</v>
      </c>
      <c r="C7822" s="12">
        <v>215</v>
      </c>
      <c r="D7822" s="12" t="s">
        <v>1188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1819</v>
      </c>
      <c r="B7823" s="12">
        <v>150</v>
      </c>
      <c r="C7823" s="12">
        <v>215</v>
      </c>
      <c r="D7823" s="12" t="s">
        <v>1191</v>
      </c>
      <c r="E7823" s="12">
        <v>40</v>
      </c>
      <c r="F7823" s="12">
        <v>2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1819</v>
      </c>
      <c r="B7824" s="12">
        <v>150</v>
      </c>
      <c r="C7824" s="12">
        <v>215</v>
      </c>
      <c r="D7824" s="12" t="s">
        <v>1194</v>
      </c>
      <c r="E7824" s="12">
        <v>40</v>
      </c>
      <c r="F7824" s="12">
        <v>2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1819</v>
      </c>
      <c r="B7825" s="12">
        <v>150</v>
      </c>
      <c r="C7825" s="12">
        <v>115</v>
      </c>
      <c r="D7825" s="12" t="s">
        <v>1793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1819</v>
      </c>
      <c r="B7826" s="12">
        <v>150</v>
      </c>
      <c r="C7826" s="12">
        <v>115</v>
      </c>
      <c r="D7826" s="12" t="s">
        <v>1189</v>
      </c>
      <c r="E7826" s="12">
        <v>40</v>
      </c>
      <c r="F7826" s="12">
        <v>20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1819</v>
      </c>
      <c r="B7827" s="12">
        <v>150</v>
      </c>
      <c r="C7827" s="12">
        <v>115</v>
      </c>
      <c r="D7827" s="12" t="s">
        <v>1192</v>
      </c>
      <c r="E7827" s="12">
        <v>40</v>
      </c>
      <c r="F7827" s="12">
        <v>20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1819</v>
      </c>
      <c r="B7828" s="12">
        <v>150</v>
      </c>
      <c r="C7828" s="12">
        <v>115</v>
      </c>
      <c r="D7828" s="12" t="s">
        <v>1188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1819</v>
      </c>
      <c r="B7829" s="12">
        <v>150</v>
      </c>
      <c r="C7829" s="12">
        <v>115</v>
      </c>
      <c r="D7829" s="12" t="s">
        <v>1191</v>
      </c>
      <c r="E7829" s="12">
        <v>40</v>
      </c>
      <c r="F7829" s="12">
        <v>2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1819</v>
      </c>
      <c r="B7830" s="12">
        <v>150</v>
      </c>
      <c r="C7830" s="12">
        <v>115</v>
      </c>
      <c r="D7830" s="12" t="s">
        <v>1194</v>
      </c>
      <c r="E7830" s="12">
        <v>40</v>
      </c>
      <c r="F7830" s="12">
        <v>2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1819</v>
      </c>
      <c r="B7831" s="12">
        <v>150</v>
      </c>
      <c r="C7831" s="12">
        <v>60</v>
      </c>
      <c r="D7831" s="12" t="s">
        <v>1793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1819</v>
      </c>
      <c r="B7832" s="12">
        <v>150</v>
      </c>
      <c r="C7832" s="12">
        <v>60</v>
      </c>
      <c r="D7832" s="12" t="s">
        <v>1189</v>
      </c>
      <c r="E7832" s="12">
        <v>40</v>
      </c>
      <c r="F7832" s="12">
        <v>20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1819</v>
      </c>
      <c r="B7833" s="12">
        <v>150</v>
      </c>
      <c r="C7833" s="12">
        <v>60</v>
      </c>
      <c r="D7833" s="12" t="s">
        <v>1192</v>
      </c>
      <c r="E7833" s="12">
        <v>40</v>
      </c>
      <c r="F7833" s="12">
        <v>20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1819</v>
      </c>
      <c r="B7834" s="12">
        <v>150</v>
      </c>
      <c r="C7834" s="12">
        <v>60</v>
      </c>
      <c r="D7834" s="12" t="s">
        <v>1188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1819</v>
      </c>
      <c r="B7835" s="12">
        <v>150</v>
      </c>
      <c r="C7835" s="12">
        <v>60</v>
      </c>
      <c r="D7835" s="12" t="s">
        <v>1191</v>
      </c>
      <c r="E7835" s="12">
        <v>40</v>
      </c>
      <c r="F7835" s="12">
        <v>2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1819</v>
      </c>
      <c r="B7836" s="12">
        <v>150</v>
      </c>
      <c r="C7836" s="12">
        <v>60</v>
      </c>
      <c r="D7836" s="12" t="s">
        <v>1194</v>
      </c>
      <c r="E7836" s="12">
        <v>40</v>
      </c>
      <c r="F7836" s="12">
        <v>2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1819</v>
      </c>
      <c r="B7837" s="12">
        <v>220</v>
      </c>
      <c r="C7837" s="12">
        <v>80</v>
      </c>
      <c r="D7837" s="12" t="s">
        <v>1793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1819</v>
      </c>
      <c r="B7838" s="12">
        <v>220</v>
      </c>
      <c r="C7838" s="12">
        <v>80</v>
      </c>
      <c r="D7838" s="12" t="s">
        <v>1189</v>
      </c>
      <c r="E7838" s="12">
        <v>40</v>
      </c>
      <c r="F7838" s="12">
        <v>20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1819</v>
      </c>
      <c r="B7839" s="12">
        <v>220</v>
      </c>
      <c r="C7839" s="12">
        <v>80</v>
      </c>
      <c r="D7839" s="12" t="s">
        <v>1192</v>
      </c>
      <c r="E7839" s="12">
        <v>40</v>
      </c>
      <c r="F7839" s="12">
        <v>20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1819</v>
      </c>
      <c r="B7840" s="12">
        <v>220</v>
      </c>
      <c r="C7840" s="12">
        <v>80</v>
      </c>
      <c r="D7840" s="12" t="s">
        <v>1188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1819</v>
      </c>
      <c r="B7841" s="12">
        <v>220</v>
      </c>
      <c r="C7841" s="12">
        <v>80</v>
      </c>
      <c r="D7841" s="12" t="s">
        <v>1191</v>
      </c>
      <c r="E7841" s="12">
        <v>40</v>
      </c>
      <c r="F7841" s="12">
        <v>2</v>
      </c>
      <c r="G7841" s="14">
        <v>30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1819</v>
      </c>
      <c r="B7842" s="12">
        <v>220</v>
      </c>
      <c r="C7842" s="12">
        <v>80</v>
      </c>
      <c r="D7842" s="12" t="s">
        <v>1194</v>
      </c>
      <c r="E7842" s="12">
        <v>40</v>
      </c>
      <c r="F7842" s="12">
        <v>2</v>
      </c>
      <c r="G7842" s="14">
        <v>30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4" spans="1:14">
      <c r="A7844" s="11" t="s">
        <v>1821</v>
      </c>
    </row>
    <row r="7845" spans="1:14">
      <c r="A7845" s="11" t="s">
        <v>1822</v>
      </c>
      <c r="B7845" s="12">
        <v>150</v>
      </c>
      <c r="C7845" s="12">
        <v>100</v>
      </c>
      <c r="D7845" s="12" t="s">
        <v>1793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1822</v>
      </c>
      <c r="B7846" s="12">
        <v>150</v>
      </c>
      <c r="C7846" s="12">
        <v>100</v>
      </c>
      <c r="D7846" s="12" t="s">
        <v>1187</v>
      </c>
      <c r="E7846" s="12">
        <v>150</v>
      </c>
      <c r="F7846" s="12">
        <v>5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1822</v>
      </c>
      <c r="B7847" s="12">
        <v>150</v>
      </c>
      <c r="C7847" s="12">
        <v>100</v>
      </c>
      <c r="D7847" s="12" t="s">
        <v>1188</v>
      </c>
      <c r="E7847" s="12">
        <v>150</v>
      </c>
      <c r="F7847" s="12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1822</v>
      </c>
      <c r="B7848" s="12">
        <v>150</v>
      </c>
      <c r="C7848" s="12">
        <v>100</v>
      </c>
      <c r="D7848" s="12" t="s">
        <v>1189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1822</v>
      </c>
      <c r="B7849" s="12">
        <v>150</v>
      </c>
      <c r="C7849" s="12">
        <v>100</v>
      </c>
      <c r="D7849" s="12" t="s">
        <v>1190</v>
      </c>
      <c r="E7849" s="12">
        <v>150</v>
      </c>
      <c r="F7849" s="12">
        <v>5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1822</v>
      </c>
      <c r="B7850" s="12">
        <v>150</v>
      </c>
      <c r="C7850" s="12">
        <v>100</v>
      </c>
      <c r="D7850" s="12" t="s">
        <v>1191</v>
      </c>
      <c r="E7850" s="12">
        <v>150</v>
      </c>
      <c r="F7850" s="12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1822</v>
      </c>
      <c r="B7851" s="12">
        <v>150</v>
      </c>
      <c r="C7851" s="12">
        <v>100</v>
      </c>
      <c r="D7851" s="12" t="s">
        <v>1790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>
      <c r="A7852" s="11" t="s">
        <v>1822</v>
      </c>
      <c r="B7852" s="12">
        <v>150</v>
      </c>
      <c r="C7852" s="12">
        <v>100</v>
      </c>
      <c r="D7852" s="12" t="s">
        <v>1193</v>
      </c>
      <c r="E7852" s="12">
        <v>150</v>
      </c>
      <c r="F7852" s="12">
        <v>5</v>
      </c>
      <c r="G7852" s="12">
        <v>80</v>
      </c>
      <c r="H7852" s="12">
        <v>0</v>
      </c>
      <c r="I7852" s="12">
        <v>246</v>
      </c>
      <c r="J7852" s="12">
        <v>0</v>
      </c>
      <c r="K7852" s="12">
        <v>0</v>
      </c>
      <c r="L7852" s="12">
        <v>0</v>
      </c>
      <c r="M7852" s="12">
        <v>0</v>
      </c>
      <c r="N7852" s="12">
        <v>0</v>
      </c>
    </row>
    <row r="7853" spans="1:14">
      <c r="A7853" s="11" t="s">
        <v>1822</v>
      </c>
      <c r="B7853" s="12">
        <v>150</v>
      </c>
      <c r="C7853" s="12">
        <v>100</v>
      </c>
      <c r="D7853" s="12" t="s">
        <v>1194</v>
      </c>
      <c r="E7853" s="12">
        <v>150</v>
      </c>
      <c r="F7853" s="12">
        <v>20</v>
      </c>
      <c r="G7853" s="12">
        <v>80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1822</v>
      </c>
      <c r="B7854" s="18">
        <v>150</v>
      </c>
      <c r="C7854" s="18">
        <v>100</v>
      </c>
      <c r="D7854" s="18" t="s">
        <v>1823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5" spans="1:14" s="18" customFormat="1">
      <c r="A7855" s="17" t="s">
        <v>1822</v>
      </c>
      <c r="B7855" s="18">
        <v>150</v>
      </c>
      <c r="C7855" s="18">
        <v>100</v>
      </c>
      <c r="D7855" s="18" t="s">
        <v>1824</v>
      </c>
      <c r="E7855" s="18">
        <v>150</v>
      </c>
      <c r="F7855" s="18">
        <v>2</v>
      </c>
      <c r="G7855" s="18">
        <v>120</v>
      </c>
      <c r="H7855" s="18">
        <v>0</v>
      </c>
      <c r="I7855" s="18">
        <v>249</v>
      </c>
      <c r="J7855" s="18">
        <v>0</v>
      </c>
      <c r="K7855" s="18">
        <v>0</v>
      </c>
      <c r="L7855" s="12">
        <v>0</v>
      </c>
      <c r="M7855" s="12">
        <v>0</v>
      </c>
      <c r="N7855" s="12">
        <v>0</v>
      </c>
    </row>
    <row r="7856" spans="1:14" s="18" customFormat="1">
      <c r="A7856" s="17" t="s">
        <v>1822</v>
      </c>
      <c r="B7856" s="18">
        <v>150</v>
      </c>
      <c r="C7856" s="18">
        <v>100</v>
      </c>
      <c r="D7856" s="18" t="s">
        <v>1201</v>
      </c>
      <c r="E7856" s="18">
        <v>150</v>
      </c>
      <c r="F7856" s="18">
        <v>2</v>
      </c>
      <c r="G7856" s="18">
        <v>120</v>
      </c>
      <c r="H7856" s="18">
        <v>0</v>
      </c>
      <c r="I7856" s="18">
        <v>249</v>
      </c>
      <c r="J7856" s="18">
        <v>0</v>
      </c>
      <c r="K7856" s="18">
        <v>0</v>
      </c>
      <c r="L7856" s="12">
        <v>0</v>
      </c>
      <c r="M7856" s="12">
        <v>0</v>
      </c>
      <c r="N7856" s="12">
        <v>0</v>
      </c>
    </row>
    <row r="7858" spans="1:14">
      <c r="A7858" s="11" t="s">
        <v>1822</v>
      </c>
      <c r="B7858" s="12">
        <v>95</v>
      </c>
      <c r="C7858" s="12">
        <v>115</v>
      </c>
      <c r="D7858" s="12" t="s">
        <v>1793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1822</v>
      </c>
      <c r="B7859" s="12">
        <v>95</v>
      </c>
      <c r="C7859" s="12">
        <v>115</v>
      </c>
      <c r="D7859" s="12" t="s">
        <v>1189</v>
      </c>
      <c r="E7859" s="12">
        <v>20</v>
      </c>
      <c r="F7859" s="12">
        <v>5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1822</v>
      </c>
      <c r="B7860" s="12">
        <v>95</v>
      </c>
      <c r="C7860" s="12">
        <v>115</v>
      </c>
      <c r="D7860" s="12" t="s">
        <v>1192</v>
      </c>
      <c r="E7860" s="12">
        <v>20</v>
      </c>
      <c r="F7860" s="12">
        <v>5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1822</v>
      </c>
      <c r="B7861" s="12">
        <v>95</v>
      </c>
      <c r="C7861" s="12">
        <v>115</v>
      </c>
      <c r="D7861" s="12" t="s">
        <v>1188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1822</v>
      </c>
      <c r="B7862" s="12">
        <v>95</v>
      </c>
      <c r="C7862" s="12">
        <v>115</v>
      </c>
      <c r="D7862" s="12" t="s">
        <v>1191</v>
      </c>
      <c r="E7862" s="12">
        <v>20</v>
      </c>
      <c r="F7862" s="12">
        <v>1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1822</v>
      </c>
      <c r="B7863" s="12">
        <v>95</v>
      </c>
      <c r="C7863" s="12">
        <v>115</v>
      </c>
      <c r="D7863" s="12" t="s">
        <v>1194</v>
      </c>
      <c r="E7863" s="12">
        <v>20</v>
      </c>
      <c r="F7863" s="12">
        <v>1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1822</v>
      </c>
      <c r="B7864" s="12">
        <v>80</v>
      </c>
      <c r="C7864" s="12">
        <v>160</v>
      </c>
      <c r="D7864" s="12" t="s">
        <v>1793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1822</v>
      </c>
      <c r="B7865" s="12">
        <v>80</v>
      </c>
      <c r="C7865" s="12">
        <v>160</v>
      </c>
      <c r="D7865" s="12" t="s">
        <v>1189</v>
      </c>
      <c r="E7865" s="12">
        <v>20</v>
      </c>
      <c r="F7865" s="12">
        <v>5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1822</v>
      </c>
      <c r="B7866" s="12">
        <v>80</v>
      </c>
      <c r="C7866" s="12">
        <v>160</v>
      </c>
      <c r="D7866" s="12" t="s">
        <v>1192</v>
      </c>
      <c r="E7866" s="12">
        <v>20</v>
      </c>
      <c r="F7866" s="12">
        <v>5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1822</v>
      </c>
      <c r="B7867" s="12">
        <v>80</v>
      </c>
      <c r="C7867" s="12">
        <v>160</v>
      </c>
      <c r="D7867" s="12" t="s">
        <v>1188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1822</v>
      </c>
      <c r="B7868" s="12">
        <v>80</v>
      </c>
      <c r="C7868" s="12">
        <v>160</v>
      </c>
      <c r="D7868" s="12" t="s">
        <v>1191</v>
      </c>
      <c r="E7868" s="12">
        <v>20</v>
      </c>
      <c r="F7868" s="12">
        <v>1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1822</v>
      </c>
      <c r="B7869" s="12">
        <v>80</v>
      </c>
      <c r="C7869" s="12">
        <v>160</v>
      </c>
      <c r="D7869" s="12" t="s">
        <v>1194</v>
      </c>
      <c r="E7869" s="12">
        <v>20</v>
      </c>
      <c r="F7869" s="12">
        <v>1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1822</v>
      </c>
      <c r="B7870" s="12">
        <v>120</v>
      </c>
      <c r="C7870" s="12">
        <v>80</v>
      </c>
      <c r="D7870" s="12" t="s">
        <v>1793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1822</v>
      </c>
      <c r="B7871" s="12">
        <v>120</v>
      </c>
      <c r="C7871" s="12">
        <v>80</v>
      </c>
      <c r="D7871" s="12" t="s">
        <v>1189</v>
      </c>
      <c r="E7871" s="12">
        <v>20</v>
      </c>
      <c r="F7871" s="12">
        <v>5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1822</v>
      </c>
      <c r="B7872" s="12">
        <v>120</v>
      </c>
      <c r="C7872" s="12">
        <v>80</v>
      </c>
      <c r="D7872" s="12" t="s">
        <v>1192</v>
      </c>
      <c r="E7872" s="12">
        <v>20</v>
      </c>
      <c r="F7872" s="12">
        <v>5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1822</v>
      </c>
      <c r="B7873" s="12">
        <v>120</v>
      </c>
      <c r="C7873" s="12">
        <v>80</v>
      </c>
      <c r="D7873" s="12" t="s">
        <v>1188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1822</v>
      </c>
      <c r="B7874" s="12">
        <v>120</v>
      </c>
      <c r="C7874" s="12">
        <v>80</v>
      </c>
      <c r="D7874" s="12" t="s">
        <v>1191</v>
      </c>
      <c r="E7874" s="12">
        <v>20</v>
      </c>
      <c r="F7874" s="12">
        <v>1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1822</v>
      </c>
      <c r="B7875" s="12">
        <v>120</v>
      </c>
      <c r="C7875" s="12">
        <v>80</v>
      </c>
      <c r="D7875" s="12" t="s">
        <v>1194</v>
      </c>
      <c r="E7875" s="12">
        <v>20</v>
      </c>
      <c r="F7875" s="12">
        <v>1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1822</v>
      </c>
      <c r="B7876" s="12">
        <v>140</v>
      </c>
      <c r="C7876" s="12">
        <v>50</v>
      </c>
      <c r="D7876" s="12" t="s">
        <v>1793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1822</v>
      </c>
      <c r="B7877" s="12">
        <v>140</v>
      </c>
      <c r="C7877" s="12">
        <v>50</v>
      </c>
      <c r="D7877" s="12" t="s">
        <v>1189</v>
      </c>
      <c r="E7877" s="12">
        <v>20</v>
      </c>
      <c r="F7877" s="12">
        <v>5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1822</v>
      </c>
      <c r="B7878" s="12">
        <v>140</v>
      </c>
      <c r="C7878" s="12">
        <v>50</v>
      </c>
      <c r="D7878" s="12" t="s">
        <v>1192</v>
      </c>
      <c r="E7878" s="12">
        <v>20</v>
      </c>
      <c r="F7878" s="12">
        <v>5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1822</v>
      </c>
      <c r="B7879" s="12">
        <v>140</v>
      </c>
      <c r="C7879" s="12">
        <v>50</v>
      </c>
      <c r="D7879" s="12" t="s">
        <v>1188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1822</v>
      </c>
      <c r="B7880" s="12">
        <v>140</v>
      </c>
      <c r="C7880" s="12">
        <v>50</v>
      </c>
      <c r="D7880" s="12" t="s">
        <v>1191</v>
      </c>
      <c r="E7880" s="12">
        <v>20</v>
      </c>
      <c r="F7880" s="12">
        <v>1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1822</v>
      </c>
      <c r="B7881" s="12">
        <v>140</v>
      </c>
      <c r="C7881" s="12">
        <v>50</v>
      </c>
      <c r="D7881" s="12" t="s">
        <v>1194</v>
      </c>
      <c r="E7881" s="12">
        <v>20</v>
      </c>
      <c r="F7881" s="12">
        <v>1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1822</v>
      </c>
      <c r="B7882" s="12">
        <v>160</v>
      </c>
      <c r="C7882" s="12">
        <v>110</v>
      </c>
      <c r="D7882" s="12" t="s">
        <v>1793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1822</v>
      </c>
      <c r="B7883" s="12">
        <v>160</v>
      </c>
      <c r="C7883" s="12">
        <v>110</v>
      </c>
      <c r="D7883" s="12" t="s">
        <v>1189</v>
      </c>
      <c r="E7883" s="12">
        <v>20</v>
      </c>
      <c r="F7883" s="12">
        <v>5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1822</v>
      </c>
      <c r="B7884" s="12">
        <v>160</v>
      </c>
      <c r="C7884" s="12">
        <v>110</v>
      </c>
      <c r="D7884" s="12" t="s">
        <v>1192</v>
      </c>
      <c r="E7884" s="12">
        <v>20</v>
      </c>
      <c r="F7884" s="12">
        <v>5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1822</v>
      </c>
      <c r="B7885" s="12">
        <v>160</v>
      </c>
      <c r="C7885" s="12">
        <v>110</v>
      </c>
      <c r="D7885" s="12" t="s">
        <v>1188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1822</v>
      </c>
      <c r="B7886" s="12">
        <v>160</v>
      </c>
      <c r="C7886" s="12">
        <v>110</v>
      </c>
      <c r="D7886" s="12" t="s">
        <v>1191</v>
      </c>
      <c r="E7886" s="12">
        <v>20</v>
      </c>
      <c r="F7886" s="12">
        <v>1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1822</v>
      </c>
      <c r="B7887" s="12">
        <v>160</v>
      </c>
      <c r="C7887" s="12">
        <v>110</v>
      </c>
      <c r="D7887" s="12" t="s">
        <v>1194</v>
      </c>
      <c r="E7887" s="12">
        <v>20</v>
      </c>
      <c r="F7887" s="12">
        <v>1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1822</v>
      </c>
      <c r="B7888" s="12">
        <v>196</v>
      </c>
      <c r="C7888" s="12">
        <v>133</v>
      </c>
      <c r="D7888" s="12" t="s">
        <v>1793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1822</v>
      </c>
      <c r="B7889" s="12">
        <v>196</v>
      </c>
      <c r="C7889" s="12">
        <v>133</v>
      </c>
      <c r="D7889" s="12" t="s">
        <v>1189</v>
      </c>
      <c r="E7889" s="12">
        <v>20</v>
      </c>
      <c r="F7889" s="12">
        <v>5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1822</v>
      </c>
      <c r="B7890" s="12">
        <v>196</v>
      </c>
      <c r="C7890" s="12">
        <v>133</v>
      </c>
      <c r="D7890" s="12" t="s">
        <v>1192</v>
      </c>
      <c r="E7890" s="12">
        <v>20</v>
      </c>
      <c r="F7890" s="12">
        <v>5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1822</v>
      </c>
      <c r="B7891" s="12">
        <v>196</v>
      </c>
      <c r="C7891" s="12">
        <v>133</v>
      </c>
      <c r="D7891" s="12" t="s">
        <v>1188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1822</v>
      </c>
      <c r="B7892" s="12">
        <v>196</v>
      </c>
      <c r="C7892" s="12">
        <v>133</v>
      </c>
      <c r="D7892" s="12" t="s">
        <v>1191</v>
      </c>
      <c r="E7892" s="12">
        <v>20</v>
      </c>
      <c r="F7892" s="12">
        <v>1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1822</v>
      </c>
      <c r="B7893" s="12">
        <v>196</v>
      </c>
      <c r="C7893" s="12">
        <v>133</v>
      </c>
      <c r="D7893" s="12" t="s">
        <v>1194</v>
      </c>
      <c r="E7893" s="12">
        <v>20</v>
      </c>
      <c r="F7893" s="12">
        <v>1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1825</v>
      </c>
      <c r="B7894" s="12">
        <v>230</v>
      </c>
      <c r="C7894" s="12">
        <v>110</v>
      </c>
      <c r="D7894" s="12" t="s">
        <v>1793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1822</v>
      </c>
      <c r="B7895" s="12">
        <v>230</v>
      </c>
      <c r="C7895" s="12">
        <v>110</v>
      </c>
      <c r="D7895" s="12" t="s">
        <v>1189</v>
      </c>
      <c r="E7895" s="12">
        <v>20</v>
      </c>
      <c r="F7895" s="12">
        <v>5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1822</v>
      </c>
      <c r="B7896" s="12">
        <v>230</v>
      </c>
      <c r="C7896" s="12">
        <v>110</v>
      </c>
      <c r="D7896" s="12" t="s">
        <v>1192</v>
      </c>
      <c r="E7896" s="12">
        <v>20</v>
      </c>
      <c r="F7896" s="12">
        <v>5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1822</v>
      </c>
      <c r="B7897" s="12">
        <v>230</v>
      </c>
      <c r="C7897" s="12">
        <v>110</v>
      </c>
      <c r="D7897" s="12" t="s">
        <v>1188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1822</v>
      </c>
      <c r="B7898" s="12">
        <v>230</v>
      </c>
      <c r="C7898" s="12">
        <v>110</v>
      </c>
      <c r="D7898" s="12" t="s">
        <v>1191</v>
      </c>
      <c r="E7898" s="12">
        <v>20</v>
      </c>
      <c r="F7898" s="12">
        <v>1</v>
      </c>
      <c r="G7898" s="14">
        <v>30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1822</v>
      </c>
      <c r="B7899" s="12">
        <v>230</v>
      </c>
      <c r="C7899" s="12">
        <v>110</v>
      </c>
      <c r="D7899" s="12" t="s">
        <v>1194</v>
      </c>
      <c r="E7899" s="12">
        <v>20</v>
      </c>
      <c r="F7899" s="12">
        <v>1</v>
      </c>
      <c r="G7899" s="14">
        <v>30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1" spans="1:14">
      <c r="A7901" s="11" t="s">
        <v>1826</v>
      </c>
    </row>
    <row r="7902" spans="1:14">
      <c r="A7902" s="11" t="s">
        <v>1827</v>
      </c>
      <c r="B7902" s="12">
        <v>150</v>
      </c>
      <c r="C7902" s="12">
        <v>150</v>
      </c>
      <c r="D7902" s="12" t="s">
        <v>1788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1827</v>
      </c>
      <c r="B7903" s="12">
        <v>150</v>
      </c>
      <c r="C7903" s="12">
        <v>150</v>
      </c>
      <c r="D7903" s="12" t="s">
        <v>1183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1827</v>
      </c>
      <c r="B7904" s="12">
        <v>150</v>
      </c>
      <c r="C7904" s="12">
        <v>150</v>
      </c>
      <c r="D7904" s="12" t="s">
        <v>1789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1827</v>
      </c>
      <c r="B7905" s="12">
        <v>150</v>
      </c>
      <c r="C7905" s="12">
        <v>150</v>
      </c>
      <c r="D7905" s="12" t="s">
        <v>1185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1827</v>
      </c>
      <c r="B7906" s="12">
        <v>150</v>
      </c>
      <c r="C7906" s="12">
        <v>150</v>
      </c>
      <c r="D7906" s="12" t="s">
        <v>1787</v>
      </c>
      <c r="E7906" s="12">
        <v>250</v>
      </c>
      <c r="F7906" s="12">
        <v>10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1827</v>
      </c>
      <c r="B7907" s="12">
        <v>150</v>
      </c>
      <c r="C7907" s="12">
        <v>150</v>
      </c>
      <c r="D7907" s="12" t="s">
        <v>1181</v>
      </c>
      <c r="E7907" s="12">
        <v>250</v>
      </c>
      <c r="F7907" s="12">
        <v>5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1827</v>
      </c>
      <c r="B7908" s="12">
        <v>150</v>
      </c>
      <c r="C7908" s="12">
        <v>150</v>
      </c>
      <c r="D7908" s="12" t="s">
        <v>1186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1827</v>
      </c>
      <c r="B7909" s="12">
        <v>150</v>
      </c>
      <c r="C7909" s="12">
        <v>150</v>
      </c>
      <c r="D7909" s="12" t="s">
        <v>1188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1827</v>
      </c>
      <c r="B7910" s="12">
        <v>150</v>
      </c>
      <c r="C7910" s="12">
        <v>150</v>
      </c>
      <c r="D7910" s="12" t="s">
        <v>1800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1827</v>
      </c>
      <c r="B7911" s="12">
        <v>150</v>
      </c>
      <c r="C7911" s="12">
        <v>150</v>
      </c>
      <c r="D7911" s="12" t="s">
        <v>1191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1827</v>
      </c>
      <c r="B7912" s="12">
        <v>150</v>
      </c>
      <c r="C7912" s="12">
        <v>150</v>
      </c>
      <c r="D7912" s="12" t="s">
        <v>1192</v>
      </c>
      <c r="E7912" s="12">
        <v>250</v>
      </c>
      <c r="F7912" s="12">
        <v>40</v>
      </c>
      <c r="G7912" s="12">
        <v>80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1827</v>
      </c>
      <c r="B7913" s="12">
        <v>150</v>
      </c>
      <c r="C7913" s="12">
        <v>150</v>
      </c>
      <c r="D7913" s="12" t="s">
        <v>1194</v>
      </c>
      <c r="E7913" s="12">
        <v>250</v>
      </c>
      <c r="F7913" s="12">
        <v>20</v>
      </c>
      <c r="G7913" s="12">
        <v>80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1827</v>
      </c>
      <c r="B7914" s="18">
        <v>150</v>
      </c>
      <c r="C7914" s="18">
        <v>150</v>
      </c>
      <c r="D7914" s="18" t="s">
        <v>1823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5" spans="1:14" s="18" customFormat="1">
      <c r="A7915" s="17" t="s">
        <v>1827</v>
      </c>
      <c r="B7915" s="18">
        <v>150</v>
      </c>
      <c r="C7915" s="18">
        <v>150</v>
      </c>
      <c r="D7915" s="18" t="s">
        <v>1824</v>
      </c>
      <c r="E7915" s="18">
        <v>250</v>
      </c>
      <c r="F7915" s="18">
        <v>2</v>
      </c>
      <c r="G7915" s="18">
        <v>120</v>
      </c>
      <c r="H7915" s="18">
        <v>0</v>
      </c>
      <c r="I7915" s="18">
        <v>249</v>
      </c>
      <c r="J7915" s="18">
        <v>0</v>
      </c>
      <c r="K7915" s="18">
        <v>0</v>
      </c>
      <c r="L7915" s="12">
        <v>0</v>
      </c>
      <c r="M7915" s="12">
        <v>0</v>
      </c>
      <c r="N7915" s="12">
        <v>0</v>
      </c>
    </row>
    <row r="7916" spans="1:14" s="18" customFormat="1">
      <c r="A7916" s="17" t="s">
        <v>1827</v>
      </c>
      <c r="B7916" s="18">
        <v>150</v>
      </c>
      <c r="C7916" s="18">
        <v>150</v>
      </c>
      <c r="D7916" s="18" t="s">
        <v>1201</v>
      </c>
      <c r="E7916" s="18">
        <v>250</v>
      </c>
      <c r="F7916" s="18">
        <v>2</v>
      </c>
      <c r="G7916" s="18">
        <v>120</v>
      </c>
      <c r="H7916" s="18">
        <v>0</v>
      </c>
      <c r="I7916" s="18">
        <v>249</v>
      </c>
      <c r="J7916" s="18">
        <v>0</v>
      </c>
      <c r="K7916" s="18">
        <v>0</v>
      </c>
      <c r="L7916" s="12">
        <v>0</v>
      </c>
      <c r="M7916" s="12">
        <v>0</v>
      </c>
      <c r="N7916" s="12">
        <v>0</v>
      </c>
    </row>
    <row r="7918" spans="1:14">
      <c r="A7918" s="11" t="s">
        <v>1828</v>
      </c>
      <c r="B7918" s="12">
        <v>215</v>
      </c>
      <c r="C7918" s="12">
        <v>74</v>
      </c>
      <c r="D7918" s="12" t="s">
        <v>1793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1828</v>
      </c>
      <c r="B7919" s="12">
        <v>215</v>
      </c>
      <c r="C7919" s="12">
        <v>74</v>
      </c>
      <c r="D7919" s="12" t="s">
        <v>1189</v>
      </c>
      <c r="E7919" s="12">
        <v>40</v>
      </c>
      <c r="F7919" s="12">
        <v>8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1828</v>
      </c>
      <c r="B7920" s="12">
        <v>215</v>
      </c>
      <c r="C7920" s="12">
        <v>74</v>
      </c>
      <c r="D7920" s="12" t="s">
        <v>1192</v>
      </c>
      <c r="E7920" s="12">
        <v>40</v>
      </c>
      <c r="F7920" s="12">
        <v>8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1827</v>
      </c>
      <c r="B7921" s="12">
        <v>215</v>
      </c>
      <c r="C7921" s="12">
        <v>74</v>
      </c>
      <c r="D7921" s="12" t="s">
        <v>1188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1827</v>
      </c>
      <c r="B7922" s="12">
        <v>215</v>
      </c>
      <c r="C7922" s="12">
        <v>74</v>
      </c>
      <c r="D7922" s="12" t="s">
        <v>1191</v>
      </c>
      <c r="E7922" s="12">
        <v>40</v>
      </c>
      <c r="F7922" s="12">
        <v>2</v>
      </c>
      <c r="G7922" s="14">
        <v>30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1827</v>
      </c>
      <c r="B7923" s="12">
        <v>215</v>
      </c>
      <c r="C7923" s="12">
        <v>74</v>
      </c>
      <c r="D7923" s="12" t="s">
        <v>1194</v>
      </c>
      <c r="E7923" s="12">
        <v>40</v>
      </c>
      <c r="F7923" s="12">
        <v>2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1827</v>
      </c>
      <c r="B7924" s="18">
        <v>215</v>
      </c>
      <c r="C7924" s="18">
        <v>74</v>
      </c>
      <c r="D7924" s="18" t="s">
        <v>1829</v>
      </c>
      <c r="E7924" s="18">
        <v>10</v>
      </c>
      <c r="F7924" s="18">
        <v>1</v>
      </c>
      <c r="G7924" s="18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1830</v>
      </c>
      <c r="B7925" s="18">
        <v>215</v>
      </c>
      <c r="C7925" s="18">
        <v>74</v>
      </c>
      <c r="D7925" s="18" t="s">
        <v>1831</v>
      </c>
      <c r="E7925" s="18">
        <v>10</v>
      </c>
      <c r="F7925" s="18">
        <v>1</v>
      </c>
      <c r="G7925" s="18">
        <v>180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1828</v>
      </c>
      <c r="B7926" s="12">
        <v>60</v>
      </c>
      <c r="C7926" s="12">
        <v>65</v>
      </c>
      <c r="D7926" s="12" t="s">
        <v>1793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1828</v>
      </c>
      <c r="B7927" s="12">
        <v>60</v>
      </c>
      <c r="C7927" s="12">
        <v>65</v>
      </c>
      <c r="D7927" s="12" t="s">
        <v>1189</v>
      </c>
      <c r="E7927" s="12">
        <v>40</v>
      </c>
      <c r="F7927" s="12">
        <v>8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1828</v>
      </c>
      <c r="B7928" s="12">
        <v>60</v>
      </c>
      <c r="C7928" s="12">
        <v>65</v>
      </c>
      <c r="D7928" s="12" t="s">
        <v>1192</v>
      </c>
      <c r="E7928" s="12">
        <v>40</v>
      </c>
      <c r="F7928" s="12">
        <v>8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1827</v>
      </c>
      <c r="B7929" s="12">
        <v>60</v>
      </c>
      <c r="C7929" s="12">
        <v>65</v>
      </c>
      <c r="D7929" s="12" t="s">
        <v>1188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1827</v>
      </c>
      <c r="B7930" s="12">
        <v>60</v>
      </c>
      <c r="C7930" s="12">
        <v>65</v>
      </c>
      <c r="D7930" s="12" t="s">
        <v>1191</v>
      </c>
      <c r="E7930" s="12">
        <v>40</v>
      </c>
      <c r="F7930" s="12">
        <v>2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1827</v>
      </c>
      <c r="B7931" s="12">
        <v>60</v>
      </c>
      <c r="C7931" s="12">
        <v>65</v>
      </c>
      <c r="D7931" s="12" t="s">
        <v>1194</v>
      </c>
      <c r="E7931" s="12">
        <v>40</v>
      </c>
      <c r="F7931" s="12">
        <v>2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 s="18" customFormat="1">
      <c r="A7932" s="17" t="s">
        <v>1827</v>
      </c>
      <c r="B7932" s="18">
        <v>60</v>
      </c>
      <c r="C7932" s="18">
        <v>65</v>
      </c>
      <c r="D7932" s="18" t="s">
        <v>1823</v>
      </c>
      <c r="E7932" s="18">
        <v>5</v>
      </c>
      <c r="F7932" s="18">
        <v>1</v>
      </c>
      <c r="G7932" s="18">
        <v>120</v>
      </c>
      <c r="H7932" s="18">
        <v>0</v>
      </c>
      <c r="I7932" s="18">
        <v>249</v>
      </c>
      <c r="J7932" s="18">
        <v>0</v>
      </c>
      <c r="K7932" s="18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1828</v>
      </c>
      <c r="B7933" s="12">
        <v>60</v>
      </c>
      <c r="C7933" s="12">
        <v>240</v>
      </c>
      <c r="D7933" s="12" t="s">
        <v>1793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1828</v>
      </c>
      <c r="B7934" s="12">
        <v>60</v>
      </c>
      <c r="C7934" s="12">
        <v>240</v>
      </c>
      <c r="D7934" s="12" t="s">
        <v>1189</v>
      </c>
      <c r="E7934" s="12">
        <v>40</v>
      </c>
      <c r="F7934" s="12">
        <v>8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1827</v>
      </c>
      <c r="B7935" s="12">
        <v>60</v>
      </c>
      <c r="C7935" s="12">
        <v>240</v>
      </c>
      <c r="D7935" s="12" t="s">
        <v>1192</v>
      </c>
      <c r="E7935" s="12">
        <v>40</v>
      </c>
      <c r="F7935" s="12">
        <v>8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1827</v>
      </c>
      <c r="B7936" s="12">
        <v>60</v>
      </c>
      <c r="C7936" s="12">
        <v>240</v>
      </c>
      <c r="D7936" s="12" t="s">
        <v>1188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1827</v>
      </c>
      <c r="B7937" s="12">
        <v>60</v>
      </c>
      <c r="C7937" s="12">
        <v>240</v>
      </c>
      <c r="D7937" s="12" t="s">
        <v>1191</v>
      </c>
      <c r="E7937" s="12">
        <v>40</v>
      </c>
      <c r="F7937" s="12">
        <v>2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1827</v>
      </c>
      <c r="B7938" s="12">
        <v>60</v>
      </c>
      <c r="C7938" s="12">
        <v>240</v>
      </c>
      <c r="D7938" s="12" t="s">
        <v>1194</v>
      </c>
      <c r="E7938" s="12">
        <v>40</v>
      </c>
      <c r="F7938" s="12">
        <v>2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 s="18" customFormat="1">
      <c r="A7939" s="17" t="s">
        <v>1827</v>
      </c>
      <c r="B7939" s="18">
        <v>60</v>
      </c>
      <c r="C7939" s="18">
        <v>240</v>
      </c>
      <c r="D7939" s="18" t="s">
        <v>1824</v>
      </c>
      <c r="E7939" s="18">
        <v>5</v>
      </c>
      <c r="F7939" s="18">
        <v>1</v>
      </c>
      <c r="G7939" s="18">
        <v>120</v>
      </c>
      <c r="H7939" s="18">
        <v>0</v>
      </c>
      <c r="I7939" s="18">
        <v>249</v>
      </c>
      <c r="J7939" s="18">
        <v>0</v>
      </c>
      <c r="K7939" s="18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1828</v>
      </c>
      <c r="B7940" s="12">
        <v>180</v>
      </c>
      <c r="C7940" s="12">
        <v>40</v>
      </c>
      <c r="D7940" s="12" t="s">
        <v>1793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1828</v>
      </c>
      <c r="B7941" s="12">
        <v>180</v>
      </c>
      <c r="C7941" s="12">
        <v>40</v>
      </c>
      <c r="D7941" s="12" t="s">
        <v>1189</v>
      </c>
      <c r="E7941" s="12">
        <v>40</v>
      </c>
      <c r="F7941" s="12">
        <v>8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1828</v>
      </c>
      <c r="B7942" s="12">
        <v>180</v>
      </c>
      <c r="C7942" s="12">
        <v>40</v>
      </c>
      <c r="D7942" s="12" t="s">
        <v>1192</v>
      </c>
      <c r="E7942" s="12">
        <v>40</v>
      </c>
      <c r="F7942" s="12">
        <v>8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1828</v>
      </c>
      <c r="B7943" s="12">
        <v>180</v>
      </c>
      <c r="C7943" s="12">
        <v>40</v>
      </c>
      <c r="D7943" s="12" t="s">
        <v>1188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1828</v>
      </c>
      <c r="B7944" s="12">
        <v>180</v>
      </c>
      <c r="C7944" s="12">
        <v>40</v>
      </c>
      <c r="D7944" s="12" t="s">
        <v>1191</v>
      </c>
      <c r="E7944" s="12">
        <v>40</v>
      </c>
      <c r="F7944" s="12">
        <v>2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1828</v>
      </c>
      <c r="B7945" s="12">
        <v>180</v>
      </c>
      <c r="C7945" s="12">
        <v>40</v>
      </c>
      <c r="D7945" s="12" t="s">
        <v>1194</v>
      </c>
      <c r="E7945" s="12">
        <v>40</v>
      </c>
      <c r="F7945" s="12">
        <v>2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 s="18" customFormat="1">
      <c r="A7946" s="17" t="s">
        <v>1827</v>
      </c>
      <c r="B7946" s="18">
        <v>180</v>
      </c>
      <c r="C7946" s="18">
        <v>40</v>
      </c>
      <c r="D7946" s="18" t="s">
        <v>1201</v>
      </c>
      <c r="E7946" s="18">
        <v>5</v>
      </c>
      <c r="F7946" s="18">
        <v>1</v>
      </c>
      <c r="G7946" s="18">
        <v>120</v>
      </c>
      <c r="H7946" s="18">
        <v>0</v>
      </c>
      <c r="I7946" s="18">
        <v>249</v>
      </c>
      <c r="J7946" s="18">
        <v>0</v>
      </c>
      <c r="K7946" s="18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1828</v>
      </c>
      <c r="B7947" s="12">
        <v>60</v>
      </c>
      <c r="C7947" s="12">
        <v>120</v>
      </c>
      <c r="D7947" s="12" t="s">
        <v>1793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1828</v>
      </c>
      <c r="B7948" s="12">
        <v>60</v>
      </c>
      <c r="C7948" s="12">
        <v>120</v>
      </c>
      <c r="D7948" s="12" t="s">
        <v>1189</v>
      </c>
      <c r="E7948" s="12">
        <v>40</v>
      </c>
      <c r="F7948" s="12">
        <v>8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1828</v>
      </c>
      <c r="B7949" s="12">
        <v>60</v>
      </c>
      <c r="C7949" s="12">
        <v>120</v>
      </c>
      <c r="D7949" s="12" t="s">
        <v>1192</v>
      </c>
      <c r="E7949" s="12">
        <v>40</v>
      </c>
      <c r="F7949" s="12">
        <v>8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1828</v>
      </c>
      <c r="B7950" s="12">
        <v>60</v>
      </c>
      <c r="C7950" s="12">
        <v>120</v>
      </c>
      <c r="D7950" s="12" t="s">
        <v>1188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1828</v>
      </c>
      <c r="B7951" s="12">
        <v>60</v>
      </c>
      <c r="C7951" s="12">
        <v>120</v>
      </c>
      <c r="D7951" s="12" t="s">
        <v>1191</v>
      </c>
      <c r="E7951" s="12">
        <v>40</v>
      </c>
      <c r="F7951" s="12">
        <v>2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1828</v>
      </c>
      <c r="B7952" s="12">
        <v>60</v>
      </c>
      <c r="C7952" s="12">
        <v>120</v>
      </c>
      <c r="D7952" s="12" t="s">
        <v>1194</v>
      </c>
      <c r="E7952" s="12">
        <v>40</v>
      </c>
      <c r="F7952" s="12">
        <v>2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1828</v>
      </c>
      <c r="B7953" s="12">
        <v>75</v>
      </c>
      <c r="C7953" s="12">
        <v>210</v>
      </c>
      <c r="D7953" s="12" t="s">
        <v>1793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1828</v>
      </c>
      <c r="B7954" s="12">
        <v>75</v>
      </c>
      <c r="C7954" s="12">
        <v>210</v>
      </c>
      <c r="D7954" s="12" t="s">
        <v>1189</v>
      </c>
      <c r="E7954" s="12">
        <v>40</v>
      </c>
      <c r="F7954" s="12">
        <v>8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1828</v>
      </c>
      <c r="B7955" s="12">
        <v>75</v>
      </c>
      <c r="C7955" s="12">
        <v>210</v>
      </c>
      <c r="D7955" s="12" t="s">
        <v>1192</v>
      </c>
      <c r="E7955" s="12">
        <v>40</v>
      </c>
      <c r="F7955" s="12">
        <v>8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1828</v>
      </c>
      <c r="B7956" s="12">
        <v>75</v>
      </c>
      <c r="C7956" s="12">
        <v>210</v>
      </c>
      <c r="D7956" s="12" t="s">
        <v>1188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1828</v>
      </c>
      <c r="B7957" s="12">
        <v>75</v>
      </c>
      <c r="C7957" s="12">
        <v>210</v>
      </c>
      <c r="D7957" s="12" t="s">
        <v>1191</v>
      </c>
      <c r="E7957" s="12">
        <v>40</v>
      </c>
      <c r="F7957" s="12">
        <v>2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1828</v>
      </c>
      <c r="B7958" s="12">
        <v>75</v>
      </c>
      <c r="C7958" s="12">
        <v>210</v>
      </c>
      <c r="D7958" s="12" t="s">
        <v>1194</v>
      </c>
      <c r="E7958" s="12">
        <v>40</v>
      </c>
      <c r="F7958" s="12">
        <v>2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1828</v>
      </c>
      <c r="B7959" s="12">
        <v>120</v>
      </c>
      <c r="C7959" s="12">
        <v>235</v>
      </c>
      <c r="D7959" s="12" t="s">
        <v>1793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1828</v>
      </c>
      <c r="B7960" s="12">
        <v>120</v>
      </c>
      <c r="C7960" s="12">
        <v>235</v>
      </c>
      <c r="D7960" s="12" t="s">
        <v>1189</v>
      </c>
      <c r="E7960" s="12">
        <v>40</v>
      </c>
      <c r="F7960" s="12">
        <v>8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1828</v>
      </c>
      <c r="B7961" s="12">
        <v>120</v>
      </c>
      <c r="C7961" s="12">
        <v>235</v>
      </c>
      <c r="D7961" s="12" t="s">
        <v>1192</v>
      </c>
      <c r="E7961" s="12">
        <v>40</v>
      </c>
      <c r="F7961" s="12">
        <v>8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1828</v>
      </c>
      <c r="B7962" s="12">
        <v>120</v>
      </c>
      <c r="C7962" s="12">
        <v>235</v>
      </c>
      <c r="D7962" s="12" t="s">
        <v>1188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1828</v>
      </c>
      <c r="B7963" s="12">
        <v>120</v>
      </c>
      <c r="C7963" s="12">
        <v>235</v>
      </c>
      <c r="D7963" s="12" t="s">
        <v>1191</v>
      </c>
      <c r="E7963" s="12">
        <v>40</v>
      </c>
      <c r="F7963" s="12">
        <v>2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1828</v>
      </c>
      <c r="B7964" s="12">
        <v>120</v>
      </c>
      <c r="C7964" s="12">
        <v>235</v>
      </c>
      <c r="D7964" s="12" t="s">
        <v>1194</v>
      </c>
      <c r="E7964" s="12">
        <v>40</v>
      </c>
      <c r="F7964" s="12">
        <v>2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1828</v>
      </c>
      <c r="B7965" s="12">
        <v>90</v>
      </c>
      <c r="C7965" s="12">
        <v>170</v>
      </c>
      <c r="D7965" s="12" t="s">
        <v>1793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1828</v>
      </c>
      <c r="B7966" s="12">
        <v>90</v>
      </c>
      <c r="C7966" s="12">
        <v>170</v>
      </c>
      <c r="D7966" s="12" t="s">
        <v>1189</v>
      </c>
      <c r="E7966" s="12">
        <v>40</v>
      </c>
      <c r="F7966" s="12">
        <v>8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1828</v>
      </c>
      <c r="B7967" s="12">
        <v>90</v>
      </c>
      <c r="C7967" s="12">
        <v>170</v>
      </c>
      <c r="D7967" s="12" t="s">
        <v>1192</v>
      </c>
      <c r="E7967" s="12">
        <v>40</v>
      </c>
      <c r="F7967" s="12">
        <v>8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1828</v>
      </c>
      <c r="B7968" s="12">
        <v>90</v>
      </c>
      <c r="C7968" s="12">
        <v>170</v>
      </c>
      <c r="D7968" s="12" t="s">
        <v>1188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1828</v>
      </c>
      <c r="B7969" s="12">
        <v>90</v>
      </c>
      <c r="C7969" s="12">
        <v>170</v>
      </c>
      <c r="D7969" s="12" t="s">
        <v>1191</v>
      </c>
      <c r="E7969" s="12">
        <v>40</v>
      </c>
      <c r="F7969" s="12">
        <v>2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1828</v>
      </c>
      <c r="B7970" s="12">
        <v>90</v>
      </c>
      <c r="C7970" s="12">
        <v>170</v>
      </c>
      <c r="D7970" s="12" t="s">
        <v>1194</v>
      </c>
      <c r="E7970" s="12">
        <v>40</v>
      </c>
      <c r="F7970" s="12">
        <v>2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1828</v>
      </c>
      <c r="B7971" s="12">
        <v>130</v>
      </c>
      <c r="C7971" s="12">
        <v>130</v>
      </c>
      <c r="D7971" s="12" t="s">
        <v>1793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1828</v>
      </c>
      <c r="B7972" s="12">
        <v>130</v>
      </c>
      <c r="C7972" s="12">
        <v>130</v>
      </c>
      <c r="D7972" s="12" t="s">
        <v>1189</v>
      </c>
      <c r="E7972" s="12">
        <v>40</v>
      </c>
      <c r="F7972" s="12">
        <v>8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1828</v>
      </c>
      <c r="B7973" s="12">
        <v>130</v>
      </c>
      <c r="C7973" s="12">
        <v>130</v>
      </c>
      <c r="D7973" s="12" t="s">
        <v>1192</v>
      </c>
      <c r="E7973" s="12">
        <v>40</v>
      </c>
      <c r="F7973" s="12">
        <v>8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1828</v>
      </c>
      <c r="B7974" s="12">
        <v>130</v>
      </c>
      <c r="C7974" s="12">
        <v>130</v>
      </c>
      <c r="D7974" s="12" t="s">
        <v>1188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1828</v>
      </c>
      <c r="B7975" s="12">
        <v>130</v>
      </c>
      <c r="C7975" s="12">
        <v>130</v>
      </c>
      <c r="D7975" s="12" t="s">
        <v>1191</v>
      </c>
      <c r="E7975" s="12">
        <v>40</v>
      </c>
      <c r="F7975" s="12">
        <v>2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1828</v>
      </c>
      <c r="B7976" s="12">
        <v>130</v>
      </c>
      <c r="C7976" s="12">
        <v>130</v>
      </c>
      <c r="D7976" s="12" t="s">
        <v>1194</v>
      </c>
      <c r="E7976" s="12">
        <v>40</v>
      </c>
      <c r="F7976" s="12">
        <v>2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1828</v>
      </c>
      <c r="B7977" s="12">
        <v>120</v>
      </c>
      <c r="C7977" s="12">
        <v>170</v>
      </c>
      <c r="D7977" s="12" t="s">
        <v>1793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1828</v>
      </c>
      <c r="B7978" s="12">
        <v>120</v>
      </c>
      <c r="C7978" s="12">
        <v>170</v>
      </c>
      <c r="D7978" s="12" t="s">
        <v>1189</v>
      </c>
      <c r="E7978" s="12">
        <v>40</v>
      </c>
      <c r="F7978" s="12">
        <v>8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1828</v>
      </c>
      <c r="B7979" s="12">
        <v>120</v>
      </c>
      <c r="C7979" s="12">
        <v>170</v>
      </c>
      <c r="D7979" s="12" t="s">
        <v>1192</v>
      </c>
      <c r="E7979" s="12">
        <v>40</v>
      </c>
      <c r="F7979" s="12">
        <v>8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1828</v>
      </c>
      <c r="B7980" s="12">
        <v>120</v>
      </c>
      <c r="C7980" s="12">
        <v>170</v>
      </c>
      <c r="D7980" s="12" t="s">
        <v>1188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1828</v>
      </c>
      <c r="B7981" s="12">
        <v>120</v>
      </c>
      <c r="C7981" s="12">
        <v>170</v>
      </c>
      <c r="D7981" s="12" t="s">
        <v>1191</v>
      </c>
      <c r="E7981" s="12">
        <v>40</v>
      </c>
      <c r="F7981" s="12">
        <v>2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1828</v>
      </c>
      <c r="B7982" s="12">
        <v>120</v>
      </c>
      <c r="C7982" s="12">
        <v>170</v>
      </c>
      <c r="D7982" s="12" t="s">
        <v>1194</v>
      </c>
      <c r="E7982" s="12">
        <v>40</v>
      </c>
      <c r="F7982" s="12">
        <v>2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1828</v>
      </c>
      <c r="B7983" s="12">
        <v>170</v>
      </c>
      <c r="C7983" s="12">
        <v>170</v>
      </c>
      <c r="D7983" s="12" t="s">
        <v>1793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1828</v>
      </c>
      <c r="B7984" s="12">
        <v>170</v>
      </c>
      <c r="C7984" s="12">
        <v>170</v>
      </c>
      <c r="D7984" s="12" t="s">
        <v>1189</v>
      </c>
      <c r="E7984" s="12">
        <v>40</v>
      </c>
      <c r="F7984" s="12">
        <v>8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1828</v>
      </c>
      <c r="B7985" s="12">
        <v>170</v>
      </c>
      <c r="C7985" s="12">
        <v>170</v>
      </c>
      <c r="D7985" s="12" t="s">
        <v>1192</v>
      </c>
      <c r="E7985" s="12">
        <v>40</v>
      </c>
      <c r="F7985" s="12">
        <v>8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1828</v>
      </c>
      <c r="B7986" s="12">
        <v>170</v>
      </c>
      <c r="C7986" s="12">
        <v>170</v>
      </c>
      <c r="D7986" s="12" t="s">
        <v>1188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1828</v>
      </c>
      <c r="B7987" s="12">
        <v>170</v>
      </c>
      <c r="C7987" s="12">
        <v>170</v>
      </c>
      <c r="D7987" s="12" t="s">
        <v>1191</v>
      </c>
      <c r="E7987" s="12">
        <v>40</v>
      </c>
      <c r="F7987" s="12">
        <v>2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1828</v>
      </c>
      <c r="B7988" s="12">
        <v>170</v>
      </c>
      <c r="C7988" s="12">
        <v>170</v>
      </c>
      <c r="D7988" s="12" t="s">
        <v>1194</v>
      </c>
      <c r="E7988" s="12">
        <v>40</v>
      </c>
      <c r="F7988" s="12">
        <v>2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1828</v>
      </c>
      <c r="B7989" s="12">
        <v>180</v>
      </c>
      <c r="C7989" s="12">
        <v>100</v>
      </c>
      <c r="D7989" s="12" t="s">
        <v>1793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1828</v>
      </c>
      <c r="B7990" s="12">
        <v>180</v>
      </c>
      <c r="C7990" s="12">
        <v>100</v>
      </c>
      <c r="D7990" s="12" t="s">
        <v>1189</v>
      </c>
      <c r="E7990" s="12">
        <v>40</v>
      </c>
      <c r="F7990" s="12">
        <v>8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1828</v>
      </c>
      <c r="B7991" s="12">
        <v>180</v>
      </c>
      <c r="C7991" s="12">
        <v>100</v>
      </c>
      <c r="D7991" s="12" t="s">
        <v>1192</v>
      </c>
      <c r="E7991" s="12">
        <v>40</v>
      </c>
      <c r="F7991" s="12">
        <v>8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1828</v>
      </c>
      <c r="B7992" s="12">
        <v>180</v>
      </c>
      <c r="C7992" s="12">
        <v>100</v>
      </c>
      <c r="D7992" s="12" t="s">
        <v>1188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1828</v>
      </c>
      <c r="B7993" s="12">
        <v>180</v>
      </c>
      <c r="C7993" s="12">
        <v>100</v>
      </c>
      <c r="D7993" s="12" t="s">
        <v>1191</v>
      </c>
      <c r="E7993" s="12">
        <v>40</v>
      </c>
      <c r="F7993" s="12">
        <v>2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1828</v>
      </c>
      <c r="B7994" s="12">
        <v>180</v>
      </c>
      <c r="C7994" s="12">
        <v>100</v>
      </c>
      <c r="D7994" s="12" t="s">
        <v>1194</v>
      </c>
      <c r="E7994" s="12">
        <v>40</v>
      </c>
      <c r="F7994" s="12">
        <v>2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1828</v>
      </c>
      <c r="B7995" s="12">
        <v>200</v>
      </c>
      <c r="C7995" s="12">
        <v>60</v>
      </c>
      <c r="D7995" s="12" t="s">
        <v>1793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1828</v>
      </c>
      <c r="B7996" s="12">
        <v>200</v>
      </c>
      <c r="C7996" s="12">
        <v>60</v>
      </c>
      <c r="D7996" s="12" t="s">
        <v>1189</v>
      </c>
      <c r="E7996" s="12">
        <v>40</v>
      </c>
      <c r="F7996" s="12">
        <v>8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1828</v>
      </c>
      <c r="B7997" s="12">
        <v>200</v>
      </c>
      <c r="C7997" s="12">
        <v>60</v>
      </c>
      <c r="D7997" s="12" t="s">
        <v>1192</v>
      </c>
      <c r="E7997" s="12">
        <v>40</v>
      </c>
      <c r="F7997" s="12">
        <v>8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1828</v>
      </c>
      <c r="B7998" s="12">
        <v>200</v>
      </c>
      <c r="C7998" s="12">
        <v>60</v>
      </c>
      <c r="D7998" s="12" t="s">
        <v>1188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1828</v>
      </c>
      <c r="B7999" s="12">
        <v>200</v>
      </c>
      <c r="C7999" s="12">
        <v>60</v>
      </c>
      <c r="D7999" s="12" t="s">
        <v>1191</v>
      </c>
      <c r="E7999" s="12">
        <v>40</v>
      </c>
      <c r="F7999" s="12">
        <v>2</v>
      </c>
      <c r="G7999" s="14">
        <v>30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1828</v>
      </c>
      <c r="B8000" s="12">
        <v>200</v>
      </c>
      <c r="C8000" s="12">
        <v>60</v>
      </c>
      <c r="D8000" s="12" t="s">
        <v>1194</v>
      </c>
      <c r="E8000" s="12">
        <v>40</v>
      </c>
      <c r="F8000" s="12">
        <v>2</v>
      </c>
      <c r="G8000" s="14">
        <v>30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1832</v>
      </c>
      <c r="B1" s="24" t="s">
        <v>1833</v>
      </c>
      <c r="C1" s="12" t="s">
        <v>1834</v>
      </c>
      <c r="D1" s="12" t="s">
        <v>1835</v>
      </c>
      <c r="E1" s="12" t="s">
        <v>1836</v>
      </c>
      <c r="F1" s="12" t="s">
        <v>1837</v>
      </c>
      <c r="G1" s="12" t="s">
        <v>1838</v>
      </c>
      <c r="H1" s="12" t="s">
        <v>1839</v>
      </c>
      <c r="I1" s="12" t="s">
        <v>1840</v>
      </c>
      <c r="J1" s="12" t="s">
        <v>1841</v>
      </c>
      <c r="K1" s="12" t="s">
        <v>1842</v>
      </c>
      <c r="L1" s="12" t="s">
        <v>1843</v>
      </c>
      <c r="M1" s="12" t="s">
        <v>1844</v>
      </c>
    </row>
    <row r="2" spans="1:13">
      <c r="A2" s="12" t="s">
        <v>1845</v>
      </c>
    </row>
    <row r="3" spans="1:13">
      <c r="A3" s="12" t="s">
        <v>1846</v>
      </c>
      <c r="B3" s="24" t="s">
        <v>1847</v>
      </c>
      <c r="C3" s="12">
        <v>9</v>
      </c>
      <c r="D3" s="12">
        <v>7</v>
      </c>
      <c r="E3" s="12" t="s">
        <v>1848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1846</v>
      </c>
      <c r="B4" s="24" t="s">
        <v>1264</v>
      </c>
      <c r="C4" s="12">
        <v>313</v>
      </c>
      <c r="D4" s="12">
        <v>271</v>
      </c>
      <c r="E4" s="12" t="s">
        <v>1849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1850</v>
      </c>
      <c r="B5" s="24" t="s">
        <v>1851</v>
      </c>
      <c r="C5" s="12">
        <v>19</v>
      </c>
      <c r="D5" s="12">
        <v>18</v>
      </c>
      <c r="E5" s="12" t="s">
        <v>1852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1853</v>
      </c>
      <c r="B6" s="24" t="s">
        <v>1264</v>
      </c>
      <c r="C6" s="12">
        <v>302</v>
      </c>
      <c r="D6" s="12">
        <v>219</v>
      </c>
      <c r="E6" s="12" t="s">
        <v>1854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1855</v>
      </c>
      <c r="B7" s="24" t="s">
        <v>1856</v>
      </c>
      <c r="C7" s="12">
        <v>19</v>
      </c>
      <c r="D7" s="12">
        <v>6</v>
      </c>
      <c r="E7" s="12" t="s">
        <v>1857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1858</v>
      </c>
      <c r="B8" s="24" t="s">
        <v>1859</v>
      </c>
      <c r="C8" s="12">
        <v>7</v>
      </c>
      <c r="D8" s="12">
        <v>7</v>
      </c>
      <c r="E8" s="12" t="s">
        <v>1860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1861</v>
      </c>
      <c r="B9" s="24" t="s">
        <v>1264</v>
      </c>
      <c r="C9" s="12">
        <v>324</v>
      </c>
      <c r="D9" s="12">
        <v>291</v>
      </c>
      <c r="E9" s="12" t="s">
        <v>1862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1863</v>
      </c>
      <c r="B10" s="24" t="s">
        <v>1864</v>
      </c>
      <c r="C10" s="12">
        <v>4</v>
      </c>
      <c r="D10" s="12">
        <v>8</v>
      </c>
      <c r="E10" s="12" t="s">
        <v>1865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1866</v>
      </c>
      <c r="B11" s="24" t="s">
        <v>1867</v>
      </c>
      <c r="C11" s="12">
        <v>5</v>
      </c>
      <c r="D11" s="12">
        <v>8</v>
      </c>
      <c r="E11" s="12" t="s">
        <v>1868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1869</v>
      </c>
      <c r="B12" s="24" t="s">
        <v>1264</v>
      </c>
      <c r="C12" s="12">
        <v>325</v>
      </c>
      <c r="D12" s="12">
        <v>250</v>
      </c>
      <c r="E12" s="12" t="s">
        <v>1870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1871</v>
      </c>
      <c r="B13" s="24" t="s">
        <v>1872</v>
      </c>
      <c r="C13" s="12">
        <v>8</v>
      </c>
      <c r="D13" s="12">
        <v>6</v>
      </c>
      <c r="E13" s="12" t="s">
        <v>1873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1874</v>
      </c>
      <c r="B14" s="24" t="s">
        <v>1264</v>
      </c>
      <c r="C14" s="12">
        <v>301</v>
      </c>
      <c r="D14" s="12">
        <v>257</v>
      </c>
      <c r="E14" s="12" t="s">
        <v>1875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1876</v>
      </c>
      <c r="B15" s="24" t="s">
        <v>1269</v>
      </c>
      <c r="C15" s="12">
        <v>378</v>
      </c>
      <c r="D15" s="12">
        <v>298</v>
      </c>
      <c r="E15" s="12" t="s">
        <v>1877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1878</v>
      </c>
      <c r="B16" s="24" t="s">
        <v>1879</v>
      </c>
      <c r="C16" s="12">
        <v>18</v>
      </c>
      <c r="D16" s="12">
        <v>6</v>
      </c>
      <c r="E16" s="12" t="s">
        <v>1880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1881</v>
      </c>
      <c r="B17" s="24" t="s">
        <v>1879</v>
      </c>
      <c r="C17" s="12">
        <v>12</v>
      </c>
      <c r="D17" s="12">
        <v>12</v>
      </c>
      <c r="E17" s="12" t="s">
        <v>1882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1883</v>
      </c>
      <c r="B18" s="24" t="s">
        <v>1879</v>
      </c>
      <c r="C18" s="12">
        <v>6</v>
      </c>
      <c r="D18" s="12">
        <v>18</v>
      </c>
      <c r="E18" s="12" t="s">
        <v>1884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1885</v>
      </c>
      <c r="B19" s="24" t="s">
        <v>1264</v>
      </c>
      <c r="C19" s="12">
        <v>326</v>
      </c>
      <c r="D19" s="12">
        <v>261</v>
      </c>
      <c r="E19" s="12" t="s">
        <v>1886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1887</v>
      </c>
      <c r="B20" s="24" t="s">
        <v>1264</v>
      </c>
      <c r="C20" s="12">
        <v>323</v>
      </c>
      <c r="D20" s="12">
        <v>261</v>
      </c>
      <c r="E20" s="12" t="s">
        <v>1888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1889</v>
      </c>
      <c r="B21" s="24" t="s">
        <v>1890</v>
      </c>
      <c r="C21" s="12">
        <v>10</v>
      </c>
      <c r="D21" s="12">
        <v>10</v>
      </c>
      <c r="E21" s="12" t="s">
        <v>1891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1892</v>
      </c>
    </row>
    <row r="24" spans="1:13">
      <c r="A24" s="12" t="s">
        <v>1893</v>
      </c>
      <c r="B24" s="24" t="s">
        <v>1894</v>
      </c>
      <c r="C24" s="12">
        <v>10</v>
      </c>
      <c r="D24" s="12">
        <v>11</v>
      </c>
      <c r="E24" s="12" t="s">
        <v>1895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1896</v>
      </c>
      <c r="B25" s="24" t="s">
        <v>1894</v>
      </c>
      <c r="C25" s="12">
        <v>14</v>
      </c>
      <c r="D25" s="12">
        <v>14</v>
      </c>
      <c r="E25" s="12" t="s">
        <v>1897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1898</v>
      </c>
      <c r="B26" s="24" t="s">
        <v>1264</v>
      </c>
      <c r="C26" s="12">
        <v>643</v>
      </c>
      <c r="D26" s="12">
        <v>611</v>
      </c>
      <c r="E26" s="12" t="s">
        <v>1899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1900</v>
      </c>
      <c r="B27" s="24" t="s">
        <v>1264</v>
      </c>
      <c r="C27" s="12">
        <v>649</v>
      </c>
      <c r="D27" s="12">
        <v>602</v>
      </c>
      <c r="E27" s="12" t="s">
        <v>1901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1902</v>
      </c>
      <c r="B28" s="24" t="s">
        <v>1264</v>
      </c>
      <c r="C28" s="12">
        <v>643</v>
      </c>
      <c r="D28" s="12">
        <v>601</v>
      </c>
      <c r="E28" s="12" t="s">
        <v>1903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1904</v>
      </c>
      <c r="B29" s="24" t="s">
        <v>1264</v>
      </c>
      <c r="C29" s="12">
        <v>649</v>
      </c>
      <c r="D29" s="12">
        <v>591</v>
      </c>
      <c r="E29" s="12" t="s">
        <v>1848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1905</v>
      </c>
      <c r="B30" s="24" t="s">
        <v>1264</v>
      </c>
      <c r="C30" s="12">
        <v>621</v>
      </c>
      <c r="D30" s="12">
        <v>642</v>
      </c>
      <c r="E30" s="12" t="s">
        <v>1906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1907</v>
      </c>
      <c r="B31" s="24" t="s">
        <v>1264</v>
      </c>
      <c r="C31" s="12">
        <v>633</v>
      </c>
      <c r="D31" s="12">
        <v>611</v>
      </c>
      <c r="E31" s="12" t="s">
        <v>1908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1909</v>
      </c>
    </row>
    <row r="34" spans="1:13">
      <c r="A34" s="12" t="s">
        <v>1910</v>
      </c>
      <c r="B34" s="24" t="s">
        <v>1264</v>
      </c>
      <c r="C34" s="12">
        <v>291</v>
      </c>
      <c r="D34" s="12">
        <v>610</v>
      </c>
      <c r="E34" s="12" t="s">
        <v>1911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1912</v>
      </c>
      <c r="B35" s="24" t="s">
        <v>1264</v>
      </c>
      <c r="C35" s="12">
        <v>297</v>
      </c>
      <c r="D35" s="12">
        <v>612</v>
      </c>
      <c r="E35" s="12" t="s">
        <v>1913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1914</v>
      </c>
      <c r="B36" s="24" t="s">
        <v>1264</v>
      </c>
      <c r="C36" s="12">
        <v>293</v>
      </c>
      <c r="D36" s="12">
        <v>603</v>
      </c>
      <c r="E36" s="12" t="s">
        <v>1848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1915</v>
      </c>
      <c r="B37" s="24" t="s">
        <v>1264</v>
      </c>
      <c r="C37" s="12">
        <v>305</v>
      </c>
      <c r="D37" s="12">
        <v>607</v>
      </c>
      <c r="E37" s="12" t="s">
        <v>1916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1917</v>
      </c>
      <c r="B38" s="24" t="s">
        <v>1918</v>
      </c>
      <c r="C38" s="12">
        <v>5</v>
      </c>
      <c r="D38" s="12">
        <v>18</v>
      </c>
      <c r="E38" s="12" t="s">
        <v>1870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1919</v>
      </c>
      <c r="B39" s="24" t="s">
        <v>1920</v>
      </c>
      <c r="C39" s="12">
        <v>8</v>
      </c>
      <c r="D39" s="12">
        <v>9</v>
      </c>
      <c r="E39" s="12" t="s">
        <v>1875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1921</v>
      </c>
      <c r="B40" s="24" t="s">
        <v>1922</v>
      </c>
      <c r="C40" s="12">
        <v>23</v>
      </c>
      <c r="D40" s="12">
        <v>23</v>
      </c>
      <c r="E40" s="12" t="s">
        <v>1880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1923</v>
      </c>
      <c r="B41" s="24" t="s">
        <v>1922</v>
      </c>
      <c r="C41" s="12">
        <v>16</v>
      </c>
      <c r="D41" s="12">
        <v>16</v>
      </c>
      <c r="E41" s="12" t="s">
        <v>1882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1924</v>
      </c>
      <c r="B42" s="24" t="s">
        <v>1922</v>
      </c>
      <c r="C42" s="12">
        <v>10</v>
      </c>
      <c r="D42" s="12">
        <v>10</v>
      </c>
      <c r="E42" s="12" t="s">
        <v>1884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1925</v>
      </c>
      <c r="B43" s="24" t="s">
        <v>1264</v>
      </c>
      <c r="C43" s="12">
        <v>287</v>
      </c>
      <c r="D43" s="12">
        <v>615</v>
      </c>
      <c r="E43" s="12" t="s">
        <v>1908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1926</v>
      </c>
    </row>
    <row r="46" spans="1:13">
      <c r="A46" s="12" t="s">
        <v>1927</v>
      </c>
      <c r="B46" s="24" t="s">
        <v>1928</v>
      </c>
      <c r="C46" s="12">
        <v>14</v>
      </c>
      <c r="D46" s="12">
        <v>9</v>
      </c>
      <c r="E46" s="12" t="s">
        <v>1929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1930</v>
      </c>
      <c r="B47" s="24" t="s">
        <v>1931</v>
      </c>
      <c r="C47" s="12">
        <v>7</v>
      </c>
      <c r="D47" s="12">
        <v>7</v>
      </c>
      <c r="E47" s="12" t="s">
        <v>1932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1933</v>
      </c>
      <c r="B48" s="24" t="s">
        <v>1934</v>
      </c>
      <c r="C48" s="12">
        <v>5</v>
      </c>
      <c r="D48" s="12">
        <v>11</v>
      </c>
      <c r="E48" s="12" t="s">
        <v>1935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1276</v>
      </c>
    </row>
    <row r="51" spans="1:13">
      <c r="A51" s="12" t="s">
        <v>1936</v>
      </c>
      <c r="B51" s="24" t="s">
        <v>1278</v>
      </c>
      <c r="C51" s="12">
        <v>54</v>
      </c>
      <c r="D51" s="12">
        <v>165</v>
      </c>
      <c r="E51" s="12" t="s">
        <v>1937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1938</v>
      </c>
      <c r="B52" s="24" t="s">
        <v>1278</v>
      </c>
      <c r="C52" s="12">
        <v>314</v>
      </c>
      <c r="D52" s="12">
        <v>72</v>
      </c>
      <c r="E52" s="12" t="s">
        <v>1939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1940</v>
      </c>
      <c r="B53" s="24" t="s">
        <v>1278</v>
      </c>
      <c r="C53" s="12">
        <v>309</v>
      </c>
      <c r="D53" s="12">
        <v>81</v>
      </c>
      <c r="E53" s="12" t="s">
        <v>1891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1941</v>
      </c>
      <c r="B54" s="24" t="s">
        <v>1278</v>
      </c>
      <c r="C54" s="12">
        <v>235</v>
      </c>
      <c r="D54" s="12">
        <v>305</v>
      </c>
      <c r="E54" s="12" t="s">
        <v>1942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1943</v>
      </c>
      <c r="B55" s="24" t="s">
        <v>1278</v>
      </c>
      <c r="C55" s="12">
        <v>96</v>
      </c>
      <c r="D55" s="12">
        <v>290</v>
      </c>
      <c r="E55" s="12" t="s">
        <v>1942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1944</v>
      </c>
      <c r="B56" s="24" t="s">
        <v>1278</v>
      </c>
      <c r="C56" s="12">
        <v>51</v>
      </c>
      <c r="D56" s="12">
        <v>33</v>
      </c>
      <c r="E56" s="12" t="s">
        <v>1942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1945</v>
      </c>
    </row>
    <row r="59" spans="1:13">
      <c r="A59" s="12" t="s">
        <v>1946</v>
      </c>
      <c r="B59" s="24" t="s">
        <v>1331</v>
      </c>
      <c r="C59" s="12">
        <v>174</v>
      </c>
      <c r="D59" s="12">
        <v>216</v>
      </c>
      <c r="E59" s="12" t="s">
        <v>1875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1947</v>
      </c>
      <c r="B60" s="24" t="s">
        <v>1948</v>
      </c>
      <c r="C60" s="12">
        <v>4</v>
      </c>
      <c r="D60" s="12">
        <v>6</v>
      </c>
      <c r="E60" s="12" t="s">
        <v>1949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1950</v>
      </c>
    </row>
    <row r="63" spans="1:13">
      <c r="A63" s="12" t="s">
        <v>1951</v>
      </c>
      <c r="B63" s="24" t="s">
        <v>1952</v>
      </c>
      <c r="C63" s="12">
        <v>4</v>
      </c>
      <c r="D63" s="12">
        <v>6</v>
      </c>
      <c r="E63" s="12" t="s">
        <v>1949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1285</v>
      </c>
    </row>
    <row r="66" spans="1:13">
      <c r="A66" s="12" t="s">
        <v>1953</v>
      </c>
      <c r="B66" s="24" t="s">
        <v>1954</v>
      </c>
      <c r="C66" s="12">
        <v>509</v>
      </c>
      <c r="D66" s="12">
        <v>483</v>
      </c>
      <c r="E66" s="12" t="s">
        <v>1955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1956</v>
      </c>
      <c r="B67" s="24" t="s">
        <v>1957</v>
      </c>
      <c r="C67" s="12">
        <v>7</v>
      </c>
      <c r="D67" s="12">
        <v>8</v>
      </c>
      <c r="E67" s="12" t="s">
        <v>1958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1959</v>
      </c>
      <c r="B68" s="24" t="s">
        <v>1286</v>
      </c>
      <c r="C68" s="12">
        <v>518</v>
      </c>
      <c r="D68" s="12">
        <v>492</v>
      </c>
      <c r="E68" s="12" t="s">
        <v>1939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1960</v>
      </c>
      <c r="B69" s="24" t="s">
        <v>1961</v>
      </c>
      <c r="C69" s="12">
        <v>4</v>
      </c>
      <c r="D69" s="12">
        <v>10</v>
      </c>
      <c r="E69" s="12" t="s">
        <v>1962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1963</v>
      </c>
      <c r="B70" s="24" t="s">
        <v>1286</v>
      </c>
      <c r="C70" s="12">
        <v>505</v>
      </c>
      <c r="D70" s="12">
        <v>497</v>
      </c>
      <c r="E70" s="12" t="s">
        <v>1964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1965</v>
      </c>
      <c r="B71" s="24" t="s">
        <v>1286</v>
      </c>
      <c r="C71" s="12">
        <v>505</v>
      </c>
      <c r="D71" s="12">
        <v>479</v>
      </c>
      <c r="E71" s="12" t="s">
        <v>1966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1967</v>
      </c>
      <c r="B72" s="24" t="s">
        <v>1286</v>
      </c>
      <c r="C72" s="12">
        <v>517</v>
      </c>
      <c r="D72" s="12">
        <v>477</v>
      </c>
      <c r="E72" s="12" t="s">
        <v>1968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1969</v>
      </c>
      <c r="B73" s="24" t="s">
        <v>1286</v>
      </c>
      <c r="C73" s="12">
        <v>510</v>
      </c>
      <c r="D73" s="12">
        <v>464</v>
      </c>
      <c r="E73" s="12" t="s">
        <v>1875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1970</v>
      </c>
      <c r="B74" s="24" t="s">
        <v>1286</v>
      </c>
      <c r="C74" s="12">
        <v>515</v>
      </c>
      <c r="D74" s="12">
        <v>464</v>
      </c>
      <c r="E74" s="12" t="s">
        <v>1971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1972</v>
      </c>
    </row>
    <row r="77" spans="1:13">
      <c r="A77" s="12" t="s">
        <v>1973</v>
      </c>
      <c r="B77" s="24" t="s">
        <v>1497</v>
      </c>
      <c r="C77" s="12">
        <v>31</v>
      </c>
      <c r="D77" s="12">
        <v>191</v>
      </c>
      <c r="E77" s="12" t="s">
        <v>1971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1974</v>
      </c>
      <c r="B78" s="24" t="s">
        <v>1497</v>
      </c>
      <c r="C78" s="12">
        <v>15</v>
      </c>
      <c r="D78" s="12">
        <v>195</v>
      </c>
      <c r="E78" s="12" t="s">
        <v>1975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1976</v>
      </c>
    </row>
    <row r="81" spans="1:13">
      <c r="A81" s="12" t="s">
        <v>1977</v>
      </c>
      <c r="B81" s="24" t="s">
        <v>1290</v>
      </c>
      <c r="C81" s="12">
        <v>325</v>
      </c>
      <c r="D81" s="12">
        <v>325</v>
      </c>
      <c r="E81" s="12" t="s">
        <v>1978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1979</v>
      </c>
      <c r="B82" s="24" t="s">
        <v>1980</v>
      </c>
      <c r="C82" s="12">
        <v>23</v>
      </c>
      <c r="D82" s="12">
        <v>20</v>
      </c>
      <c r="E82" s="12" t="s">
        <v>1981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1982</v>
      </c>
      <c r="B83" s="24" t="s">
        <v>1983</v>
      </c>
      <c r="C83" s="12">
        <v>11</v>
      </c>
      <c r="D83" s="12">
        <v>18</v>
      </c>
      <c r="E83" s="12" t="s">
        <v>1984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1985</v>
      </c>
      <c r="B84" s="24" t="s">
        <v>1983</v>
      </c>
      <c r="C84" s="12">
        <v>8</v>
      </c>
      <c r="D84" s="12">
        <v>5</v>
      </c>
      <c r="E84" s="12" t="s">
        <v>1986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1987</v>
      </c>
      <c r="B85" s="24" t="s">
        <v>1988</v>
      </c>
      <c r="C85" s="12">
        <v>5</v>
      </c>
      <c r="D85" s="12">
        <v>9</v>
      </c>
      <c r="E85" s="12" t="s">
        <v>1989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1990</v>
      </c>
      <c r="B86" s="24" t="s">
        <v>1988</v>
      </c>
      <c r="C86" s="12">
        <v>7</v>
      </c>
      <c r="D86" s="12">
        <v>10</v>
      </c>
      <c r="E86" s="12" t="s">
        <v>1991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1992</v>
      </c>
      <c r="B87" s="24" t="s">
        <v>1993</v>
      </c>
      <c r="C87" s="12">
        <v>5</v>
      </c>
      <c r="D87" s="12">
        <v>8</v>
      </c>
      <c r="E87" s="12" t="s">
        <v>1966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1994</v>
      </c>
      <c r="B88" s="24" t="s">
        <v>1995</v>
      </c>
      <c r="C88" s="12">
        <v>11</v>
      </c>
      <c r="D88" s="12">
        <v>15</v>
      </c>
      <c r="E88" s="12" t="s">
        <v>1880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1996</v>
      </c>
      <c r="B89" s="24" t="s">
        <v>1995</v>
      </c>
      <c r="C89" s="12">
        <v>17</v>
      </c>
      <c r="D89" s="12">
        <v>9</v>
      </c>
      <c r="E89" s="12" t="s">
        <v>1882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1997</v>
      </c>
      <c r="B90" s="24" t="s">
        <v>1995</v>
      </c>
      <c r="C90" s="12">
        <v>5</v>
      </c>
      <c r="D90" s="12">
        <v>21</v>
      </c>
      <c r="E90" s="12" t="s">
        <v>1884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1998</v>
      </c>
      <c r="B91" s="24" t="s">
        <v>1290</v>
      </c>
      <c r="C91" s="12">
        <v>355</v>
      </c>
      <c r="D91" s="12">
        <v>329</v>
      </c>
      <c r="E91" s="12" t="s">
        <v>1848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1999</v>
      </c>
      <c r="B92" s="24" t="s">
        <v>1290</v>
      </c>
      <c r="C92" s="12">
        <v>361</v>
      </c>
      <c r="D92" s="12">
        <v>335</v>
      </c>
      <c r="E92" s="12" t="s">
        <v>2000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2001</v>
      </c>
      <c r="B93" s="24" t="s">
        <v>2002</v>
      </c>
      <c r="C93" s="12">
        <v>11</v>
      </c>
      <c r="D93" s="12">
        <v>16</v>
      </c>
      <c r="E93" s="12" t="s">
        <v>1870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2003</v>
      </c>
      <c r="B94" s="24" t="s">
        <v>2004</v>
      </c>
      <c r="C94" s="12">
        <v>9</v>
      </c>
      <c r="D94" s="12">
        <v>12</v>
      </c>
      <c r="E94" s="12" t="s">
        <v>1875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2005</v>
      </c>
      <c r="B95" s="24" t="s">
        <v>1290</v>
      </c>
      <c r="C95" s="12">
        <v>305</v>
      </c>
      <c r="D95" s="12">
        <v>373</v>
      </c>
      <c r="E95" s="12" t="s">
        <v>2006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2007</v>
      </c>
      <c r="B96" s="24" t="s">
        <v>2008</v>
      </c>
      <c r="C96" s="12">
        <v>4</v>
      </c>
      <c r="D96" s="12">
        <v>11</v>
      </c>
      <c r="E96" s="12" t="s">
        <v>1891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2009</v>
      </c>
      <c r="B97" s="24" t="s">
        <v>1290</v>
      </c>
      <c r="C97" s="12">
        <v>346</v>
      </c>
      <c r="D97" s="12">
        <v>334</v>
      </c>
      <c r="E97" s="12" t="s">
        <v>2010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2011</v>
      </c>
      <c r="B98" s="24" t="s">
        <v>2012</v>
      </c>
      <c r="C98" s="12">
        <v>343</v>
      </c>
      <c r="D98" s="12">
        <v>319</v>
      </c>
      <c r="E98" s="12" t="s">
        <v>1854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2013</v>
      </c>
      <c r="B99" s="24" t="s">
        <v>2012</v>
      </c>
      <c r="C99" s="12">
        <v>322</v>
      </c>
      <c r="D99" s="12">
        <v>325</v>
      </c>
      <c r="E99" s="12" t="s">
        <v>2014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2015</v>
      </c>
      <c r="B100" s="24" t="s">
        <v>2012</v>
      </c>
      <c r="C100" s="12">
        <v>322</v>
      </c>
      <c r="D100" s="12">
        <v>328</v>
      </c>
      <c r="E100" s="12" t="s">
        <v>2016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2017</v>
      </c>
      <c r="B101" s="24" t="s">
        <v>2012</v>
      </c>
      <c r="C101" s="12">
        <v>322</v>
      </c>
      <c r="D101" s="12">
        <v>331</v>
      </c>
      <c r="E101" s="12" t="s">
        <v>2018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2019</v>
      </c>
      <c r="B102" s="24" t="s">
        <v>2012</v>
      </c>
      <c r="C102" s="12">
        <v>322</v>
      </c>
      <c r="D102" s="12">
        <v>334</v>
      </c>
      <c r="E102" s="12" t="s">
        <v>2020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2021</v>
      </c>
      <c r="B103" s="24" t="s">
        <v>2012</v>
      </c>
      <c r="C103" s="12">
        <v>322</v>
      </c>
      <c r="D103" s="12">
        <v>337</v>
      </c>
      <c r="E103" s="12" t="s">
        <v>2022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2023</v>
      </c>
      <c r="B104" s="24" t="s">
        <v>2012</v>
      </c>
      <c r="C104" s="12">
        <v>322</v>
      </c>
      <c r="D104" s="12">
        <v>337</v>
      </c>
      <c r="E104" s="12" t="s">
        <v>2024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2025</v>
      </c>
      <c r="B105" s="24" t="s">
        <v>2012</v>
      </c>
      <c r="C105" s="12">
        <v>322</v>
      </c>
      <c r="D105" s="12">
        <v>340</v>
      </c>
      <c r="E105" s="12" t="s">
        <v>2026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2027</v>
      </c>
      <c r="B106" s="24" t="s">
        <v>2012</v>
      </c>
      <c r="C106" s="12">
        <v>325</v>
      </c>
      <c r="D106" s="12">
        <v>340</v>
      </c>
      <c r="E106" s="12" t="s">
        <v>2028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2029</v>
      </c>
      <c r="B107" s="24" t="s">
        <v>2012</v>
      </c>
      <c r="C107" s="12">
        <v>328</v>
      </c>
      <c r="D107" s="12">
        <v>340</v>
      </c>
      <c r="E107" s="12" t="s">
        <v>2030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2031</v>
      </c>
      <c r="B108" s="24" t="s">
        <v>2012</v>
      </c>
      <c r="C108" s="12">
        <v>331</v>
      </c>
      <c r="D108" s="12">
        <v>340</v>
      </c>
      <c r="E108" s="12" t="s">
        <v>2032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2033</v>
      </c>
      <c r="B109" s="24" t="s">
        <v>2012</v>
      </c>
      <c r="C109" s="12">
        <v>322</v>
      </c>
      <c r="D109" s="12">
        <v>321</v>
      </c>
      <c r="E109" s="12" t="s">
        <v>2034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2035</v>
      </c>
      <c r="B110" s="24" t="s">
        <v>2012</v>
      </c>
      <c r="C110" s="12">
        <v>325</v>
      </c>
      <c r="D110" s="12">
        <v>321</v>
      </c>
      <c r="E110" s="12" t="s">
        <v>2036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2037</v>
      </c>
      <c r="B111" s="24" t="s">
        <v>2012</v>
      </c>
      <c r="C111" s="12">
        <v>328</v>
      </c>
      <c r="D111" s="12">
        <v>321</v>
      </c>
      <c r="E111" s="12" t="s">
        <v>2038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2039</v>
      </c>
      <c r="B112" s="24" t="s">
        <v>2012</v>
      </c>
      <c r="C112" s="12">
        <v>331</v>
      </c>
      <c r="D112" s="12">
        <v>321</v>
      </c>
      <c r="E112" s="12" t="s">
        <v>2040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2041</v>
      </c>
      <c r="B113" s="24" t="s">
        <v>2012</v>
      </c>
      <c r="C113" s="12">
        <v>334</v>
      </c>
      <c r="D113" s="12">
        <v>321</v>
      </c>
      <c r="E113" s="12" t="s">
        <v>2042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2043</v>
      </c>
      <c r="B114" s="24" t="s">
        <v>2012</v>
      </c>
      <c r="C114" s="12">
        <v>337</v>
      </c>
      <c r="D114" s="12">
        <v>321</v>
      </c>
      <c r="E114" s="12" t="s">
        <v>2044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2045</v>
      </c>
    </row>
    <row r="117" spans="1:13">
      <c r="A117" s="12" t="s">
        <v>2046</v>
      </c>
      <c r="B117" s="24" t="s">
        <v>1290</v>
      </c>
      <c r="C117" s="12">
        <v>659</v>
      </c>
      <c r="D117" s="12">
        <v>301</v>
      </c>
      <c r="E117" s="12" t="s">
        <v>1848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2047</v>
      </c>
      <c r="B118" s="24" t="s">
        <v>2048</v>
      </c>
      <c r="C118" s="12">
        <v>22</v>
      </c>
      <c r="D118" s="12">
        <v>37</v>
      </c>
      <c r="E118" s="12" t="s">
        <v>1913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2049</v>
      </c>
      <c r="B119" s="24" t="s">
        <v>2050</v>
      </c>
      <c r="C119" s="12">
        <v>26</v>
      </c>
      <c r="D119" s="12">
        <v>32</v>
      </c>
      <c r="E119" s="12" t="s">
        <v>2051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2052</v>
      </c>
      <c r="B120" s="24" t="s">
        <v>2048</v>
      </c>
      <c r="C120" s="12">
        <v>31</v>
      </c>
      <c r="D120" s="12">
        <v>28</v>
      </c>
      <c r="E120" s="12" t="s">
        <v>2053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2054</v>
      </c>
      <c r="B121" s="24" t="s">
        <v>2055</v>
      </c>
      <c r="C121" s="12">
        <v>21</v>
      </c>
      <c r="D121" s="12">
        <v>23</v>
      </c>
      <c r="E121" s="12" t="s">
        <v>2056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2057</v>
      </c>
      <c r="B122" s="24" t="s">
        <v>2055</v>
      </c>
      <c r="C122" s="12">
        <v>17</v>
      </c>
      <c r="D122" s="12">
        <v>28</v>
      </c>
      <c r="E122" s="12" t="s">
        <v>2058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2059</v>
      </c>
      <c r="B123" s="24" t="s">
        <v>2060</v>
      </c>
      <c r="C123" s="12">
        <v>22</v>
      </c>
      <c r="D123" s="12">
        <v>37</v>
      </c>
      <c r="E123" s="12" t="s">
        <v>2061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2062</v>
      </c>
      <c r="B124" s="24" t="s">
        <v>2060</v>
      </c>
      <c r="C124" s="12">
        <v>28</v>
      </c>
      <c r="D124" s="12">
        <v>32</v>
      </c>
      <c r="E124" s="12" t="s">
        <v>2000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2063</v>
      </c>
      <c r="B125" s="24" t="s">
        <v>2064</v>
      </c>
      <c r="C125" s="12">
        <v>23</v>
      </c>
      <c r="D125" s="12">
        <v>28</v>
      </c>
      <c r="E125" s="12" t="s">
        <v>2065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2066</v>
      </c>
      <c r="B126" s="24" t="s">
        <v>2064</v>
      </c>
      <c r="C126" s="12">
        <v>24</v>
      </c>
      <c r="D126" s="12">
        <v>25</v>
      </c>
      <c r="E126" s="12" t="s">
        <v>1891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2067</v>
      </c>
      <c r="B127" s="24" t="s">
        <v>2068</v>
      </c>
      <c r="C127" s="12">
        <v>30</v>
      </c>
      <c r="D127" s="12">
        <v>29</v>
      </c>
      <c r="E127" s="12" t="s">
        <v>2069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2070</v>
      </c>
      <c r="B128" s="24" t="s">
        <v>2071</v>
      </c>
      <c r="C128" s="12">
        <v>22</v>
      </c>
      <c r="D128" s="12">
        <v>40</v>
      </c>
      <c r="E128" s="12" t="s">
        <v>1882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2072</v>
      </c>
      <c r="B129" s="24" t="s">
        <v>2071</v>
      </c>
      <c r="C129" s="12">
        <v>29</v>
      </c>
      <c r="D129" s="12">
        <v>32</v>
      </c>
      <c r="E129" s="12" t="s">
        <v>1884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2073</v>
      </c>
      <c r="B130" s="24" t="s">
        <v>2071</v>
      </c>
      <c r="C130" s="12">
        <v>29</v>
      </c>
      <c r="D130" s="12">
        <v>38</v>
      </c>
      <c r="E130" s="12" t="s">
        <v>1880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2074</v>
      </c>
      <c r="B131" s="24" t="s">
        <v>1290</v>
      </c>
      <c r="C131" s="12">
        <v>669</v>
      </c>
      <c r="D131" s="12">
        <v>338</v>
      </c>
      <c r="E131" s="12" t="s">
        <v>1942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2075</v>
      </c>
      <c r="B132" s="24" t="s">
        <v>2076</v>
      </c>
      <c r="C132" s="12">
        <v>103</v>
      </c>
      <c r="D132" s="12">
        <v>156</v>
      </c>
      <c r="E132" s="12" t="s">
        <v>2077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2078</v>
      </c>
    </row>
    <row r="135" spans="1:13">
      <c r="A135" s="12" t="s">
        <v>2079</v>
      </c>
      <c r="B135" s="24" t="s">
        <v>2080</v>
      </c>
      <c r="C135" s="12">
        <v>30</v>
      </c>
      <c r="D135" s="12">
        <v>22</v>
      </c>
      <c r="E135" s="12" t="s">
        <v>2081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2082</v>
      </c>
    </row>
    <row r="138" spans="1:13">
      <c r="A138" s="12" t="s">
        <v>2083</v>
      </c>
      <c r="B138" s="24" t="s">
        <v>2084</v>
      </c>
      <c r="C138" s="12">
        <v>62</v>
      </c>
      <c r="D138" s="12">
        <v>36</v>
      </c>
      <c r="E138" s="12" t="s">
        <v>2085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2086</v>
      </c>
      <c r="B139" s="24" t="s">
        <v>1554</v>
      </c>
      <c r="C139" s="12">
        <v>83</v>
      </c>
      <c r="D139" s="12">
        <v>11</v>
      </c>
      <c r="E139" s="12" t="s">
        <v>2087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1597</v>
      </c>
    </row>
    <row r="142" spans="1:13">
      <c r="A142" s="12" t="s">
        <v>2088</v>
      </c>
      <c r="B142" s="24" t="s">
        <v>2089</v>
      </c>
      <c r="C142" s="12">
        <v>23</v>
      </c>
      <c r="D142" s="12">
        <v>27</v>
      </c>
      <c r="E142" s="12" t="s">
        <v>2090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2091</v>
      </c>
      <c r="B143" s="24" t="s">
        <v>2092</v>
      </c>
      <c r="C143" s="12">
        <v>23</v>
      </c>
      <c r="D143" s="12">
        <v>27</v>
      </c>
      <c r="E143" s="12" t="s">
        <v>2093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2094</v>
      </c>
      <c r="B144" s="24" t="s">
        <v>2095</v>
      </c>
      <c r="C144" s="12">
        <v>23</v>
      </c>
      <c r="D144" s="12">
        <v>27</v>
      </c>
      <c r="E144" s="12" t="s">
        <v>2096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2097</v>
      </c>
      <c r="B145" s="24" t="s">
        <v>2098</v>
      </c>
      <c r="C145" s="12">
        <v>23</v>
      </c>
      <c r="D145" s="12">
        <v>27</v>
      </c>
      <c r="E145" s="12" t="s">
        <v>2099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1650</v>
      </c>
    </row>
    <row r="148" spans="1:13">
      <c r="A148" s="12" t="s">
        <v>2100</v>
      </c>
      <c r="B148" s="24" t="s">
        <v>1651</v>
      </c>
      <c r="C148" s="12">
        <v>21</v>
      </c>
      <c r="D148" s="12">
        <v>83</v>
      </c>
      <c r="E148" s="12" t="s">
        <v>1971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2101</v>
      </c>
      <c r="B149" s="24" t="s">
        <v>1651</v>
      </c>
      <c r="C149" s="12">
        <v>53</v>
      </c>
      <c r="D149" s="12">
        <v>115</v>
      </c>
      <c r="E149" s="12" t="s">
        <v>2102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1281</v>
      </c>
    </row>
    <row r="152" spans="1:13">
      <c r="A152" s="12" t="s">
        <v>2103</v>
      </c>
      <c r="B152" s="24" t="s">
        <v>1282</v>
      </c>
      <c r="C152" s="12">
        <v>181</v>
      </c>
      <c r="D152" s="12">
        <v>322</v>
      </c>
      <c r="E152" s="12" t="s">
        <v>2104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2105</v>
      </c>
      <c r="B153" s="24" t="s">
        <v>2106</v>
      </c>
      <c r="C153" s="12">
        <v>14</v>
      </c>
      <c r="D153" s="12">
        <v>12</v>
      </c>
      <c r="E153" s="12" t="s">
        <v>2090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2107</v>
      </c>
      <c r="B154" s="24" t="s">
        <v>2108</v>
      </c>
      <c r="C154" s="12">
        <v>11</v>
      </c>
      <c r="D154" s="12">
        <v>14</v>
      </c>
      <c r="E154" s="12" t="s">
        <v>2109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2110</v>
      </c>
      <c r="B155" s="24" t="s">
        <v>2111</v>
      </c>
      <c r="C155" s="12">
        <v>9</v>
      </c>
      <c r="D155" s="12">
        <v>11</v>
      </c>
      <c r="E155" s="12" t="s">
        <v>2099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2112</v>
      </c>
      <c r="B156" s="24" t="s">
        <v>2113</v>
      </c>
      <c r="C156" s="12">
        <v>13</v>
      </c>
      <c r="D156" s="12">
        <v>16</v>
      </c>
      <c r="E156" s="12" t="s">
        <v>2093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2114</v>
      </c>
      <c r="B157" s="24" t="s">
        <v>2115</v>
      </c>
      <c r="C157" s="12">
        <v>9</v>
      </c>
      <c r="D157" s="12">
        <v>10</v>
      </c>
      <c r="E157" s="12" t="s">
        <v>2000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2116</v>
      </c>
      <c r="B158" s="24" t="s">
        <v>2115</v>
      </c>
      <c r="C158" s="12">
        <v>12</v>
      </c>
      <c r="D158" s="12">
        <v>7</v>
      </c>
      <c r="E158" s="12" t="s">
        <v>2117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2118</v>
      </c>
      <c r="B159" s="24" t="s">
        <v>2119</v>
      </c>
      <c r="C159" s="12">
        <v>9</v>
      </c>
      <c r="D159" s="12">
        <v>11</v>
      </c>
      <c r="E159" s="12" t="s">
        <v>1870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2120</v>
      </c>
      <c r="B160" s="24" t="s">
        <v>1282</v>
      </c>
      <c r="C160" s="12">
        <v>184</v>
      </c>
      <c r="D160" s="12">
        <v>296</v>
      </c>
      <c r="E160" s="12" t="s">
        <v>1875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2121</v>
      </c>
      <c r="B161" s="24" t="s">
        <v>1282</v>
      </c>
      <c r="C161" s="12">
        <v>186</v>
      </c>
      <c r="D161" s="12">
        <v>298</v>
      </c>
      <c r="E161" s="12" t="s">
        <v>1854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2122</v>
      </c>
      <c r="B162" s="24" t="s">
        <v>1257</v>
      </c>
      <c r="C162" s="12">
        <v>14</v>
      </c>
      <c r="D162" s="12">
        <v>13</v>
      </c>
      <c r="E162" s="12" t="s">
        <v>2123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1306</v>
      </c>
    </row>
    <row r="165" spans="1:13">
      <c r="A165" s="12" t="s">
        <v>2124</v>
      </c>
      <c r="B165" s="24" t="s">
        <v>1307</v>
      </c>
      <c r="C165" s="12">
        <v>240</v>
      </c>
      <c r="D165" s="12">
        <v>195</v>
      </c>
      <c r="E165" s="12" t="s">
        <v>2125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2126</v>
      </c>
      <c r="B166" s="24" t="s">
        <v>2127</v>
      </c>
      <c r="C166" s="12">
        <v>17</v>
      </c>
      <c r="D166" s="12">
        <v>22</v>
      </c>
      <c r="E166" s="12" t="s">
        <v>2128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2129</v>
      </c>
      <c r="B167" s="24" t="s">
        <v>1307</v>
      </c>
      <c r="C167" s="12">
        <v>251</v>
      </c>
      <c r="D167" s="12">
        <v>223</v>
      </c>
      <c r="E167" s="12" t="s">
        <v>2130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2131</v>
      </c>
      <c r="B168" s="24" t="s">
        <v>1307</v>
      </c>
      <c r="C168" s="12">
        <v>243</v>
      </c>
      <c r="D168" s="12">
        <v>187</v>
      </c>
      <c r="E168" s="12" t="s">
        <v>2132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2133</v>
      </c>
      <c r="B169" s="24" t="s">
        <v>1307</v>
      </c>
      <c r="C169" s="12">
        <v>227</v>
      </c>
      <c r="D169" s="12">
        <v>223</v>
      </c>
      <c r="E169" s="12" t="s">
        <v>2134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2135</v>
      </c>
      <c r="B170" s="24" t="s">
        <v>2136</v>
      </c>
      <c r="C170" s="12">
        <v>11</v>
      </c>
      <c r="D170" s="12">
        <v>9</v>
      </c>
      <c r="E170" s="12" t="s">
        <v>2137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2138</v>
      </c>
      <c r="B171" s="24" t="s">
        <v>2139</v>
      </c>
      <c r="C171" s="12">
        <v>9</v>
      </c>
      <c r="D171" s="12">
        <v>10</v>
      </c>
      <c r="E171" s="12" t="s">
        <v>2140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2141</v>
      </c>
      <c r="B172" s="24" t="s">
        <v>2142</v>
      </c>
      <c r="C172" s="12">
        <v>12</v>
      </c>
      <c r="D172" s="12">
        <v>10</v>
      </c>
      <c r="E172" s="12" t="s">
        <v>2143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2144</v>
      </c>
      <c r="B173" s="24" t="s">
        <v>2145</v>
      </c>
      <c r="C173" s="12">
        <v>8</v>
      </c>
      <c r="D173" s="12">
        <v>14</v>
      </c>
      <c r="E173" s="12" t="s">
        <v>2146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2147</v>
      </c>
      <c r="B174" s="24" t="s">
        <v>2148</v>
      </c>
      <c r="C174" s="12">
        <v>15</v>
      </c>
      <c r="D174" s="12">
        <v>9</v>
      </c>
      <c r="E174" s="12" t="s">
        <v>2149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2150</v>
      </c>
      <c r="B175" s="24" t="s">
        <v>2148</v>
      </c>
      <c r="C175" s="12">
        <v>13</v>
      </c>
      <c r="D175" s="12">
        <v>10</v>
      </c>
      <c r="E175" s="12" t="s">
        <v>2151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2152</v>
      </c>
      <c r="B176" s="24" t="s">
        <v>2153</v>
      </c>
      <c r="C176" s="12">
        <v>13</v>
      </c>
      <c r="D176" s="12">
        <v>10</v>
      </c>
      <c r="E176" s="12" t="s">
        <v>2154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2155</v>
      </c>
      <c r="B177" s="24" t="s">
        <v>2156</v>
      </c>
      <c r="C177" s="12">
        <v>31</v>
      </c>
      <c r="D177" s="12">
        <v>24</v>
      </c>
      <c r="E177" s="12" t="s">
        <v>2157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2158</v>
      </c>
      <c r="B178" s="24" t="s">
        <v>2159</v>
      </c>
      <c r="C178" s="12">
        <v>29</v>
      </c>
      <c r="D178" s="12">
        <v>32</v>
      </c>
      <c r="E178" s="12" t="s">
        <v>2160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2161</v>
      </c>
    </row>
    <row r="181" spans="1:13">
      <c r="A181" s="12" t="s">
        <v>2162</v>
      </c>
      <c r="B181" s="24" t="s">
        <v>1309</v>
      </c>
      <c r="C181" s="12">
        <v>141</v>
      </c>
      <c r="D181" s="12">
        <v>335</v>
      </c>
      <c r="E181" s="12" t="s">
        <v>2163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2164</v>
      </c>
      <c r="B182" s="24" t="s">
        <v>1309</v>
      </c>
      <c r="C182" s="12">
        <v>143</v>
      </c>
      <c r="D182" s="12">
        <v>354</v>
      </c>
      <c r="E182" s="12" t="s">
        <v>2109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2165</v>
      </c>
      <c r="B183" s="24" t="s">
        <v>1309</v>
      </c>
      <c r="C183" s="12">
        <v>155</v>
      </c>
      <c r="D183" s="12">
        <v>297</v>
      </c>
      <c r="E183" s="12" t="s">
        <v>1870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2166</v>
      </c>
      <c r="B184" s="24" t="s">
        <v>1309</v>
      </c>
      <c r="C184" s="12">
        <v>129</v>
      </c>
      <c r="D184" s="12">
        <v>306</v>
      </c>
      <c r="E184" s="12" t="s">
        <v>2090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2167</v>
      </c>
      <c r="B185" s="24" t="s">
        <v>1309</v>
      </c>
      <c r="C185" s="12">
        <v>155</v>
      </c>
      <c r="D185" s="12">
        <v>339</v>
      </c>
      <c r="E185" s="12" t="s">
        <v>2099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2168</v>
      </c>
      <c r="B186" s="24" t="s">
        <v>1309</v>
      </c>
      <c r="C186" s="12">
        <v>137</v>
      </c>
      <c r="D186" s="12">
        <v>312</v>
      </c>
      <c r="E186" s="12" t="s">
        <v>1854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2169</v>
      </c>
      <c r="B187" s="24" t="s">
        <v>1309</v>
      </c>
      <c r="C187" s="12">
        <v>147</v>
      </c>
      <c r="D187" s="12">
        <v>328</v>
      </c>
      <c r="E187" s="12" t="s">
        <v>2170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2171</v>
      </c>
      <c r="B188" s="24" t="s">
        <v>1309</v>
      </c>
      <c r="C188" s="12">
        <v>126</v>
      </c>
      <c r="D188" s="12">
        <v>332</v>
      </c>
      <c r="E188" s="12" t="s">
        <v>1875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2172</v>
      </c>
      <c r="B189" s="24" t="s">
        <v>1309</v>
      </c>
      <c r="C189" s="12">
        <v>161</v>
      </c>
      <c r="D189" s="12">
        <v>314</v>
      </c>
      <c r="E189" s="12" t="s">
        <v>2000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2173</v>
      </c>
      <c r="B190" s="24" t="s">
        <v>1309</v>
      </c>
      <c r="C190" s="12">
        <v>118</v>
      </c>
      <c r="D190" s="12">
        <v>366</v>
      </c>
      <c r="E190" s="12" t="s">
        <v>2174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1310</v>
      </c>
    </row>
    <row r="193" spans="1:13">
      <c r="A193" s="12" t="s">
        <v>2175</v>
      </c>
      <c r="B193" s="24">
        <v>6</v>
      </c>
      <c r="C193" s="12">
        <v>138</v>
      </c>
      <c r="D193" s="12">
        <v>154</v>
      </c>
      <c r="E193" s="12" t="s">
        <v>2176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2177</v>
      </c>
      <c r="B194" s="24">
        <v>6</v>
      </c>
      <c r="C194" s="12">
        <v>129</v>
      </c>
      <c r="D194" s="12">
        <v>143</v>
      </c>
      <c r="E194" s="12" t="s">
        <v>2178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2179</v>
      </c>
      <c r="B195" s="24">
        <v>6</v>
      </c>
      <c r="C195" s="12">
        <v>106</v>
      </c>
      <c r="D195" s="12">
        <v>136</v>
      </c>
      <c r="E195" s="12" t="s">
        <v>2180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2181</v>
      </c>
      <c r="B196" s="24">
        <v>6</v>
      </c>
      <c r="C196" s="12">
        <v>113</v>
      </c>
      <c r="D196" s="12">
        <v>126</v>
      </c>
      <c r="E196" s="12" t="s">
        <v>2182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2183</v>
      </c>
      <c r="B197" s="24">
        <v>6</v>
      </c>
      <c r="C197" s="12">
        <v>94</v>
      </c>
      <c r="D197" s="12">
        <v>156</v>
      </c>
      <c r="E197" s="12" t="s">
        <v>2065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2184</v>
      </c>
      <c r="B198" s="24">
        <v>6</v>
      </c>
      <c r="C198" s="12">
        <v>108</v>
      </c>
      <c r="D198" s="12">
        <v>162</v>
      </c>
      <c r="E198" s="12" t="s">
        <v>2185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2186</v>
      </c>
      <c r="B199" s="24">
        <v>6</v>
      </c>
      <c r="C199" s="12">
        <v>125</v>
      </c>
      <c r="D199" s="12">
        <v>157</v>
      </c>
      <c r="E199" s="12" t="s">
        <v>2187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2188</v>
      </c>
      <c r="B200" s="24" t="s">
        <v>2189</v>
      </c>
      <c r="C200" s="12">
        <v>8</v>
      </c>
      <c r="D200" s="12">
        <v>9</v>
      </c>
      <c r="E200" s="12" t="s">
        <v>2190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2191</v>
      </c>
      <c r="B201" s="24">
        <v>63</v>
      </c>
      <c r="C201" s="12">
        <v>254</v>
      </c>
      <c r="D201" s="12">
        <v>40</v>
      </c>
      <c r="E201" s="12" t="s">
        <v>2192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2183</v>
      </c>
      <c r="B202" s="24">
        <v>63</v>
      </c>
      <c r="C202" s="12">
        <v>256</v>
      </c>
      <c r="D202" s="12">
        <v>42</v>
      </c>
      <c r="E202" s="12" t="s">
        <v>2065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2193</v>
      </c>
      <c r="B203" s="24">
        <v>66</v>
      </c>
      <c r="C203" s="12">
        <v>125</v>
      </c>
      <c r="D203" s="12">
        <v>125</v>
      </c>
      <c r="E203" s="12" t="s">
        <v>2194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2195</v>
      </c>
      <c r="B1" s="29" t="s">
        <v>2196</v>
      </c>
      <c r="C1" s="29" t="s">
        <v>2197</v>
      </c>
      <c r="D1" s="29" t="s">
        <v>2198</v>
      </c>
      <c r="E1" s="79" t="s">
        <v>2199</v>
      </c>
      <c r="F1" s="79"/>
      <c r="G1" s="79"/>
      <c r="H1" s="79"/>
      <c r="I1" s="79"/>
      <c r="J1" s="79"/>
      <c r="K1" s="79"/>
      <c r="L1" s="79"/>
      <c r="M1" s="79"/>
      <c r="N1" s="79"/>
    </row>
    <row r="2" spans="1:14" ht="15.95" customHeight="1">
      <c r="A2" s="33" t="s">
        <v>2200</v>
      </c>
      <c r="B2" s="29" t="s">
        <v>2201</v>
      </c>
      <c r="C2" s="29" t="s">
        <v>2202</v>
      </c>
      <c r="D2" s="29" t="s">
        <v>2203</v>
      </c>
      <c r="E2" s="77" t="s">
        <v>2204</v>
      </c>
      <c r="F2" s="77"/>
      <c r="G2" s="77"/>
      <c r="H2" s="77"/>
      <c r="I2" s="77"/>
      <c r="J2" s="77"/>
      <c r="K2" s="77"/>
      <c r="L2" s="77"/>
      <c r="M2" s="77"/>
      <c r="N2" s="77"/>
    </row>
    <row r="3" spans="1:14" ht="15.95" customHeight="1">
      <c r="A3" s="33" t="s">
        <v>2205</v>
      </c>
      <c r="B3" s="29" t="s">
        <v>2206</v>
      </c>
      <c r="C3" s="29" t="s">
        <v>2207</v>
      </c>
      <c r="D3" s="29" t="s">
        <v>2203</v>
      </c>
      <c r="E3" s="77" t="s">
        <v>2204</v>
      </c>
      <c r="F3" s="77"/>
      <c r="G3" s="77"/>
      <c r="H3" s="77"/>
      <c r="I3" s="77"/>
      <c r="J3" s="77"/>
      <c r="K3" s="77"/>
      <c r="L3" s="77"/>
      <c r="M3" s="77"/>
      <c r="N3" s="77"/>
    </row>
    <row r="4" spans="1:14" ht="15.95" customHeight="1">
      <c r="A4" s="33" t="s">
        <v>2208</v>
      </c>
      <c r="B4" s="29" t="s">
        <v>2206</v>
      </c>
      <c r="C4" s="29" t="s">
        <v>2202</v>
      </c>
      <c r="D4" s="29" t="s">
        <v>2203</v>
      </c>
      <c r="E4" s="77" t="s">
        <v>2209</v>
      </c>
      <c r="F4" s="77"/>
      <c r="G4" s="77"/>
      <c r="H4" s="77"/>
      <c r="I4" s="77"/>
      <c r="J4" s="77"/>
      <c r="K4" s="77"/>
      <c r="L4" s="77"/>
      <c r="M4" s="77"/>
      <c r="N4" s="77"/>
    </row>
    <row r="5" spans="1:14" ht="15.95" customHeight="1">
      <c r="A5" s="33" t="s">
        <v>2210</v>
      </c>
      <c r="B5" s="29" t="s">
        <v>2211</v>
      </c>
      <c r="C5" s="29" t="s">
        <v>2202</v>
      </c>
      <c r="D5" s="29" t="s">
        <v>2212</v>
      </c>
      <c r="E5" s="77" t="s">
        <v>2213</v>
      </c>
      <c r="F5" s="77"/>
      <c r="G5" s="77"/>
      <c r="H5" s="77"/>
      <c r="I5" s="77"/>
      <c r="J5" s="77"/>
      <c r="K5" s="77"/>
      <c r="L5" s="77"/>
      <c r="M5" s="77"/>
      <c r="N5" s="77"/>
    </row>
    <row r="6" spans="1:14" ht="15.95" customHeight="1">
      <c r="A6" s="33" t="s">
        <v>2214</v>
      </c>
      <c r="B6" s="29" t="s">
        <v>2206</v>
      </c>
      <c r="C6" s="29" t="s">
        <v>2207</v>
      </c>
      <c r="D6" s="29" t="s">
        <v>2212</v>
      </c>
      <c r="E6" s="77" t="s">
        <v>2215</v>
      </c>
      <c r="F6" s="77"/>
      <c r="G6" s="77"/>
      <c r="H6" s="77"/>
      <c r="I6" s="77"/>
      <c r="J6" s="77"/>
      <c r="K6" s="77"/>
      <c r="L6" s="77"/>
      <c r="M6" s="77"/>
      <c r="N6" s="77"/>
    </row>
    <row r="7" spans="1:14" ht="15.95" customHeight="1">
      <c r="A7" s="33" t="s">
        <v>2216</v>
      </c>
      <c r="B7" s="29" t="s">
        <v>2206</v>
      </c>
      <c r="C7" s="29" t="s">
        <v>2202</v>
      </c>
      <c r="D7" s="29" t="s">
        <v>2212</v>
      </c>
      <c r="E7" s="77" t="s">
        <v>2217</v>
      </c>
      <c r="F7" s="77"/>
      <c r="G7" s="77"/>
      <c r="H7" s="77"/>
      <c r="I7" s="77"/>
      <c r="J7" s="77"/>
      <c r="K7" s="77"/>
      <c r="L7" s="77"/>
      <c r="M7" s="77"/>
      <c r="N7" s="77"/>
    </row>
    <row r="8" spans="1:14" ht="15.95" customHeight="1">
      <c r="A8" s="33" t="s">
        <v>2218</v>
      </c>
      <c r="B8" s="29" t="s">
        <v>2211</v>
      </c>
      <c r="C8" s="29" t="s">
        <v>2202</v>
      </c>
      <c r="D8" s="29" t="s">
        <v>2212</v>
      </c>
      <c r="E8" s="77" t="s">
        <v>2219</v>
      </c>
      <c r="F8" s="77"/>
      <c r="G8" s="77"/>
      <c r="H8" s="77"/>
      <c r="I8" s="77"/>
      <c r="J8" s="77"/>
      <c r="K8" s="77"/>
      <c r="L8" s="77"/>
      <c r="M8" s="77"/>
      <c r="N8" s="77"/>
    </row>
    <row r="9" spans="1:14" ht="15.95" customHeight="1">
      <c r="A9" s="33" t="s">
        <v>2220</v>
      </c>
      <c r="B9" s="29" t="s">
        <v>2211</v>
      </c>
      <c r="C9" s="29" t="s">
        <v>2202</v>
      </c>
      <c r="D9" s="29" t="s">
        <v>2212</v>
      </c>
      <c r="E9" s="77" t="s">
        <v>2221</v>
      </c>
      <c r="F9" s="77"/>
      <c r="G9" s="77"/>
      <c r="H9" s="77"/>
      <c r="I9" s="77"/>
      <c r="J9" s="77"/>
      <c r="K9" s="77"/>
      <c r="L9" s="77"/>
      <c r="M9" s="77"/>
      <c r="N9" s="77"/>
    </row>
    <row r="10" spans="1:14" ht="15.95" customHeight="1">
      <c r="A10" s="33" t="s">
        <v>2222</v>
      </c>
      <c r="B10" s="29" t="s">
        <v>2211</v>
      </c>
      <c r="C10" s="29" t="s">
        <v>2202</v>
      </c>
      <c r="D10" s="29" t="s">
        <v>2212</v>
      </c>
      <c r="E10" s="77" t="s">
        <v>2223</v>
      </c>
      <c r="F10" s="77"/>
      <c r="G10" s="77"/>
      <c r="H10" s="77"/>
      <c r="I10" s="77"/>
      <c r="J10" s="77"/>
      <c r="K10" s="77"/>
      <c r="L10" s="77"/>
      <c r="M10" s="77"/>
      <c r="N10" s="77"/>
    </row>
    <row r="11" spans="1:14" ht="15.95" customHeight="1">
      <c r="A11" s="33" t="s">
        <v>2224</v>
      </c>
      <c r="B11" s="29" t="s">
        <v>2211</v>
      </c>
      <c r="C11" s="29" t="s">
        <v>2207</v>
      </c>
      <c r="D11" s="29" t="s">
        <v>2212</v>
      </c>
      <c r="E11" s="77" t="s">
        <v>2225</v>
      </c>
      <c r="F11" s="77"/>
      <c r="G11" s="77"/>
      <c r="H11" s="77"/>
      <c r="I11" s="77"/>
      <c r="J11" s="77"/>
      <c r="K11" s="77"/>
      <c r="L11" s="77"/>
      <c r="M11" s="77"/>
      <c r="N11" s="77"/>
    </row>
    <row r="12" spans="1:14" ht="15.95" customHeight="1">
      <c r="A12" s="33" t="s">
        <v>2226</v>
      </c>
      <c r="B12" s="29" t="s">
        <v>2227</v>
      </c>
      <c r="C12" s="29" t="s">
        <v>2202</v>
      </c>
      <c r="D12" s="29" t="s">
        <v>2212</v>
      </c>
      <c r="E12" s="77" t="s">
        <v>2228</v>
      </c>
      <c r="F12" s="77"/>
      <c r="G12" s="77"/>
      <c r="H12" s="77"/>
      <c r="I12" s="77"/>
      <c r="J12" s="77"/>
      <c r="K12" s="77"/>
      <c r="L12" s="77"/>
      <c r="M12" s="77"/>
      <c r="N12" s="77"/>
    </row>
    <row r="13" spans="1:14" ht="15.95" customHeight="1">
      <c r="A13" s="33" t="s">
        <v>2229</v>
      </c>
      <c r="B13" s="29" t="s">
        <v>2230</v>
      </c>
      <c r="C13" s="29" t="s">
        <v>2202</v>
      </c>
      <c r="D13" s="29" t="s">
        <v>2212</v>
      </c>
      <c r="E13" s="77" t="s">
        <v>2231</v>
      </c>
      <c r="F13" s="77"/>
      <c r="G13" s="77"/>
      <c r="H13" s="77"/>
      <c r="I13" s="77"/>
      <c r="J13" s="77"/>
      <c r="K13" s="77"/>
      <c r="L13" s="77"/>
      <c r="M13" s="77"/>
      <c r="N13" s="77"/>
    </row>
    <row r="14" spans="1:14" ht="15.95" customHeight="1">
      <c r="A14" s="33" t="s">
        <v>2232</v>
      </c>
      <c r="B14" s="29" t="s">
        <v>2233</v>
      </c>
      <c r="C14" s="29"/>
      <c r="D14" s="29"/>
      <c r="E14" s="77" t="s">
        <v>2234</v>
      </c>
      <c r="F14" s="77"/>
      <c r="G14" s="77"/>
      <c r="H14" s="77"/>
      <c r="I14" s="77"/>
      <c r="J14" s="77"/>
      <c r="K14" s="77"/>
      <c r="L14" s="77"/>
      <c r="M14" s="77"/>
      <c r="N14" s="77"/>
    </row>
    <row r="15" spans="1:14" ht="15.95" customHeight="1">
      <c r="A15" s="33" t="s">
        <v>2235</v>
      </c>
      <c r="B15" s="29" t="s">
        <v>2233</v>
      </c>
      <c r="C15" s="29"/>
      <c r="D15" s="29"/>
      <c r="E15" s="78" t="s">
        <v>2236</v>
      </c>
      <c r="F15" s="78"/>
      <c r="G15" s="78"/>
      <c r="H15" s="78"/>
      <c r="I15" s="78"/>
      <c r="J15" s="78"/>
      <c r="K15" s="78"/>
      <c r="L15" s="78"/>
      <c r="M15" s="78"/>
      <c r="N15" s="78"/>
    </row>
    <row r="16" spans="1:14" ht="9.75" customHeight="1"/>
    <row r="17" spans="1:7" s="34" customFormat="1" ht="20.25" customHeight="1">
      <c r="A17" s="35" t="s">
        <v>2237</v>
      </c>
      <c r="B17" s="35" t="s">
        <v>2200</v>
      </c>
      <c r="C17" s="36" t="s">
        <v>2238</v>
      </c>
      <c r="D17" s="36" t="s">
        <v>2239</v>
      </c>
      <c r="E17" s="37" t="s">
        <v>2240</v>
      </c>
      <c r="F17" s="36" t="s">
        <v>2241</v>
      </c>
      <c r="G17" s="36" t="s">
        <v>2242</v>
      </c>
    </row>
    <row r="18" spans="1:7">
      <c r="A18" s="34">
        <v>0</v>
      </c>
      <c r="C18" s="12" t="s">
        <v>2243</v>
      </c>
    </row>
    <row r="19" spans="1:7" s="39" customFormat="1">
      <c r="A19" s="38">
        <v>1</v>
      </c>
      <c r="C19" s="12" t="s">
        <v>2244</v>
      </c>
      <c r="E19" s="40"/>
    </row>
    <row r="20" spans="1:7">
      <c r="A20" s="34">
        <v>2</v>
      </c>
      <c r="C20" s="12" t="s">
        <v>2245</v>
      </c>
      <c r="G20" s="39"/>
    </row>
    <row r="21" spans="1:7">
      <c r="A21" s="34">
        <v>3</v>
      </c>
      <c r="C21" s="12" t="s">
        <v>2246</v>
      </c>
      <c r="G21" s="39"/>
    </row>
    <row r="22" spans="1:7">
      <c r="A22" s="34">
        <v>4</v>
      </c>
      <c r="C22" s="12" t="s">
        <v>2247</v>
      </c>
    </row>
    <row r="23" spans="1:7">
      <c r="A23" s="34">
        <v>5</v>
      </c>
      <c r="C23" s="12" t="s">
        <v>2248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2024-03-31T04:00:32Z</dcterms:modified>
</cp:coreProperties>
</file>