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3a2846b8c658ea/Desktop/calculator/New folder/"/>
    </mc:Choice>
  </mc:AlternateContent>
  <xr:revisionPtr revIDLastSave="4" documentId="8_{4653E20E-C69E-4C1E-994F-C7A739C8EC66}" xr6:coauthVersionLast="47" xr6:coauthVersionMax="47" xr10:uidLastSave="{F2FBF878-5E19-4AE4-9238-04E005C10779}"/>
  <bookViews>
    <workbookView xWindow="-120" yWindow="-120" windowWidth="29040" windowHeight="15840" activeTab="2" xr2:uid="{16EA55E1-A400-401A-9135-C7C9C5B5054A}"/>
  </bookViews>
  <sheets>
    <sheet name="Spring Selection" sheetId="1" r:id="rId1"/>
    <sheet name="APCO table data" sheetId="2" r:id="rId2"/>
    <sheet name="weights" sheetId="4" r:id="rId3"/>
  </sheets>
  <definedNames>
    <definedName name="_xlnm.Print_Area" localSheetId="2">weights!$A$1:$J$906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44" i="1" l="1"/>
  <c r="AO44" i="1" s="1"/>
  <c r="AN45" i="1"/>
  <c r="AO45" i="1" s="1"/>
  <c r="AN46" i="1"/>
  <c r="AO46" i="1"/>
  <c r="AN47" i="1"/>
  <c r="AO47" i="1"/>
  <c r="B15" i="1" s="1"/>
  <c r="AN48" i="1"/>
  <c r="AO48" i="1" s="1"/>
  <c r="AN49" i="1"/>
  <c r="AO49" i="1" s="1"/>
  <c r="AN50" i="1"/>
  <c r="AO50" i="1"/>
  <c r="AN51" i="1"/>
  <c r="AO51" i="1" s="1"/>
  <c r="AN52" i="1"/>
  <c r="AO52" i="1" s="1"/>
  <c r="B20" i="1" s="1"/>
  <c r="M20" i="1" s="1"/>
  <c r="AN53" i="1"/>
  <c r="AO53" i="1"/>
  <c r="B21" i="1"/>
  <c r="AN54" i="1"/>
  <c r="AO54" i="1" s="1"/>
  <c r="AN55" i="1"/>
  <c r="AO55" i="1"/>
  <c r="O42" i="1" s="1"/>
  <c r="AN56" i="1"/>
  <c r="AO56" i="1" s="1"/>
  <c r="AN57" i="1"/>
  <c r="AO57" i="1" s="1"/>
  <c r="AN58" i="1"/>
  <c r="AO58" i="1" s="1"/>
  <c r="AN59" i="1"/>
  <c r="AO59" i="1" s="1"/>
  <c r="AN60" i="1"/>
  <c r="AO60" i="1" s="1"/>
  <c r="AN61" i="1"/>
  <c r="AO61" i="1" s="1"/>
  <c r="U42" i="1" s="1"/>
  <c r="AN62" i="1"/>
  <c r="AO62" i="1"/>
  <c r="B30" i="1" s="1"/>
  <c r="AN63" i="1"/>
  <c r="AO63" i="1" s="1"/>
  <c r="AN64" i="1"/>
  <c r="AO64" i="1" s="1"/>
  <c r="AN65" i="1"/>
  <c r="AO65" i="1"/>
  <c r="AN66" i="1"/>
  <c r="AO66" i="1" s="1"/>
  <c r="AN67" i="1"/>
  <c r="AO67" i="1" s="1"/>
  <c r="AN68" i="1"/>
  <c r="AO68" i="1"/>
  <c r="B36" i="1" s="1"/>
  <c r="M36" i="1" s="1"/>
  <c r="AN69" i="1"/>
  <c r="AO69" i="1"/>
  <c r="AN43" i="1"/>
  <c r="AO43" i="1" s="1"/>
  <c r="C42" i="1" s="1"/>
  <c r="Y3" i="1"/>
  <c r="D8" i="4"/>
  <c r="Y4" i="1"/>
  <c r="I14" i="4"/>
  <c r="I6" i="4"/>
  <c r="I7" i="4"/>
  <c r="I10" i="4"/>
  <c r="I11" i="4"/>
  <c r="I15" i="4"/>
  <c r="I24" i="4"/>
  <c r="I28" i="4"/>
  <c r="I29" i="4"/>
  <c r="I31" i="4"/>
  <c r="I32" i="4"/>
  <c r="I33" i="4"/>
  <c r="I35" i="4"/>
  <c r="I36" i="4"/>
  <c r="I37" i="4"/>
  <c r="I39" i="4"/>
  <c r="I40" i="4"/>
  <c r="I41" i="4"/>
  <c r="I43" i="4"/>
  <c r="I44" i="4"/>
  <c r="I45" i="4"/>
  <c r="I47" i="4"/>
  <c r="I48" i="4"/>
  <c r="I49" i="4"/>
  <c r="I51" i="4"/>
  <c r="I52" i="4"/>
  <c r="I53" i="4"/>
  <c r="I55" i="4"/>
  <c r="I56" i="4"/>
  <c r="I57" i="4"/>
  <c r="I59" i="4"/>
  <c r="I60" i="4"/>
  <c r="I61" i="4"/>
  <c r="I63" i="4"/>
  <c r="I64" i="4"/>
  <c r="I65" i="4"/>
  <c r="I67" i="4"/>
  <c r="I68" i="4"/>
  <c r="I69" i="4"/>
  <c r="I71" i="4"/>
  <c r="I72" i="4"/>
  <c r="I73" i="4"/>
  <c r="I75" i="4"/>
  <c r="I76" i="4"/>
  <c r="I77" i="4"/>
  <c r="I79" i="4"/>
  <c r="I80" i="4"/>
  <c r="I81" i="4"/>
  <c r="I83" i="4"/>
  <c r="I84" i="4"/>
  <c r="I85" i="4"/>
  <c r="I87" i="4"/>
  <c r="I88" i="4"/>
  <c r="I89" i="4"/>
  <c r="D109" i="4"/>
  <c r="I112" i="4"/>
  <c r="I189" i="4"/>
  <c r="D323" i="4"/>
  <c r="I331" i="4"/>
  <c r="D515" i="4"/>
  <c r="I517" i="4"/>
  <c r="I626" i="4"/>
  <c r="D707" i="4"/>
  <c r="I707" i="4"/>
  <c r="I796" i="4"/>
  <c r="I822" i="4"/>
  <c r="I824" i="4"/>
  <c r="I825" i="4"/>
  <c r="I826" i="4"/>
  <c r="I828" i="4"/>
  <c r="I829" i="4"/>
  <c r="I830" i="4"/>
  <c r="I832" i="4"/>
  <c r="I833" i="4"/>
  <c r="I834" i="4"/>
  <c r="I836" i="4"/>
  <c r="I837" i="4"/>
  <c r="I838" i="4"/>
  <c r="I840" i="4"/>
  <c r="I841" i="4"/>
  <c r="I842" i="4"/>
  <c r="I844" i="4"/>
  <c r="I845" i="4"/>
  <c r="I846" i="4"/>
  <c r="I848" i="4"/>
  <c r="I849" i="4"/>
  <c r="I850" i="4"/>
  <c r="I852" i="4"/>
  <c r="I853" i="4"/>
  <c r="I854" i="4"/>
  <c r="I856" i="4"/>
  <c r="I857" i="4"/>
  <c r="I858" i="4"/>
  <c r="I860" i="4"/>
  <c r="I861" i="4"/>
  <c r="I862" i="4"/>
  <c r="I864" i="4"/>
  <c r="I865" i="4"/>
  <c r="I866" i="4"/>
  <c r="I868" i="4"/>
  <c r="I869" i="4"/>
  <c r="I870" i="4"/>
  <c r="I872" i="4"/>
  <c r="I873" i="4"/>
  <c r="I874" i="4"/>
  <c r="I876" i="4"/>
  <c r="I877" i="4"/>
  <c r="I878" i="4"/>
  <c r="I880" i="4"/>
  <c r="I881" i="4"/>
  <c r="I882" i="4"/>
  <c r="I884" i="4"/>
  <c r="I885" i="4"/>
  <c r="I886" i="4"/>
  <c r="I888" i="4"/>
  <c r="I889" i="4"/>
  <c r="I890" i="4"/>
  <c r="I892" i="4"/>
  <c r="I893" i="4"/>
  <c r="I894" i="4"/>
  <c r="I896" i="4"/>
  <c r="I897" i="4"/>
  <c r="I898" i="4"/>
  <c r="I900" i="4"/>
  <c r="I901" i="4"/>
  <c r="I902" i="4"/>
  <c r="I904" i="4"/>
  <c r="I905" i="4"/>
  <c r="I906" i="4"/>
  <c r="D823" i="4"/>
  <c r="D824" i="4"/>
  <c r="D826" i="4"/>
  <c r="D828" i="4"/>
  <c r="D830" i="4"/>
  <c r="D831" i="4"/>
  <c r="D834" i="4"/>
  <c r="D835" i="4"/>
  <c r="D836" i="4"/>
  <c r="D839" i="4"/>
  <c r="D840" i="4"/>
  <c r="D842" i="4"/>
  <c r="D844" i="4"/>
  <c r="D846" i="4"/>
  <c r="D847" i="4"/>
  <c r="D850" i="4"/>
  <c r="D851" i="4"/>
  <c r="D852" i="4"/>
  <c r="D855" i="4"/>
  <c r="D856" i="4"/>
  <c r="D858" i="4"/>
  <c r="D860" i="4"/>
  <c r="D862" i="4"/>
  <c r="D863" i="4"/>
  <c r="D864" i="4"/>
  <c r="D866" i="4"/>
  <c r="D867" i="4"/>
  <c r="D868" i="4"/>
  <c r="D870" i="4"/>
  <c r="D871" i="4"/>
  <c r="D872" i="4"/>
  <c r="D874" i="4"/>
  <c r="D875" i="4"/>
  <c r="D876" i="4"/>
  <c r="D878" i="4"/>
  <c r="D879" i="4"/>
  <c r="D880" i="4"/>
  <c r="D882" i="4"/>
  <c r="D883" i="4"/>
  <c r="D884" i="4"/>
  <c r="D886" i="4"/>
  <c r="D887" i="4"/>
  <c r="D888" i="4"/>
  <c r="D890" i="4"/>
  <c r="D891" i="4"/>
  <c r="D893" i="4"/>
  <c r="D895" i="4"/>
  <c r="D896" i="4"/>
  <c r="D897" i="4"/>
  <c r="D899" i="4"/>
  <c r="D900" i="4"/>
  <c r="D901" i="4"/>
  <c r="D903" i="4"/>
  <c r="D904" i="4"/>
  <c r="D905" i="4"/>
  <c r="D821" i="4"/>
  <c r="I731" i="4"/>
  <c r="I732" i="4"/>
  <c r="I734" i="4"/>
  <c r="I735" i="4"/>
  <c r="I736" i="4"/>
  <c r="I738" i="4"/>
  <c r="I739" i="4"/>
  <c r="I740" i="4"/>
  <c r="I742" i="4"/>
  <c r="I743" i="4"/>
  <c r="I744" i="4"/>
  <c r="I746" i="4"/>
  <c r="I747" i="4"/>
  <c r="I748" i="4"/>
  <c r="I750" i="4"/>
  <c r="I751" i="4"/>
  <c r="I752" i="4"/>
  <c r="I754" i="4"/>
  <c r="I755" i="4"/>
  <c r="I756" i="4"/>
  <c r="I758" i="4"/>
  <c r="I759" i="4"/>
  <c r="I760" i="4"/>
  <c r="I762" i="4"/>
  <c r="I763" i="4"/>
  <c r="I764" i="4"/>
  <c r="I766" i="4"/>
  <c r="I767" i="4"/>
  <c r="I768" i="4"/>
  <c r="I770" i="4"/>
  <c r="I771" i="4"/>
  <c r="I772" i="4"/>
  <c r="I774" i="4"/>
  <c r="I775" i="4"/>
  <c r="I776" i="4"/>
  <c r="I778" i="4"/>
  <c r="I779" i="4"/>
  <c r="I780" i="4"/>
  <c r="I782" i="4"/>
  <c r="I783" i="4"/>
  <c r="I784" i="4"/>
  <c r="I786" i="4"/>
  <c r="I787" i="4"/>
  <c r="I788" i="4"/>
  <c r="I790" i="4"/>
  <c r="I791" i="4"/>
  <c r="I792" i="4"/>
  <c r="I794" i="4"/>
  <c r="I795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730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638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7" i="4"/>
  <c r="I628" i="4"/>
  <c r="I629" i="4"/>
  <c r="I630" i="4"/>
  <c r="I631" i="4"/>
  <c r="I632" i="4"/>
  <c r="I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4" i="4"/>
  <c r="D625" i="4"/>
  <c r="D626" i="4"/>
  <c r="D627" i="4"/>
  <c r="D628" i="4"/>
  <c r="D629" i="4"/>
  <c r="D630" i="4"/>
  <c r="D631" i="4"/>
  <c r="D632" i="4"/>
  <c r="D54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45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367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276" i="4"/>
  <c r="I187" i="4"/>
  <c r="I188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186" i="4"/>
  <c r="D187" i="4"/>
  <c r="D188" i="4"/>
  <c r="D189" i="4"/>
  <c r="D190" i="4"/>
  <c r="D191" i="4"/>
  <c r="D192" i="4"/>
  <c r="D193" i="4"/>
  <c r="D194" i="4"/>
  <c r="D195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96" i="4"/>
  <c r="D6" i="4"/>
  <c r="D7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5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367" i="4"/>
  <c r="D368" i="4"/>
  <c r="D369" i="4"/>
  <c r="D370" i="4"/>
  <c r="C6" i="1"/>
  <c r="C7" i="1" s="1"/>
  <c r="G5" i="4"/>
  <c r="G96" i="4"/>
  <c r="G6" i="4"/>
  <c r="G97" i="4"/>
  <c r="B7" i="4"/>
  <c r="B9" i="4"/>
  <c r="G9" i="4"/>
  <c r="G7" i="4"/>
  <c r="B98" i="4"/>
  <c r="G98" i="4"/>
  <c r="B8" i="4"/>
  <c r="G8" i="4"/>
  <c r="B99" i="4"/>
  <c r="G99" i="4"/>
  <c r="B100" i="4"/>
  <c r="G100" i="4"/>
  <c r="B10" i="4"/>
  <c r="B12" i="4"/>
  <c r="B14" i="4"/>
  <c r="G10" i="4"/>
  <c r="B101" i="4"/>
  <c r="G101" i="4"/>
  <c r="B11" i="4"/>
  <c r="G11" i="4"/>
  <c r="B102" i="4"/>
  <c r="B104" i="4"/>
  <c r="G102" i="4"/>
  <c r="G12" i="4"/>
  <c r="B103" i="4"/>
  <c r="B13" i="4"/>
  <c r="G38" i="4"/>
  <c r="G129" i="4"/>
  <c r="G39" i="4"/>
  <c r="G130" i="4"/>
  <c r="B40" i="4"/>
  <c r="B131" i="4"/>
  <c r="G131" i="4"/>
  <c r="B41" i="4"/>
  <c r="G41" i="4"/>
  <c r="B132" i="4"/>
  <c r="G132" i="4"/>
  <c r="B133" i="4"/>
  <c r="B135" i="4"/>
  <c r="G133" i="4"/>
  <c r="B43" i="4"/>
  <c r="B134" i="4"/>
  <c r="G56" i="4"/>
  <c r="G147" i="4"/>
  <c r="G57" i="4"/>
  <c r="G148" i="4"/>
  <c r="B58" i="4"/>
  <c r="G58" i="4"/>
  <c r="B149" i="4"/>
  <c r="G149" i="4"/>
  <c r="B59" i="4"/>
  <c r="G59" i="4"/>
  <c r="B150" i="4"/>
  <c r="G150" i="4"/>
  <c r="B60" i="4"/>
  <c r="G60" i="4"/>
  <c r="B151" i="4"/>
  <c r="B61" i="4"/>
  <c r="G61" i="4"/>
  <c r="B152" i="4"/>
  <c r="B154" i="4"/>
  <c r="B156" i="4"/>
  <c r="G156" i="4"/>
  <c r="G152" i="4"/>
  <c r="B62" i="4"/>
  <c r="B64" i="4"/>
  <c r="B66" i="4"/>
  <c r="G62" i="4"/>
  <c r="B63" i="4"/>
  <c r="B65" i="4"/>
  <c r="G63" i="4"/>
  <c r="G154" i="4"/>
  <c r="G64" i="4"/>
  <c r="B158" i="4"/>
  <c r="B160" i="4"/>
  <c r="B162" i="4"/>
  <c r="G160" i="4"/>
  <c r="G162" i="4"/>
  <c r="B164" i="4"/>
  <c r="G186" i="4"/>
  <c r="G276" i="4"/>
  <c r="G187" i="4"/>
  <c r="G277" i="4"/>
  <c r="B188" i="4"/>
  <c r="B190" i="4"/>
  <c r="G190" i="4"/>
  <c r="B278" i="4"/>
  <c r="B280" i="4"/>
  <c r="G280" i="4"/>
  <c r="G278" i="4"/>
  <c r="B189" i="4"/>
  <c r="B191" i="4"/>
  <c r="G189" i="4"/>
  <c r="B279" i="4"/>
  <c r="B281" i="4"/>
  <c r="G279" i="4"/>
  <c r="G281" i="4"/>
  <c r="B192" i="4"/>
  <c r="B194" i="4"/>
  <c r="G192" i="4"/>
  <c r="B282" i="4"/>
  <c r="B283" i="4"/>
  <c r="G219" i="4"/>
  <c r="G309" i="4"/>
  <c r="G220" i="4"/>
  <c r="G310" i="4"/>
  <c r="B221" i="4"/>
  <c r="G221" i="4"/>
  <c r="B311" i="4"/>
  <c r="B313" i="4"/>
  <c r="G311" i="4"/>
  <c r="B222" i="4"/>
  <c r="B224" i="4"/>
  <c r="G222" i="4"/>
  <c r="B312" i="4"/>
  <c r="G312" i="4"/>
  <c r="B223" i="4"/>
  <c r="G223" i="4"/>
  <c r="B314" i="4"/>
  <c r="B225" i="4"/>
  <c r="B227" i="4"/>
  <c r="B229" i="4"/>
  <c r="B231" i="4"/>
  <c r="B233" i="4"/>
  <c r="B235" i="4"/>
  <c r="G235" i="4"/>
  <c r="G225" i="4"/>
  <c r="G227" i="4"/>
  <c r="G229" i="4"/>
  <c r="G231" i="4"/>
  <c r="G233" i="4"/>
  <c r="G237" i="4"/>
  <c r="G327" i="4"/>
  <c r="G238" i="4"/>
  <c r="G328" i="4"/>
  <c r="B239" i="4"/>
  <c r="B329" i="4"/>
  <c r="B331" i="4"/>
  <c r="G331" i="4"/>
  <c r="G329" i="4"/>
  <c r="B240" i="4"/>
  <c r="G240" i="4"/>
  <c r="B330" i="4"/>
  <c r="B242" i="4"/>
  <c r="G242" i="4"/>
  <c r="B333" i="4"/>
  <c r="B244" i="4"/>
  <c r="G367" i="4"/>
  <c r="G457" i="4"/>
  <c r="G368" i="4"/>
  <c r="G458" i="4"/>
  <c r="B369" i="4"/>
  <c r="B459" i="4"/>
  <c r="B461" i="4"/>
  <c r="B463" i="4"/>
  <c r="G459" i="4"/>
  <c r="B370" i="4"/>
  <c r="B372" i="4"/>
  <c r="G370" i="4"/>
  <c r="B460" i="4"/>
  <c r="G460" i="4"/>
  <c r="G461" i="4"/>
  <c r="G372" i="4"/>
  <c r="B462" i="4"/>
  <c r="G462" i="4"/>
  <c r="B374" i="4"/>
  <c r="G374" i="4"/>
  <c r="B464" i="4"/>
  <c r="B376" i="4"/>
  <c r="G400" i="4"/>
  <c r="G490" i="4"/>
  <c r="G401" i="4"/>
  <c r="G491" i="4"/>
  <c r="B402" i="4"/>
  <c r="B404" i="4"/>
  <c r="B406" i="4"/>
  <c r="G406" i="4"/>
  <c r="G402" i="4"/>
  <c r="B492" i="4"/>
  <c r="B494" i="4"/>
  <c r="G492" i="4"/>
  <c r="B403" i="4"/>
  <c r="G403" i="4"/>
  <c r="B493" i="4"/>
  <c r="G493" i="4"/>
  <c r="G404" i="4"/>
  <c r="B405" i="4"/>
  <c r="G405" i="4"/>
  <c r="B495" i="4"/>
  <c r="G495" i="4"/>
  <c r="B407" i="4"/>
  <c r="B497" i="4"/>
  <c r="B499" i="4"/>
  <c r="B408" i="4"/>
  <c r="G418" i="4"/>
  <c r="G508" i="4"/>
  <c r="G419" i="4"/>
  <c r="G509" i="4"/>
  <c r="B420" i="4"/>
  <c r="B422" i="4"/>
  <c r="G420" i="4"/>
  <c r="B510" i="4"/>
  <c r="G510" i="4"/>
  <c r="B421" i="4"/>
  <c r="B423" i="4"/>
  <c r="G421" i="4"/>
  <c r="B511" i="4"/>
  <c r="G511" i="4"/>
  <c r="G422" i="4"/>
  <c r="B512" i="4"/>
  <c r="B514" i="4"/>
  <c r="B516" i="4"/>
  <c r="G516" i="4"/>
  <c r="G512" i="4"/>
  <c r="B513" i="4"/>
  <c r="G513" i="4"/>
  <c r="B424" i="4"/>
  <c r="G424" i="4"/>
  <c r="G514" i="4"/>
  <c r="B515" i="4"/>
  <c r="B517" i="4"/>
  <c r="G515" i="4"/>
  <c r="B426" i="4"/>
  <c r="B518" i="4"/>
  <c r="G547" i="4"/>
  <c r="G638" i="4"/>
  <c r="G548" i="4"/>
  <c r="G639" i="4"/>
  <c r="B549" i="4"/>
  <c r="B551" i="4"/>
  <c r="B553" i="4"/>
  <c r="G549" i="4"/>
  <c r="B640" i="4"/>
  <c r="B642" i="4"/>
  <c r="G640" i="4"/>
  <c r="B550" i="4"/>
  <c r="B641" i="4"/>
  <c r="G551" i="4"/>
  <c r="G553" i="4"/>
  <c r="B555" i="4"/>
  <c r="G580" i="4"/>
  <c r="G671" i="4"/>
  <c r="G581" i="4"/>
  <c r="G672" i="4"/>
  <c r="B582" i="4"/>
  <c r="B673" i="4"/>
  <c r="B675" i="4"/>
  <c r="G675" i="4"/>
  <c r="G673" i="4"/>
  <c r="B583" i="4"/>
  <c r="B585" i="4"/>
  <c r="B674" i="4"/>
  <c r="B676" i="4"/>
  <c r="G674" i="4"/>
  <c r="G676" i="4"/>
  <c r="B677" i="4"/>
  <c r="B679" i="4"/>
  <c r="G677" i="4"/>
  <c r="B678" i="4"/>
  <c r="G598" i="4"/>
  <c r="G689" i="4"/>
  <c r="G599" i="4"/>
  <c r="G690" i="4"/>
  <c r="B600" i="4"/>
  <c r="G600" i="4"/>
  <c r="B691" i="4"/>
  <c r="B601" i="4"/>
  <c r="B603" i="4"/>
  <c r="G601" i="4"/>
  <c r="B692" i="4"/>
  <c r="G692" i="4"/>
  <c r="B602" i="4"/>
  <c r="B604" i="4"/>
  <c r="G602" i="4"/>
  <c r="G603" i="4"/>
  <c r="B694" i="4"/>
  <c r="B696" i="4"/>
  <c r="G696" i="4"/>
  <c r="G694" i="4"/>
  <c r="G604" i="4"/>
  <c r="B605" i="4"/>
  <c r="B607" i="4"/>
  <c r="B609" i="4"/>
  <c r="B606" i="4"/>
  <c r="G607" i="4"/>
  <c r="B698" i="4"/>
  <c r="G609" i="4"/>
  <c r="B611" i="4"/>
  <c r="G611" i="4"/>
  <c r="B613" i="4"/>
  <c r="G730" i="4"/>
  <c r="G821" i="4"/>
  <c r="G731" i="4"/>
  <c r="G822" i="4"/>
  <c r="B732" i="4"/>
  <c r="G732" i="4"/>
  <c r="B823" i="4"/>
  <c r="G823" i="4"/>
  <c r="B733" i="4"/>
  <c r="B824" i="4"/>
  <c r="B826" i="4"/>
  <c r="G826" i="4"/>
  <c r="G824" i="4"/>
  <c r="B734" i="4"/>
  <c r="B825" i="4"/>
  <c r="B827" i="4"/>
  <c r="B828" i="4"/>
  <c r="G763" i="4"/>
  <c r="G854" i="4"/>
  <c r="G764" i="4"/>
  <c r="G855" i="4"/>
  <c r="B765" i="4"/>
  <c r="G765" i="4"/>
  <c r="B856" i="4"/>
  <c r="B858" i="4"/>
  <c r="B860" i="4"/>
  <c r="G856" i="4"/>
  <c r="B766" i="4"/>
  <c r="B857" i="4"/>
  <c r="B767" i="4"/>
  <c r="G767" i="4"/>
  <c r="G858" i="4"/>
  <c r="B769" i="4"/>
  <c r="G769" i="4"/>
  <c r="G860" i="4"/>
  <c r="B771" i="4"/>
  <c r="B862" i="4"/>
  <c r="B864" i="4"/>
  <c r="G862" i="4"/>
  <c r="G781" i="4"/>
  <c r="G872" i="4"/>
  <c r="G782" i="4"/>
  <c r="G873" i="4"/>
  <c r="B783" i="4"/>
  <c r="B785" i="4"/>
  <c r="B874" i="4"/>
  <c r="B784" i="4"/>
  <c r="B875" i="4"/>
  <c r="Y5" i="1"/>
  <c r="G61" i="2"/>
  <c r="G64" i="2"/>
  <c r="G65" i="2"/>
  <c r="H65" i="2"/>
  <c r="G66" i="2"/>
  <c r="H66" i="2"/>
  <c r="I66" i="2"/>
  <c r="G70" i="2"/>
  <c r="H70" i="2"/>
  <c r="I70" i="2"/>
  <c r="G71" i="2"/>
  <c r="H71" i="2"/>
  <c r="I71" i="2"/>
  <c r="G72" i="2"/>
  <c r="H72" i="2"/>
  <c r="I72" i="2"/>
  <c r="G73" i="2"/>
  <c r="G75" i="2"/>
  <c r="G77" i="2"/>
  <c r="H77" i="2"/>
  <c r="I77" i="2"/>
  <c r="G78" i="2"/>
  <c r="G81" i="2"/>
  <c r="H81" i="2"/>
  <c r="I81" i="2"/>
  <c r="G60" i="2"/>
  <c r="H60" i="2"/>
  <c r="I60" i="2"/>
  <c r="C85" i="2"/>
  <c r="C86" i="2"/>
  <c r="G86" i="2"/>
  <c r="C87" i="2"/>
  <c r="C88" i="2"/>
  <c r="C89" i="2"/>
  <c r="C90" i="2"/>
  <c r="C91" i="2"/>
  <c r="C92" i="2"/>
  <c r="G92" i="2"/>
  <c r="H92" i="2"/>
  <c r="I92" i="2"/>
  <c r="C93" i="2"/>
  <c r="G93" i="2"/>
  <c r="H93" i="2"/>
  <c r="I93" i="2"/>
  <c r="C94" i="2"/>
  <c r="G94" i="2"/>
  <c r="H94" i="2"/>
  <c r="I94" i="2"/>
  <c r="C95" i="2"/>
  <c r="C96" i="2"/>
  <c r="C97" i="2"/>
  <c r="C98" i="2"/>
  <c r="C99" i="2"/>
  <c r="G99" i="2"/>
  <c r="H99" i="2"/>
  <c r="C100" i="2"/>
  <c r="G100" i="2"/>
  <c r="C101" i="2"/>
  <c r="G101" i="2"/>
  <c r="H101" i="2"/>
  <c r="I101" i="2"/>
  <c r="C102" i="2"/>
  <c r="C103" i="2"/>
  <c r="G103" i="2"/>
  <c r="H103" i="2"/>
  <c r="I103" i="2"/>
  <c r="C104" i="2"/>
  <c r="G104" i="2"/>
  <c r="H104" i="2"/>
  <c r="I104" i="2"/>
  <c r="C105" i="2"/>
  <c r="C106" i="2"/>
  <c r="C107" i="2"/>
  <c r="C108" i="2"/>
  <c r="G108" i="2"/>
  <c r="H108" i="2"/>
  <c r="I108" i="2"/>
  <c r="C109" i="2"/>
  <c r="G109" i="2"/>
  <c r="C110" i="2"/>
  <c r="C111" i="2"/>
  <c r="C112" i="2"/>
  <c r="C113" i="2"/>
  <c r="C114" i="2"/>
  <c r="C115" i="2"/>
  <c r="C116" i="2"/>
  <c r="G116" i="2"/>
  <c r="C117" i="2"/>
  <c r="G117" i="2"/>
  <c r="H117" i="2"/>
  <c r="C118" i="2"/>
  <c r="C119" i="2"/>
  <c r="C120" i="2"/>
  <c r="C121" i="2"/>
  <c r="C122" i="2"/>
  <c r="G122" i="2"/>
  <c r="H122" i="2"/>
  <c r="C123" i="2"/>
  <c r="G123" i="2"/>
  <c r="H123" i="2"/>
  <c r="C124" i="2"/>
  <c r="G124" i="2"/>
  <c r="C84" i="2"/>
  <c r="G84" i="2"/>
  <c r="H84" i="2"/>
  <c r="C61" i="2"/>
  <c r="C62" i="2"/>
  <c r="G62" i="2"/>
  <c r="H62" i="2"/>
  <c r="C63" i="2"/>
  <c r="G63" i="2"/>
  <c r="H63" i="2"/>
  <c r="I63" i="2"/>
  <c r="C64" i="2"/>
  <c r="C65" i="2"/>
  <c r="C66" i="2"/>
  <c r="C67" i="2"/>
  <c r="G67" i="2"/>
  <c r="H67" i="2"/>
  <c r="I67" i="2"/>
  <c r="C68" i="2"/>
  <c r="G68" i="2"/>
  <c r="H68" i="2"/>
  <c r="I68" i="2"/>
  <c r="C69" i="2"/>
  <c r="G69" i="2"/>
  <c r="C70" i="2"/>
  <c r="C71" i="2"/>
  <c r="C72" i="2"/>
  <c r="C73" i="2"/>
  <c r="C74" i="2"/>
  <c r="G74" i="2"/>
  <c r="C75" i="2"/>
  <c r="C76" i="2"/>
  <c r="G76" i="2"/>
  <c r="H76" i="2"/>
  <c r="I76" i="2"/>
  <c r="C77" i="2"/>
  <c r="C78" i="2"/>
  <c r="C79" i="2"/>
  <c r="G79" i="2"/>
  <c r="C80" i="2"/>
  <c r="G80" i="2"/>
  <c r="H80" i="2"/>
  <c r="C81" i="2"/>
  <c r="C60" i="2"/>
  <c r="G38" i="2"/>
  <c r="G41" i="2"/>
  <c r="H41" i="2"/>
  <c r="I41" i="2"/>
  <c r="G42" i="2"/>
  <c r="H42" i="2"/>
  <c r="I42" i="2"/>
  <c r="G45" i="2"/>
  <c r="H45" i="2"/>
  <c r="I45" i="2"/>
  <c r="G46" i="2"/>
  <c r="H46" i="2"/>
  <c r="I46" i="2"/>
  <c r="G47" i="2"/>
  <c r="G49" i="2"/>
  <c r="H49" i="2"/>
  <c r="I49" i="2"/>
  <c r="G51" i="2"/>
  <c r="H51" i="2"/>
  <c r="I51" i="2"/>
  <c r="G54" i="2"/>
  <c r="G56" i="2"/>
  <c r="G57" i="2"/>
  <c r="H57" i="2"/>
  <c r="I57" i="2"/>
  <c r="G36" i="2"/>
  <c r="I37" i="2"/>
  <c r="H38" i="2"/>
  <c r="I38" i="2"/>
  <c r="I39" i="2"/>
  <c r="H40" i="2"/>
  <c r="I40" i="2"/>
  <c r="H47" i="2"/>
  <c r="I47" i="2"/>
  <c r="H48" i="2"/>
  <c r="I48" i="2"/>
  <c r="I53" i="2"/>
  <c r="H54" i="2"/>
  <c r="I54" i="2"/>
  <c r="H56" i="2"/>
  <c r="I56" i="2"/>
  <c r="H36" i="2"/>
  <c r="I36" i="2"/>
  <c r="C37" i="2"/>
  <c r="G37" i="2"/>
  <c r="H37" i="2"/>
  <c r="C38" i="2"/>
  <c r="C39" i="2"/>
  <c r="G39" i="2"/>
  <c r="H39" i="2"/>
  <c r="C40" i="2"/>
  <c r="G40" i="2"/>
  <c r="C41" i="2"/>
  <c r="C42" i="2"/>
  <c r="C43" i="2"/>
  <c r="G43" i="2"/>
  <c r="H43" i="2"/>
  <c r="I43" i="2"/>
  <c r="C44" i="2"/>
  <c r="G44" i="2"/>
  <c r="H44" i="2"/>
  <c r="I44" i="2"/>
  <c r="C45" i="2"/>
  <c r="C46" i="2"/>
  <c r="C47" i="2"/>
  <c r="C48" i="2"/>
  <c r="G48" i="2"/>
  <c r="C49" i="2"/>
  <c r="C50" i="2"/>
  <c r="G50" i="2"/>
  <c r="H50" i="2"/>
  <c r="I50" i="2"/>
  <c r="C51" i="2"/>
  <c r="C52" i="2"/>
  <c r="G52" i="2"/>
  <c r="H52" i="2"/>
  <c r="I52" i="2"/>
  <c r="C53" i="2"/>
  <c r="G53" i="2"/>
  <c r="H53" i="2"/>
  <c r="C54" i="2"/>
  <c r="C55" i="2"/>
  <c r="G55" i="2"/>
  <c r="H55" i="2"/>
  <c r="I55" i="2"/>
  <c r="C56" i="2"/>
  <c r="C57" i="2"/>
  <c r="C36" i="2"/>
  <c r="G85" i="2"/>
  <c r="H85" i="2"/>
  <c r="I85" i="2"/>
  <c r="H86" i="2"/>
  <c r="I86" i="2"/>
  <c r="G87" i="2"/>
  <c r="H87" i="2"/>
  <c r="I87" i="2"/>
  <c r="G88" i="2"/>
  <c r="H88" i="2"/>
  <c r="I88" i="2"/>
  <c r="G89" i="2"/>
  <c r="H89" i="2"/>
  <c r="I89" i="2"/>
  <c r="G90" i="2"/>
  <c r="H90" i="2"/>
  <c r="I90" i="2"/>
  <c r="G91" i="2"/>
  <c r="H91" i="2"/>
  <c r="I91" i="2"/>
  <c r="G95" i="2"/>
  <c r="H95" i="2"/>
  <c r="I95" i="2"/>
  <c r="G96" i="2"/>
  <c r="H96" i="2"/>
  <c r="I96" i="2"/>
  <c r="G97" i="2"/>
  <c r="H97" i="2"/>
  <c r="I97" i="2"/>
  <c r="G98" i="2"/>
  <c r="H98" i="2"/>
  <c r="I98" i="2"/>
  <c r="I99" i="2"/>
  <c r="H100" i="2"/>
  <c r="I100" i="2"/>
  <c r="G102" i="2"/>
  <c r="H102" i="2"/>
  <c r="I102" i="2"/>
  <c r="G105" i="2"/>
  <c r="H105" i="2"/>
  <c r="I105" i="2"/>
  <c r="G106" i="2"/>
  <c r="H106" i="2"/>
  <c r="I106" i="2"/>
  <c r="G107" i="2"/>
  <c r="H107" i="2"/>
  <c r="I107" i="2"/>
  <c r="H109" i="2"/>
  <c r="I109" i="2"/>
  <c r="G110" i="2"/>
  <c r="H110" i="2"/>
  <c r="I110" i="2"/>
  <c r="G111" i="2"/>
  <c r="H111" i="2"/>
  <c r="I111" i="2"/>
  <c r="G112" i="2"/>
  <c r="H112" i="2"/>
  <c r="I112" i="2"/>
  <c r="G113" i="2"/>
  <c r="H113" i="2"/>
  <c r="I113" i="2"/>
  <c r="G114" i="2"/>
  <c r="H114" i="2"/>
  <c r="I114" i="2"/>
  <c r="G115" i="2"/>
  <c r="H115" i="2"/>
  <c r="I115" i="2"/>
  <c r="H116" i="2"/>
  <c r="I116" i="2"/>
  <c r="I117" i="2"/>
  <c r="G118" i="2"/>
  <c r="H118" i="2"/>
  <c r="I118" i="2"/>
  <c r="G119" i="2"/>
  <c r="H119" i="2"/>
  <c r="I119" i="2"/>
  <c r="G120" i="2"/>
  <c r="H120" i="2"/>
  <c r="I120" i="2"/>
  <c r="G121" i="2"/>
  <c r="H121" i="2"/>
  <c r="I121" i="2"/>
  <c r="I122" i="2"/>
  <c r="I123" i="2"/>
  <c r="H124" i="2"/>
  <c r="I124" i="2"/>
  <c r="I84" i="2"/>
  <c r="H61" i="2"/>
  <c r="I61" i="2"/>
  <c r="I62" i="2"/>
  <c r="H64" i="2"/>
  <c r="I64" i="2"/>
  <c r="I65" i="2"/>
  <c r="H69" i="2"/>
  <c r="I69" i="2"/>
  <c r="H73" i="2"/>
  <c r="I73" i="2"/>
  <c r="H74" i="2"/>
  <c r="I74" i="2"/>
  <c r="H75" i="2"/>
  <c r="I75" i="2"/>
  <c r="H78" i="2"/>
  <c r="I78" i="2"/>
  <c r="H79" i="2"/>
  <c r="I79" i="2"/>
  <c r="I80" i="2"/>
  <c r="B38" i="1"/>
  <c r="C5" i="1"/>
  <c r="AB42" i="1"/>
  <c r="AI45" i="1"/>
  <c r="AI46" i="1"/>
  <c r="AI47" i="1"/>
  <c r="B48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B66" i="1"/>
  <c r="AI66" i="1"/>
  <c r="AI67" i="1"/>
  <c r="B68" i="1"/>
  <c r="AI68" i="1"/>
  <c r="AI69" i="1"/>
  <c r="B60" i="1"/>
  <c r="B62" i="1"/>
  <c r="M30" i="1"/>
  <c r="V42" i="1"/>
  <c r="B18" i="1"/>
  <c r="M18" i="1" s="1"/>
  <c r="I5" i="4"/>
  <c r="I27" i="4"/>
  <c r="I26" i="4"/>
  <c r="AD42" i="1"/>
  <c r="B70" i="1"/>
  <c r="I25" i="4"/>
  <c r="I23" i="4"/>
  <c r="I22" i="4"/>
  <c r="I21" i="4"/>
  <c r="I20" i="4"/>
  <c r="I19" i="4"/>
  <c r="I18" i="4"/>
  <c r="I17" i="4"/>
  <c r="I13" i="4"/>
  <c r="I12" i="4"/>
  <c r="B409" i="4"/>
  <c r="G407" i="4"/>
  <c r="B65" i="1"/>
  <c r="Y42" i="1"/>
  <c r="B33" i="1"/>
  <c r="G13" i="4"/>
  <c r="B15" i="4"/>
  <c r="G103" i="4"/>
  <c r="B105" i="4"/>
  <c r="B59" i="1"/>
  <c r="S42" i="1"/>
  <c r="B27" i="1"/>
  <c r="G771" i="4"/>
  <c r="B773" i="4"/>
  <c r="G151" i="4"/>
  <c r="B153" i="4"/>
  <c r="B830" i="4"/>
  <c r="G828" i="4"/>
  <c r="B466" i="4"/>
  <c r="G464" i="4"/>
  <c r="G497" i="4"/>
  <c r="B106" i="4"/>
  <c r="G104" i="4"/>
  <c r="G734" i="4"/>
  <c r="B736" i="4"/>
  <c r="B501" i="4"/>
  <c r="G499" i="4"/>
  <c r="G606" i="4"/>
  <c r="B608" i="4"/>
  <c r="B693" i="4"/>
  <c r="G691" i="4"/>
  <c r="B43" i="1"/>
  <c r="B11" i="1"/>
  <c r="B584" i="4"/>
  <c r="G582" i="4"/>
  <c r="P42" i="1"/>
  <c r="P65" i="1" s="1"/>
  <c r="B768" i="4"/>
  <c r="G766" i="4"/>
  <c r="G518" i="4"/>
  <c r="B520" i="4"/>
  <c r="B615" i="4"/>
  <c r="G613" i="4"/>
  <c r="G679" i="4"/>
  <c r="B681" i="4"/>
  <c r="G313" i="4"/>
  <c r="B315" i="4"/>
  <c r="B332" i="4"/>
  <c r="G330" i="4"/>
  <c r="B680" i="4"/>
  <c r="G678" i="4"/>
  <c r="B700" i="4"/>
  <c r="G698" i="4"/>
  <c r="B284" i="4"/>
  <c r="G282" i="4"/>
  <c r="G14" i="4"/>
  <c r="B16" i="4"/>
  <c r="G191" i="4"/>
  <c r="B193" i="4"/>
  <c r="B877" i="4"/>
  <c r="G875" i="4"/>
  <c r="B246" i="4"/>
  <c r="G244" i="4"/>
  <c r="B335" i="4"/>
  <c r="G333" i="4"/>
  <c r="G874" i="4"/>
  <c r="B876" i="4"/>
  <c r="G733" i="4"/>
  <c r="B735" i="4"/>
  <c r="B428" i="4"/>
  <c r="G426" i="4"/>
  <c r="AD60" i="1"/>
  <c r="AD74" i="1"/>
  <c r="G66" i="4"/>
  <c r="B68" i="4"/>
  <c r="G423" i="4"/>
  <c r="B425" i="4"/>
  <c r="B378" i="4"/>
  <c r="G376" i="4"/>
  <c r="AB66" i="1"/>
  <c r="B643" i="4"/>
  <c r="G641" i="4"/>
  <c r="G550" i="4"/>
  <c r="B552" i="4"/>
  <c r="B55" i="1"/>
  <c r="B23" i="1"/>
  <c r="G555" i="4"/>
  <c r="B557" i="4"/>
  <c r="G239" i="4"/>
  <c r="B241" i="4"/>
  <c r="B42" i="4"/>
  <c r="G40" i="4"/>
  <c r="G783" i="4"/>
  <c r="G583" i="4"/>
  <c r="B787" i="4"/>
  <c r="G785" i="4"/>
  <c r="G857" i="4"/>
  <c r="B859" i="4"/>
  <c r="G585" i="4"/>
  <c r="B587" i="4"/>
  <c r="B410" i="4"/>
  <c r="G408" i="4"/>
  <c r="B67" i="4"/>
  <c r="G65" i="4"/>
  <c r="B136" i="4"/>
  <c r="G134" i="4"/>
  <c r="B496" i="4"/>
  <c r="G494" i="4"/>
  <c r="G224" i="4"/>
  <c r="B226" i="4"/>
  <c r="B45" i="4"/>
  <c r="G43" i="4"/>
  <c r="B519" i="4"/>
  <c r="G517" i="4"/>
  <c r="G642" i="4"/>
  <c r="B644" i="4"/>
  <c r="G463" i="4"/>
  <c r="B465" i="4"/>
  <c r="G369" i="4"/>
  <c r="B371" i="4"/>
  <c r="B316" i="4"/>
  <c r="G314" i="4"/>
  <c r="B285" i="4"/>
  <c r="G283" i="4"/>
  <c r="B196" i="4"/>
  <c r="G194" i="4"/>
  <c r="G784" i="4"/>
  <c r="B786" i="4"/>
  <c r="B166" i="4"/>
  <c r="G164" i="4"/>
  <c r="G825" i="4"/>
  <c r="G605" i="4"/>
  <c r="G188" i="4"/>
  <c r="G158" i="4"/>
  <c r="B829" i="4"/>
  <c r="G827" i="4"/>
  <c r="B866" i="4"/>
  <c r="G864" i="4"/>
  <c r="B137" i="4"/>
  <c r="G135" i="4"/>
  <c r="B47" i="1"/>
  <c r="G42" i="1"/>
  <c r="B45" i="1"/>
  <c r="E42" i="1"/>
  <c r="B13" i="1"/>
  <c r="W42" i="1"/>
  <c r="M42" i="1"/>
  <c r="M62" i="1" s="1"/>
  <c r="B234" i="1" s="1"/>
  <c r="B53" i="1"/>
  <c r="K42" i="1"/>
  <c r="V74" i="1"/>
  <c r="V68" i="1"/>
  <c r="V60" i="1"/>
  <c r="G644" i="4"/>
  <c r="B646" i="4"/>
  <c r="G768" i="4"/>
  <c r="B770" i="4"/>
  <c r="B168" i="4"/>
  <c r="G166" i="4"/>
  <c r="G736" i="4"/>
  <c r="B738" i="4"/>
  <c r="G786" i="4"/>
  <c r="B788" i="4"/>
  <c r="B683" i="4"/>
  <c r="G681" i="4"/>
  <c r="B737" i="4"/>
  <c r="G735" i="4"/>
  <c r="G16" i="4"/>
  <c r="B18" i="4"/>
  <c r="G106" i="4"/>
  <c r="B108" i="4"/>
  <c r="W60" i="1"/>
  <c r="B372" i="1" s="1"/>
  <c r="W62" i="1"/>
  <c r="B374" i="1" s="1"/>
  <c r="W68" i="1"/>
  <c r="B380" i="1" s="1"/>
  <c r="G42" i="4"/>
  <c r="B44" i="4"/>
  <c r="G876" i="4"/>
  <c r="B878" i="4"/>
  <c r="B243" i="4"/>
  <c r="G241" i="4"/>
  <c r="Y66" i="1"/>
  <c r="B406" i="1" s="1"/>
  <c r="Y60" i="1"/>
  <c r="B400" i="1" s="1"/>
  <c r="E62" i="1"/>
  <c r="B122" i="1" s="1"/>
  <c r="E68" i="1"/>
  <c r="B128" i="1" s="1"/>
  <c r="B468" i="4"/>
  <c r="G466" i="4"/>
  <c r="G65" i="1"/>
  <c r="B153" i="1" s="1"/>
  <c r="S65" i="1"/>
  <c r="B321" i="1" s="1"/>
  <c r="V65" i="1"/>
  <c r="AD65" i="1"/>
  <c r="C65" i="1"/>
  <c r="B97" i="1" s="1"/>
  <c r="E65" i="1"/>
  <c r="B125" i="1" s="1"/>
  <c r="AB65" i="1"/>
  <c r="O65" i="1"/>
  <c r="B265" i="1" s="1"/>
  <c r="E45" i="1"/>
  <c r="C45" i="1"/>
  <c r="B77" i="1" s="1"/>
  <c r="S45" i="1"/>
  <c r="B301" i="1"/>
  <c r="V45" i="1"/>
  <c r="O45" i="1"/>
  <c r="B245" i="1" s="1"/>
  <c r="P45" i="1"/>
  <c r="AB45" i="1"/>
  <c r="AD45" i="1"/>
  <c r="B868" i="4"/>
  <c r="G866" i="4"/>
  <c r="B559" i="4"/>
  <c r="G557" i="4"/>
  <c r="B337" i="4"/>
  <c r="G335" i="4"/>
  <c r="B17" i="4"/>
  <c r="G15" i="4"/>
  <c r="G830" i="4"/>
  <c r="B832" i="4"/>
  <c r="E48" i="1"/>
  <c r="B108" i="1" s="1"/>
  <c r="G773" i="4"/>
  <c r="B775" i="4"/>
  <c r="B521" i="4"/>
  <c r="G519" i="4"/>
  <c r="G410" i="4"/>
  <c r="B412" i="4"/>
  <c r="B554" i="4"/>
  <c r="G552" i="4"/>
  <c r="S74" i="1"/>
  <c r="S68" i="1"/>
  <c r="B324" i="1" s="1"/>
  <c r="S66" i="1"/>
  <c r="B322" i="1" s="1"/>
  <c r="S62" i="1"/>
  <c r="B318" i="1" s="1"/>
  <c r="G68" i="1"/>
  <c r="B156" i="1" s="1"/>
  <c r="G66" i="1"/>
  <c r="B154" i="1" s="1"/>
  <c r="B138" i="4"/>
  <c r="G136" i="4"/>
  <c r="B831" i="4"/>
  <c r="G829" i="4"/>
  <c r="B70" i="4"/>
  <c r="G68" i="4"/>
  <c r="B411" i="4"/>
  <c r="G409" i="4"/>
  <c r="B498" i="4"/>
  <c r="G496" i="4"/>
  <c r="B318" i="4"/>
  <c r="G316" i="4"/>
  <c r="G67" i="4"/>
  <c r="B69" i="4"/>
  <c r="G371" i="4"/>
  <c r="B373" i="4"/>
  <c r="C55" i="1"/>
  <c r="B87" i="1" s="1"/>
  <c r="AD55" i="1"/>
  <c r="G55" i="1"/>
  <c r="B143" i="1" s="1"/>
  <c r="B139" i="4"/>
  <c r="G137" i="4"/>
  <c r="G587" i="4"/>
  <c r="B589" i="4"/>
  <c r="B682" i="4"/>
  <c r="G680" i="4"/>
  <c r="G332" i="4"/>
  <c r="B334" i="4"/>
  <c r="B789" i="4"/>
  <c r="G787" i="4"/>
  <c r="B317" i="4"/>
  <c r="G315" i="4"/>
  <c r="B503" i="4"/>
  <c r="G501" i="4"/>
  <c r="B617" i="4"/>
  <c r="G615" i="4"/>
  <c r="C74" i="1"/>
  <c r="C62" i="1"/>
  <c r="B94" i="1"/>
  <c r="C66" i="1"/>
  <c r="B98" i="1"/>
  <c r="K47" i="1"/>
  <c r="B191" i="1" s="1"/>
  <c r="AD191" i="1" s="1"/>
  <c r="O47" i="1"/>
  <c r="B247" i="1" s="1"/>
  <c r="P47" i="1"/>
  <c r="AB47" i="1"/>
  <c r="AD47" i="1"/>
  <c r="S47" i="1"/>
  <c r="B303" i="1"/>
  <c r="V47" i="1"/>
  <c r="C47" i="1"/>
  <c r="B79" i="1"/>
  <c r="G226" i="4"/>
  <c r="B228" i="4"/>
  <c r="B198" i="4"/>
  <c r="G196" i="4"/>
  <c r="B380" i="4"/>
  <c r="G378" i="4"/>
  <c r="G153" i="4"/>
  <c r="B155" i="4"/>
  <c r="B522" i="4"/>
  <c r="G520" i="4"/>
  <c r="C60" i="1"/>
  <c r="B92" i="1" s="1"/>
  <c r="B467" i="4"/>
  <c r="G465" i="4"/>
  <c r="G700" i="4"/>
  <c r="B702" i="4"/>
  <c r="B695" i="4"/>
  <c r="G693" i="4"/>
  <c r="G105" i="4"/>
  <c r="B107" i="4"/>
  <c r="K53" i="1"/>
  <c r="B197" i="1" s="1"/>
  <c r="V53" i="1"/>
  <c r="AD53" i="1"/>
  <c r="O53" i="1"/>
  <c r="B253" i="1"/>
  <c r="G53" i="1"/>
  <c r="B141" i="1" s="1"/>
  <c r="P53" i="1"/>
  <c r="S53" i="1"/>
  <c r="B309" i="1"/>
  <c r="AB53" i="1"/>
  <c r="C53" i="1"/>
  <c r="B85" i="1" s="1"/>
  <c r="G193" i="4"/>
  <c r="B195" i="4"/>
  <c r="G584" i="4"/>
  <c r="B586" i="4"/>
  <c r="G45" i="4"/>
  <c r="B47" i="4"/>
  <c r="B248" i="4"/>
  <c r="G246" i="4"/>
  <c r="C43" i="1"/>
  <c r="O43" i="1"/>
  <c r="B243" i="1" s="1"/>
  <c r="AB43" i="1"/>
  <c r="G43" i="1"/>
  <c r="B131" i="1" s="1"/>
  <c r="Y43" i="1"/>
  <c r="B383" i="1" s="1"/>
  <c r="B879" i="4"/>
  <c r="G877" i="4"/>
  <c r="G425" i="4"/>
  <c r="B427" i="4"/>
  <c r="B287" i="4"/>
  <c r="G285" i="4"/>
  <c r="O74" i="1"/>
  <c r="O60" i="1"/>
  <c r="B260" i="1" s="1"/>
  <c r="O66" i="1"/>
  <c r="B266" i="1"/>
  <c r="O62" i="1"/>
  <c r="B262" i="1" s="1"/>
  <c r="O70" i="1"/>
  <c r="B270" i="1" s="1"/>
  <c r="B861" i="4"/>
  <c r="G859" i="4"/>
  <c r="B645" i="4"/>
  <c r="G643" i="4"/>
  <c r="B430" i="4"/>
  <c r="G428" i="4"/>
  <c r="B286" i="4"/>
  <c r="G284" i="4"/>
  <c r="P74" i="1"/>
  <c r="P60" i="1"/>
  <c r="P66" i="1"/>
  <c r="P62" i="1"/>
  <c r="G608" i="4"/>
  <c r="B610" i="4"/>
  <c r="B336" i="4"/>
  <c r="G334" i="4"/>
  <c r="B870" i="4"/>
  <c r="G870" i="4"/>
  <c r="G868" i="4"/>
  <c r="G683" i="4"/>
  <c r="B685" i="4"/>
  <c r="C85" i="1"/>
  <c r="AD85" i="1"/>
  <c r="O85" i="1"/>
  <c r="S85" i="1"/>
  <c r="V85" i="1"/>
  <c r="G198" i="4"/>
  <c r="B200" i="4"/>
  <c r="S87" i="1"/>
  <c r="AD87" i="1"/>
  <c r="AD122" i="1"/>
  <c r="P122" i="1"/>
  <c r="S122" i="1"/>
  <c r="C122" i="1"/>
  <c r="V122" i="1"/>
  <c r="O122" i="1"/>
  <c r="S372" i="1"/>
  <c r="O372" i="1"/>
  <c r="AD372" i="1"/>
  <c r="V372" i="1"/>
  <c r="C372" i="1"/>
  <c r="P372" i="1"/>
  <c r="B790" i="4"/>
  <c r="G788" i="4"/>
  <c r="S318" i="1"/>
  <c r="C318" i="1"/>
  <c r="V318" i="1"/>
  <c r="AD318" i="1"/>
  <c r="O318" i="1"/>
  <c r="P318" i="1"/>
  <c r="S97" i="1"/>
  <c r="O97" i="1"/>
  <c r="P97" i="1"/>
  <c r="AD97" i="1"/>
  <c r="C97" i="1"/>
  <c r="V97" i="1"/>
  <c r="G107" i="4"/>
  <c r="B109" i="4"/>
  <c r="B834" i="4"/>
  <c r="G832" i="4"/>
  <c r="B740" i="4"/>
  <c r="G738" i="4"/>
  <c r="B619" i="4"/>
  <c r="G617" i="4"/>
  <c r="C322" i="1"/>
  <c r="P322" i="1"/>
  <c r="S322" i="1"/>
  <c r="O322" i="1"/>
  <c r="V322" i="1"/>
  <c r="AD322" i="1"/>
  <c r="E13" i="1"/>
  <c r="B105" i="1"/>
  <c r="C243" i="1"/>
  <c r="S243" i="1"/>
  <c r="O243" i="1"/>
  <c r="P243" i="1"/>
  <c r="V243" i="1"/>
  <c r="AD243" i="1"/>
  <c r="G373" i="4"/>
  <c r="B375" i="4"/>
  <c r="G70" i="4"/>
  <c r="B72" i="4"/>
  <c r="AD156" i="1"/>
  <c r="V156" i="1"/>
  <c r="O156" i="1"/>
  <c r="P156" i="1"/>
  <c r="S156" i="1"/>
  <c r="C156" i="1"/>
  <c r="V265" i="1"/>
  <c r="S265" i="1"/>
  <c r="C265" i="1"/>
  <c r="AD265" i="1"/>
  <c r="O265" i="1"/>
  <c r="P265" i="1"/>
  <c r="C400" i="1"/>
  <c r="O400" i="1"/>
  <c r="V400" i="1"/>
  <c r="AD400" i="1"/>
  <c r="S400" i="1"/>
  <c r="P400" i="1"/>
  <c r="B648" i="4"/>
  <c r="G646" i="4"/>
  <c r="S324" i="1"/>
  <c r="AD324" i="1"/>
  <c r="O324" i="1"/>
  <c r="P324" i="1"/>
  <c r="C324" i="1"/>
  <c r="V324" i="1"/>
  <c r="V321" i="1"/>
  <c r="O321" i="1"/>
  <c r="P321" i="1"/>
  <c r="C321" i="1"/>
  <c r="S321" i="1"/>
  <c r="AD321" i="1"/>
  <c r="AD270" i="1"/>
  <c r="O270" i="1"/>
  <c r="P270" i="1"/>
  <c r="V270" i="1"/>
  <c r="C270" i="1"/>
  <c r="B881" i="4"/>
  <c r="G879" i="4"/>
  <c r="G17" i="4"/>
  <c r="B19" i="4"/>
  <c r="O245" i="1"/>
  <c r="P245" i="1"/>
  <c r="C245" i="1"/>
  <c r="S245" i="1"/>
  <c r="V245" i="1"/>
  <c r="AD245" i="1"/>
  <c r="C153" i="1"/>
  <c r="AD153" i="1"/>
  <c r="V153" i="1"/>
  <c r="P153" i="1"/>
  <c r="S153" i="1"/>
  <c r="O153" i="1"/>
  <c r="B880" i="4"/>
  <c r="G878" i="4"/>
  <c r="S309" i="1"/>
  <c r="V309" i="1"/>
  <c r="P309" i="1"/>
  <c r="O309" i="1"/>
  <c r="C309" i="1"/>
  <c r="AD309" i="1"/>
  <c r="V247" i="1"/>
  <c r="AD247" i="1"/>
  <c r="C247" i="1"/>
  <c r="O247" i="1"/>
  <c r="P247" i="1"/>
  <c r="S247" i="1"/>
  <c r="S143" i="1"/>
  <c r="C143" i="1"/>
  <c r="V143" i="1"/>
  <c r="O143" i="1"/>
  <c r="P143" i="1"/>
  <c r="AD143" i="1"/>
  <c r="V406" i="1"/>
  <c r="C406" i="1"/>
  <c r="P406" i="1"/>
  <c r="S406" i="1"/>
  <c r="O406" i="1"/>
  <c r="AD406" i="1"/>
  <c r="B110" i="4"/>
  <c r="G108" i="4"/>
  <c r="B704" i="4"/>
  <c r="G702" i="4"/>
  <c r="G44" i="4"/>
  <c r="B46" i="4"/>
  <c r="S262" i="1"/>
  <c r="C262" i="1"/>
  <c r="AD262" i="1"/>
  <c r="P262" i="1"/>
  <c r="O262" i="1"/>
  <c r="V262" i="1"/>
  <c r="B505" i="4"/>
  <c r="G503" i="4"/>
  <c r="B20" i="4"/>
  <c r="G18" i="4"/>
  <c r="O266" i="1"/>
  <c r="P266" i="1"/>
  <c r="V266" i="1"/>
  <c r="AD266" i="1"/>
  <c r="C266" i="1"/>
  <c r="S266" i="1"/>
  <c r="G228" i="4"/>
  <c r="B230" i="4"/>
  <c r="G695" i="4"/>
  <c r="B697" i="4"/>
  <c r="C125" i="1"/>
  <c r="O125" i="1"/>
  <c r="V125" i="1"/>
  <c r="AD125" i="1"/>
  <c r="P125" i="1"/>
  <c r="S125" i="1"/>
  <c r="B470" i="4"/>
  <c r="G468" i="4"/>
  <c r="G861" i="4"/>
  <c r="B863" i="4"/>
  <c r="C92" i="1"/>
  <c r="P92" i="1"/>
  <c r="AD92" i="1"/>
  <c r="O92" i="1"/>
  <c r="V92" i="1"/>
  <c r="S92" i="1"/>
  <c r="G195" i="4"/>
  <c r="B197" i="4"/>
  <c r="S94" i="1"/>
  <c r="C94" i="1"/>
  <c r="V94" i="1"/>
  <c r="O94" i="1"/>
  <c r="P94" i="1"/>
  <c r="AD94" i="1"/>
  <c r="B500" i="4"/>
  <c r="G498" i="4"/>
  <c r="G138" i="4"/>
  <c r="B140" i="4"/>
  <c r="B523" i="4"/>
  <c r="G521" i="4"/>
  <c r="B561" i="4"/>
  <c r="G559" i="4"/>
  <c r="V128" i="1"/>
  <c r="O128" i="1"/>
  <c r="C128" i="1"/>
  <c r="P128" i="1"/>
  <c r="S128" i="1"/>
  <c r="AD128" i="1"/>
  <c r="G682" i="4"/>
  <c r="B684" i="4"/>
  <c r="E11" i="1"/>
  <c r="B75" i="1"/>
  <c r="B319" i="4"/>
  <c r="G317" i="4"/>
  <c r="G430" i="4"/>
  <c r="B432" i="4"/>
  <c r="B469" i="4"/>
  <c r="G467" i="4"/>
  <c r="G248" i="4"/>
  <c r="B250" i="4"/>
  <c r="G789" i="4"/>
  <c r="B791" i="4"/>
  <c r="B170" i="4"/>
  <c r="G168" i="4"/>
  <c r="B524" i="4"/>
  <c r="G522" i="4"/>
  <c r="P79" i="1"/>
  <c r="S79" i="1"/>
  <c r="O79" i="1"/>
  <c r="AD79" i="1"/>
  <c r="V79" i="1"/>
  <c r="C79" i="1"/>
  <c r="O191" i="1"/>
  <c r="B320" i="4"/>
  <c r="G318" i="4"/>
  <c r="S141" i="1"/>
  <c r="V141" i="1"/>
  <c r="P141" i="1"/>
  <c r="O141" i="1"/>
  <c r="AD141" i="1"/>
  <c r="C141" i="1"/>
  <c r="G243" i="4"/>
  <c r="B245" i="4"/>
  <c r="B289" i="4"/>
  <c r="G287" i="4"/>
  <c r="B588" i="4"/>
  <c r="G586" i="4"/>
  <c r="S77" i="1"/>
  <c r="C77" i="1"/>
  <c r="P77" i="1"/>
  <c r="O77" i="1"/>
  <c r="V77" i="1"/>
  <c r="AD77" i="1"/>
  <c r="G770" i="4"/>
  <c r="B772" i="4"/>
  <c r="B429" i="4"/>
  <c r="G427" i="4"/>
  <c r="B141" i="4"/>
  <c r="G139" i="4"/>
  <c r="G737" i="4"/>
  <c r="B739" i="4"/>
  <c r="G47" i="4"/>
  <c r="B49" i="4"/>
  <c r="B288" i="4"/>
  <c r="G286" i="4"/>
  <c r="V260" i="1"/>
  <c r="O260" i="1"/>
  <c r="P260" i="1"/>
  <c r="AD260" i="1"/>
  <c r="C260" i="1"/>
  <c r="S260" i="1"/>
  <c r="B71" i="4"/>
  <c r="G69" i="4"/>
  <c r="B591" i="4"/>
  <c r="G589" i="4"/>
  <c r="B339" i="4"/>
  <c r="G337" i="4"/>
  <c r="B833" i="4"/>
  <c r="G831" i="4"/>
  <c r="G645" i="4"/>
  <c r="B647" i="4"/>
  <c r="O383" i="1"/>
  <c r="P383" i="1"/>
  <c r="C383" i="1"/>
  <c r="AD383" i="1"/>
  <c r="S383" i="1"/>
  <c r="V383" i="1"/>
  <c r="B157" i="4"/>
  <c r="G155" i="4"/>
  <c r="B556" i="4"/>
  <c r="G554" i="4"/>
  <c r="AD301" i="1"/>
  <c r="O301" i="1"/>
  <c r="P301" i="1"/>
  <c r="S301" i="1"/>
  <c r="C301" i="1"/>
  <c r="V301" i="1"/>
  <c r="B612" i="4"/>
  <c r="G610" i="4"/>
  <c r="G412" i="4"/>
  <c r="B414" i="4"/>
  <c r="O253" i="1"/>
  <c r="P253" i="1"/>
  <c r="AD253" i="1"/>
  <c r="S253" i="1"/>
  <c r="V253" i="1"/>
  <c r="C253" i="1"/>
  <c r="O303" i="1"/>
  <c r="AD303" i="1"/>
  <c r="V303" i="1"/>
  <c r="C303" i="1"/>
  <c r="S303" i="1"/>
  <c r="P303" i="1"/>
  <c r="AD380" i="1"/>
  <c r="S380" i="1"/>
  <c r="O380" i="1"/>
  <c r="P380" i="1"/>
  <c r="V380" i="1"/>
  <c r="C380" i="1"/>
  <c r="C131" i="1"/>
  <c r="AD131" i="1"/>
  <c r="O131" i="1"/>
  <c r="S131" i="1"/>
  <c r="P131" i="1"/>
  <c r="V131" i="1"/>
  <c r="S98" i="1"/>
  <c r="C98" i="1"/>
  <c r="AD98" i="1"/>
  <c r="P98" i="1"/>
  <c r="O98" i="1"/>
  <c r="V98" i="1"/>
  <c r="O234" i="1"/>
  <c r="C234" i="1"/>
  <c r="V234" i="1"/>
  <c r="AD234" i="1"/>
  <c r="S234" i="1"/>
  <c r="P234" i="1"/>
  <c r="O197" i="1"/>
  <c r="S197" i="1"/>
  <c r="C197" i="1"/>
  <c r="AD197" i="1"/>
  <c r="V197" i="1"/>
  <c r="P197" i="1"/>
  <c r="G380" i="4"/>
  <c r="B382" i="4"/>
  <c r="G411" i="4"/>
  <c r="B413" i="4"/>
  <c r="C154" i="1"/>
  <c r="P154" i="1"/>
  <c r="AD154" i="1"/>
  <c r="O154" i="1"/>
  <c r="S154" i="1"/>
  <c r="V154" i="1"/>
  <c r="G775" i="4"/>
  <c r="B777" i="4"/>
  <c r="V374" i="1"/>
  <c r="P374" i="1"/>
  <c r="C374" i="1"/>
  <c r="O374" i="1"/>
  <c r="S374" i="1"/>
  <c r="AD374" i="1"/>
  <c r="B341" i="4"/>
  <c r="G339" i="4"/>
  <c r="G777" i="4"/>
  <c r="B779" i="4"/>
  <c r="G779" i="4"/>
  <c r="G470" i="4"/>
  <c r="B472" i="4"/>
  <c r="G740" i="4"/>
  <c r="B742" i="4"/>
  <c r="G429" i="4"/>
  <c r="B431" i="4"/>
  <c r="B247" i="4"/>
  <c r="G245" i="4"/>
  <c r="B563" i="4"/>
  <c r="G561" i="4"/>
  <c r="B199" i="4"/>
  <c r="G197" i="4"/>
  <c r="G375" i="4"/>
  <c r="B377" i="4"/>
  <c r="B836" i="4"/>
  <c r="G834" i="4"/>
  <c r="B593" i="4"/>
  <c r="G591" i="4"/>
  <c r="B706" i="4"/>
  <c r="G704" i="4"/>
  <c r="B143" i="4"/>
  <c r="G141" i="4"/>
  <c r="B774" i="4"/>
  <c r="G772" i="4"/>
  <c r="G157" i="4"/>
  <c r="B159" i="4"/>
  <c r="B172" i="4"/>
  <c r="G170" i="4"/>
  <c r="B434" i="4"/>
  <c r="G432" i="4"/>
  <c r="B686" i="4"/>
  <c r="G684" i="4"/>
  <c r="B865" i="4"/>
  <c r="G863" i="4"/>
  <c r="B21" i="4"/>
  <c r="G19" i="4"/>
  <c r="B252" i="4"/>
  <c r="G250" i="4"/>
  <c r="B525" i="4"/>
  <c r="G523" i="4"/>
  <c r="G230" i="4"/>
  <c r="B232" i="4"/>
  <c r="B291" i="4"/>
  <c r="G289" i="4"/>
  <c r="B74" i="4"/>
  <c r="G72" i="4"/>
  <c r="B687" i="4"/>
  <c r="G687" i="4"/>
  <c r="G685" i="4"/>
  <c r="G739" i="4"/>
  <c r="B741" i="4"/>
  <c r="C75" i="1"/>
  <c r="I11" i="1" s="1"/>
  <c r="M11" i="1" s="1"/>
  <c r="O75" i="1"/>
  <c r="S75" i="1"/>
  <c r="P75" i="1"/>
  <c r="V75" i="1"/>
  <c r="AD75" i="1"/>
  <c r="AD105" i="1"/>
  <c r="S105" i="1"/>
  <c r="P105" i="1"/>
  <c r="C105" i="1"/>
  <c r="V105" i="1"/>
  <c r="O105" i="1"/>
  <c r="B202" i="4"/>
  <c r="G200" i="4"/>
  <c r="B649" i="4"/>
  <c r="G647" i="4"/>
  <c r="G880" i="4"/>
  <c r="B882" i="4"/>
  <c r="B384" i="4"/>
  <c r="G382" i="4"/>
  <c r="B590" i="4"/>
  <c r="G588" i="4"/>
  <c r="B699" i="4"/>
  <c r="G697" i="4"/>
  <c r="G505" i="4"/>
  <c r="B507" i="4"/>
  <c r="G507" i="4"/>
  <c r="B621" i="4"/>
  <c r="G619" i="4"/>
  <c r="G556" i="4"/>
  <c r="B558" i="4"/>
  <c r="G319" i="4"/>
  <c r="B321" i="4"/>
  <c r="G109" i="4"/>
  <c r="B111" i="4"/>
  <c r="G790" i="4"/>
  <c r="B792" i="4"/>
  <c r="B835" i="4"/>
  <c r="G833" i="4"/>
  <c r="B416" i="4"/>
  <c r="G416" i="4"/>
  <c r="G414" i="4"/>
  <c r="B793" i="4"/>
  <c r="G791" i="4"/>
  <c r="G20" i="4"/>
  <c r="B22" i="4"/>
  <c r="G524" i="4"/>
  <c r="B526" i="4"/>
  <c r="B415" i="4"/>
  <c r="G413" i="4"/>
  <c r="G46" i="4"/>
  <c r="B48" i="4"/>
  <c r="B112" i="4"/>
  <c r="G110" i="4"/>
  <c r="G140" i="4"/>
  <c r="B142" i="4"/>
  <c r="G648" i="4"/>
  <c r="B650" i="4"/>
  <c r="B883" i="4"/>
  <c r="G881" i="4"/>
  <c r="G500" i="4"/>
  <c r="B502" i="4"/>
  <c r="B322" i="4"/>
  <c r="G320" i="4"/>
  <c r="G612" i="4"/>
  <c r="B614" i="4"/>
  <c r="B73" i="4"/>
  <c r="G71" i="4"/>
  <c r="G288" i="4"/>
  <c r="B290" i="4"/>
  <c r="G469" i="4"/>
  <c r="B471" i="4"/>
  <c r="B51" i="4"/>
  <c r="G49" i="4"/>
  <c r="G336" i="4"/>
  <c r="B338" i="4"/>
  <c r="B592" i="4"/>
  <c r="G590" i="4"/>
  <c r="B23" i="4"/>
  <c r="G21" i="4"/>
  <c r="B838" i="4"/>
  <c r="G836" i="4"/>
  <c r="B379" i="4"/>
  <c r="G377" i="4"/>
  <c r="G111" i="4"/>
  <c r="B113" i="4"/>
  <c r="B688" i="4"/>
  <c r="G688" i="4"/>
  <c r="G686" i="4"/>
  <c r="G199" i="4"/>
  <c r="B201" i="4"/>
  <c r="B292" i="4"/>
  <c r="G290" i="4"/>
  <c r="B323" i="4"/>
  <c r="G321" i="4"/>
  <c r="B114" i="4"/>
  <c r="G112" i="4"/>
  <c r="B651" i="4"/>
  <c r="G649" i="4"/>
  <c r="B76" i="4"/>
  <c r="G74" i="4"/>
  <c r="G434" i="4"/>
  <c r="B436" i="4"/>
  <c r="B565" i="4"/>
  <c r="G563" i="4"/>
  <c r="G48" i="4"/>
  <c r="B50" i="4"/>
  <c r="G73" i="4"/>
  <c r="B75" i="4"/>
  <c r="G202" i="4"/>
  <c r="B204" i="4"/>
  <c r="B293" i="4"/>
  <c r="G291" i="4"/>
  <c r="B174" i="4"/>
  <c r="G172" i="4"/>
  <c r="G247" i="4"/>
  <c r="B249" i="4"/>
  <c r="B616" i="4"/>
  <c r="G614" i="4"/>
  <c r="B161" i="4"/>
  <c r="G159" i="4"/>
  <c r="G431" i="4"/>
  <c r="B433" i="4"/>
  <c r="G650" i="4"/>
  <c r="B652" i="4"/>
  <c r="G792" i="4"/>
  <c r="B794" i="4"/>
  <c r="B144" i="4"/>
  <c r="G142" i="4"/>
  <c r="B324" i="4"/>
  <c r="G322" i="4"/>
  <c r="B776" i="4"/>
  <c r="G774" i="4"/>
  <c r="G415" i="4"/>
  <c r="B417" i="4"/>
  <c r="G417" i="4"/>
  <c r="G143" i="4"/>
  <c r="B145" i="4"/>
  <c r="G145" i="4"/>
  <c r="B708" i="4"/>
  <c r="G706" i="4"/>
  <c r="G252" i="4"/>
  <c r="B254" i="4"/>
  <c r="B885" i="4"/>
  <c r="G883" i="4"/>
  <c r="B795" i="4"/>
  <c r="G793" i="4"/>
  <c r="B884" i="4"/>
  <c r="G882" i="4"/>
  <c r="G558" i="4"/>
  <c r="B560" i="4"/>
  <c r="B504" i="4"/>
  <c r="G502" i="4"/>
  <c r="B474" i="4"/>
  <c r="G472" i="4"/>
  <c r="G525" i="4"/>
  <c r="B527" i="4"/>
  <c r="B743" i="4"/>
  <c r="G741" i="4"/>
  <c r="G338" i="4"/>
  <c r="B340" i="4"/>
  <c r="G835" i="4"/>
  <c r="B837" i="4"/>
  <c r="G51" i="4"/>
  <c r="B53" i="4"/>
  <c r="G384" i="4"/>
  <c r="B386" i="4"/>
  <c r="G865" i="4"/>
  <c r="B867" i="4"/>
  <c r="B473" i="4"/>
  <c r="G471" i="4"/>
  <c r="B744" i="4"/>
  <c r="G742" i="4"/>
  <c r="B234" i="4"/>
  <c r="G232" i="4"/>
  <c r="B528" i="4"/>
  <c r="G526" i="4"/>
  <c r="G22" i="4"/>
  <c r="B24" i="4"/>
  <c r="B623" i="4"/>
  <c r="G621" i="4"/>
  <c r="B701" i="4"/>
  <c r="G699" i="4"/>
  <c r="G593" i="4"/>
  <c r="B595" i="4"/>
  <c r="B343" i="4"/>
  <c r="G341" i="4"/>
  <c r="G234" i="4"/>
  <c r="B236" i="4"/>
  <c r="G236" i="4"/>
  <c r="G249" i="4"/>
  <c r="B251" i="4"/>
  <c r="G53" i="4"/>
  <c r="B55" i="4"/>
  <c r="G55" i="4"/>
  <c r="G201" i="4"/>
  <c r="B203" i="4"/>
  <c r="G652" i="4"/>
  <c r="B654" i="4"/>
  <c r="G433" i="4"/>
  <c r="B435" i="4"/>
  <c r="B886" i="4"/>
  <c r="G884" i="4"/>
  <c r="B475" i="4"/>
  <c r="G473" i="4"/>
  <c r="B869" i="4"/>
  <c r="G867" i="4"/>
  <c r="G323" i="4"/>
  <c r="B325" i="4"/>
  <c r="G325" i="4"/>
  <c r="G292" i="4"/>
  <c r="B294" i="4"/>
  <c r="B710" i="4"/>
  <c r="G708" i="4"/>
  <c r="B839" i="4"/>
  <c r="G837" i="4"/>
  <c r="G701" i="4"/>
  <c r="B703" i="4"/>
  <c r="G743" i="4"/>
  <c r="B745" i="4"/>
  <c r="B26" i="4"/>
  <c r="G24" i="4"/>
  <c r="B653" i="4"/>
  <c r="G651" i="4"/>
  <c r="G795" i="4"/>
  <c r="B797" i="4"/>
  <c r="B176" i="4"/>
  <c r="G174" i="4"/>
  <c r="B345" i="4"/>
  <c r="G343" i="4"/>
  <c r="G113" i="4"/>
  <c r="B115" i="4"/>
  <c r="G75" i="4"/>
  <c r="B77" i="4"/>
  <c r="B778" i="4"/>
  <c r="G776" i="4"/>
  <c r="B52" i="4"/>
  <c r="G50" i="4"/>
  <c r="G474" i="4"/>
  <c r="B476" i="4"/>
  <c r="B146" i="4"/>
  <c r="G146" i="4"/>
  <c r="G144" i="4"/>
  <c r="B567" i="4"/>
  <c r="G565" i="4"/>
  <c r="G23" i="4"/>
  <c r="B25" i="4"/>
  <c r="G76" i="4"/>
  <c r="B78" i="4"/>
  <c r="B746" i="4"/>
  <c r="G744" i="4"/>
  <c r="B163" i="4"/>
  <c r="G161" i="4"/>
  <c r="B618" i="4"/>
  <c r="G616" i="4"/>
  <c r="B256" i="4"/>
  <c r="G254" i="4"/>
  <c r="B295" i="4"/>
  <c r="G293" i="4"/>
  <c r="B206" i="4"/>
  <c r="G204" i="4"/>
  <c r="G379" i="4"/>
  <c r="B381" i="4"/>
  <c r="B529" i="4"/>
  <c r="G527" i="4"/>
  <c r="B625" i="4"/>
  <c r="G623" i="4"/>
  <c r="G324" i="4"/>
  <c r="B326" i="4"/>
  <c r="G326" i="4"/>
  <c r="G794" i="4"/>
  <c r="B796" i="4"/>
  <c r="G436" i="4"/>
  <c r="B438" i="4"/>
  <c r="B562" i="4"/>
  <c r="G560" i="4"/>
  <c r="B116" i="4"/>
  <c r="G114" i="4"/>
  <c r="G885" i="4"/>
  <c r="B887" i="4"/>
  <c r="B388" i="4"/>
  <c r="G386" i="4"/>
  <c r="B597" i="4"/>
  <c r="G597" i="4"/>
  <c r="G595" i="4"/>
  <c r="B342" i="4"/>
  <c r="G340" i="4"/>
  <c r="G838" i="4"/>
  <c r="B840" i="4"/>
  <c r="G528" i="4"/>
  <c r="B530" i="4"/>
  <c r="B506" i="4"/>
  <c r="G506" i="4"/>
  <c r="G504" i="4"/>
  <c r="G592" i="4"/>
  <c r="B594" i="4"/>
  <c r="B712" i="4"/>
  <c r="G710" i="4"/>
  <c r="B296" i="4"/>
  <c r="G294" i="4"/>
  <c r="G342" i="4"/>
  <c r="B344" i="4"/>
  <c r="B208" i="4"/>
  <c r="G206" i="4"/>
  <c r="B780" i="4"/>
  <c r="G780" i="4"/>
  <c r="G778" i="4"/>
  <c r="G77" i="4"/>
  <c r="B79" i="4"/>
  <c r="B297" i="4"/>
  <c r="G295" i="4"/>
  <c r="B117" i="4"/>
  <c r="G115" i="4"/>
  <c r="B390" i="4"/>
  <c r="G388" i="4"/>
  <c r="B258" i="4"/>
  <c r="G256" i="4"/>
  <c r="G869" i="4"/>
  <c r="B871" i="4"/>
  <c r="G871" i="4"/>
  <c r="B889" i="4"/>
  <c r="G887" i="4"/>
  <c r="G618" i="4"/>
  <c r="B620" i="4"/>
  <c r="B347" i="4"/>
  <c r="G345" i="4"/>
  <c r="B477" i="4"/>
  <c r="G475" i="4"/>
  <c r="B178" i="4"/>
  <c r="G176" i="4"/>
  <c r="B80" i="4"/>
  <c r="G78" i="4"/>
  <c r="G796" i="4"/>
  <c r="B798" i="4"/>
  <c r="B596" i="4"/>
  <c r="G596" i="4"/>
  <c r="G594" i="4"/>
  <c r="B705" i="4"/>
  <c r="G703" i="4"/>
  <c r="B253" i="4"/>
  <c r="G251" i="4"/>
  <c r="B165" i="4"/>
  <c r="G163" i="4"/>
  <c r="B799" i="4"/>
  <c r="G797" i="4"/>
  <c r="G746" i="4"/>
  <c r="B748" i="4"/>
  <c r="B656" i="4"/>
  <c r="G654" i="4"/>
  <c r="B205" i="4"/>
  <c r="G203" i="4"/>
  <c r="G567" i="4"/>
  <c r="B569" i="4"/>
  <c r="B627" i="4"/>
  <c r="G625" i="4"/>
  <c r="B842" i="4"/>
  <c r="G840" i="4"/>
  <c r="B118" i="4"/>
  <c r="G116" i="4"/>
  <c r="G435" i="4"/>
  <c r="B437" i="4"/>
  <c r="B655" i="4"/>
  <c r="G653" i="4"/>
  <c r="G530" i="4"/>
  <c r="B532" i="4"/>
  <c r="G476" i="4"/>
  <c r="B478" i="4"/>
  <c r="G381" i="4"/>
  <c r="B383" i="4"/>
  <c r="B54" i="4"/>
  <c r="G54" i="4"/>
  <c r="G52" i="4"/>
  <c r="B888" i="4"/>
  <c r="G886" i="4"/>
  <c r="G562" i="4"/>
  <c r="B564" i="4"/>
  <c r="B440" i="4"/>
  <c r="G438" i="4"/>
  <c r="G25" i="4"/>
  <c r="B27" i="4"/>
  <c r="B28" i="4"/>
  <c r="G26" i="4"/>
  <c r="B747" i="4"/>
  <c r="G745" i="4"/>
  <c r="B531" i="4"/>
  <c r="G529" i="4"/>
  <c r="B841" i="4"/>
  <c r="G839" i="4"/>
  <c r="G748" i="4"/>
  <c r="B750" i="4"/>
  <c r="G478" i="4"/>
  <c r="B480" i="4"/>
  <c r="B392" i="4"/>
  <c r="G390" i="4"/>
  <c r="B843" i="4"/>
  <c r="G841" i="4"/>
  <c r="B657" i="4"/>
  <c r="G655" i="4"/>
  <c r="B707" i="4"/>
  <c r="G705" i="4"/>
  <c r="B119" i="4"/>
  <c r="G117" i="4"/>
  <c r="G437" i="4"/>
  <c r="B439" i="4"/>
  <c r="B299" i="4"/>
  <c r="G297" i="4"/>
  <c r="G118" i="4"/>
  <c r="B120" i="4"/>
  <c r="B29" i="4"/>
  <c r="G27" i="4"/>
  <c r="G208" i="4"/>
  <c r="B210" i="4"/>
  <c r="B571" i="4"/>
  <c r="G569" i="4"/>
  <c r="G440" i="4"/>
  <c r="B442" i="4"/>
  <c r="B566" i="4"/>
  <c r="G564" i="4"/>
  <c r="G383" i="4"/>
  <c r="B385" i="4"/>
  <c r="G165" i="4"/>
  <c r="B167" i="4"/>
  <c r="B534" i="4"/>
  <c r="G532" i="4"/>
  <c r="G798" i="4"/>
  <c r="B800" i="4"/>
  <c r="B82" i="4"/>
  <c r="G80" i="4"/>
  <c r="B180" i="4"/>
  <c r="G180" i="4"/>
  <c r="G178" i="4"/>
  <c r="G205" i="4"/>
  <c r="B207" i="4"/>
  <c r="B349" i="4"/>
  <c r="G347" i="4"/>
  <c r="G296" i="4"/>
  <c r="B298" i="4"/>
  <c r="B891" i="4"/>
  <c r="G889" i="4"/>
  <c r="B801" i="4"/>
  <c r="G799" i="4"/>
  <c r="G258" i="4"/>
  <c r="B260" i="4"/>
  <c r="B255" i="4"/>
  <c r="G253" i="4"/>
  <c r="G531" i="4"/>
  <c r="B533" i="4"/>
  <c r="G79" i="4"/>
  <c r="B81" i="4"/>
  <c r="B749" i="4"/>
  <c r="G747" i="4"/>
  <c r="B30" i="4"/>
  <c r="G28" i="4"/>
  <c r="G627" i="4"/>
  <c r="B629" i="4"/>
  <c r="B479" i="4"/>
  <c r="G477" i="4"/>
  <c r="B622" i="4"/>
  <c r="G620" i="4"/>
  <c r="G842" i="4"/>
  <c r="B844" i="4"/>
  <c r="B346" i="4"/>
  <c r="G344" i="4"/>
  <c r="B890" i="4"/>
  <c r="G888" i="4"/>
  <c r="B658" i="4"/>
  <c r="G656" i="4"/>
  <c r="B714" i="4"/>
  <c r="G712" i="4"/>
  <c r="G210" i="4"/>
  <c r="B212" i="4"/>
  <c r="B209" i="4"/>
  <c r="G207" i="4"/>
  <c r="B122" i="4"/>
  <c r="G120" i="4"/>
  <c r="B32" i="4"/>
  <c r="G30" i="4"/>
  <c r="G800" i="4"/>
  <c r="B802" i="4"/>
  <c r="G707" i="4"/>
  <c r="B709" i="4"/>
  <c r="B659" i="4"/>
  <c r="G657" i="4"/>
  <c r="B716" i="4"/>
  <c r="G714" i="4"/>
  <c r="B660" i="4"/>
  <c r="G658" i="4"/>
  <c r="G442" i="4"/>
  <c r="B444" i="4"/>
  <c r="G480" i="4"/>
  <c r="B482" i="4"/>
  <c r="B846" i="4"/>
  <c r="G844" i="4"/>
  <c r="G29" i="4"/>
  <c r="B31" i="4"/>
  <c r="B481" i="4"/>
  <c r="G479" i="4"/>
  <c r="G82" i="4"/>
  <c r="B84" i="4"/>
  <c r="B121" i="4"/>
  <c r="G119" i="4"/>
  <c r="G534" i="4"/>
  <c r="B536" i="4"/>
  <c r="B169" i="4"/>
  <c r="G167" i="4"/>
  <c r="B387" i="4"/>
  <c r="G385" i="4"/>
  <c r="B845" i="4"/>
  <c r="G843" i="4"/>
  <c r="B394" i="4"/>
  <c r="G392" i="4"/>
  <c r="G890" i="4"/>
  <c r="B892" i="4"/>
  <c r="G801" i="4"/>
  <c r="B803" i="4"/>
  <c r="G622" i="4"/>
  <c r="B624" i="4"/>
  <c r="B631" i="4"/>
  <c r="G631" i="4"/>
  <c r="G629" i="4"/>
  <c r="G299" i="4"/>
  <c r="B301" i="4"/>
  <c r="B751" i="4"/>
  <c r="G749" i="4"/>
  <c r="G81" i="4"/>
  <c r="B83" i="4"/>
  <c r="B535" i="4"/>
  <c r="G533" i="4"/>
  <c r="G255" i="4"/>
  <c r="B257" i="4"/>
  <c r="B262" i="4"/>
  <c r="G260" i="4"/>
  <c r="B752" i="4"/>
  <c r="G750" i="4"/>
  <c r="G298" i="4"/>
  <c r="B300" i="4"/>
  <c r="G349" i="4"/>
  <c r="B351" i="4"/>
  <c r="B441" i="4"/>
  <c r="G439" i="4"/>
  <c r="B568" i="4"/>
  <c r="G566" i="4"/>
  <c r="G346" i="4"/>
  <c r="B348" i="4"/>
  <c r="G891" i="4"/>
  <c r="B893" i="4"/>
  <c r="B573" i="4"/>
  <c r="G571" i="4"/>
  <c r="G624" i="4"/>
  <c r="B626" i="4"/>
  <c r="B396" i="4"/>
  <c r="G394" i="4"/>
  <c r="G752" i="4"/>
  <c r="B754" i="4"/>
  <c r="B259" i="4"/>
  <c r="G257" i="4"/>
  <c r="G169" i="4"/>
  <c r="B171" i="4"/>
  <c r="B538" i="4"/>
  <c r="G536" i="4"/>
  <c r="B537" i="4"/>
  <c r="G535" i="4"/>
  <c r="G83" i="4"/>
  <c r="B85" i="4"/>
  <c r="B303" i="4"/>
  <c r="G301" i="4"/>
  <c r="B805" i="4"/>
  <c r="G803" i="4"/>
  <c r="B894" i="4"/>
  <c r="G892" i="4"/>
  <c r="B661" i="4"/>
  <c r="G659" i="4"/>
  <c r="G121" i="4"/>
  <c r="B123" i="4"/>
  <c r="B86" i="4"/>
  <c r="G84" i="4"/>
  <c r="G481" i="4"/>
  <c r="B483" i="4"/>
  <c r="G209" i="4"/>
  <c r="B211" i="4"/>
  <c r="G568" i="4"/>
  <c r="B570" i="4"/>
  <c r="B484" i="4"/>
  <c r="G482" i="4"/>
  <c r="B353" i="4"/>
  <c r="G351" i="4"/>
  <c r="G660" i="4"/>
  <c r="B662" i="4"/>
  <c r="G716" i="4"/>
  <c r="B718" i="4"/>
  <c r="G387" i="4"/>
  <c r="B389" i="4"/>
  <c r="B711" i="4"/>
  <c r="G709" i="4"/>
  <c r="B34" i="4"/>
  <c r="G32" i="4"/>
  <c r="G573" i="4"/>
  <c r="B575" i="4"/>
  <c r="G751" i="4"/>
  <c r="B753" i="4"/>
  <c r="B350" i="4"/>
  <c r="G348" i="4"/>
  <c r="B33" i="4"/>
  <c r="G31" i="4"/>
  <c r="B214" i="4"/>
  <c r="G212" i="4"/>
  <c r="B848" i="4"/>
  <c r="G846" i="4"/>
  <c r="G441" i="4"/>
  <c r="B443" i="4"/>
  <c r="B446" i="4"/>
  <c r="G444" i="4"/>
  <c r="G300" i="4"/>
  <c r="B302" i="4"/>
  <c r="B847" i="4"/>
  <c r="G845" i="4"/>
  <c r="B264" i="4"/>
  <c r="G262" i="4"/>
  <c r="G802" i="4"/>
  <c r="B804" i="4"/>
  <c r="B124" i="4"/>
  <c r="G122" i="4"/>
  <c r="B895" i="4"/>
  <c r="G893" i="4"/>
  <c r="B713" i="4"/>
  <c r="G711" i="4"/>
  <c r="B720" i="4"/>
  <c r="G718" i="4"/>
  <c r="G85" i="4"/>
  <c r="B87" i="4"/>
  <c r="B355" i="4"/>
  <c r="G353" i="4"/>
  <c r="G538" i="4"/>
  <c r="B540" i="4"/>
  <c r="B216" i="4"/>
  <c r="G214" i="4"/>
  <c r="G33" i="4"/>
  <c r="B35" i="4"/>
  <c r="B485" i="4"/>
  <c r="G483" i="4"/>
  <c r="B755" i="4"/>
  <c r="G753" i="4"/>
  <c r="B398" i="4"/>
  <c r="G398" i="4"/>
  <c r="G396" i="4"/>
  <c r="B663" i="4"/>
  <c r="G661" i="4"/>
  <c r="B266" i="4"/>
  <c r="G264" i="4"/>
  <c r="B849" i="4"/>
  <c r="G847" i="4"/>
  <c r="G302" i="4"/>
  <c r="B304" i="4"/>
  <c r="B305" i="4"/>
  <c r="G303" i="4"/>
  <c r="G446" i="4"/>
  <c r="B448" i="4"/>
  <c r="B850" i="4"/>
  <c r="G848" i="4"/>
  <c r="G171" i="4"/>
  <c r="B173" i="4"/>
  <c r="G211" i="4"/>
  <c r="B213" i="4"/>
  <c r="G754" i="4"/>
  <c r="B756" i="4"/>
  <c r="B88" i="4"/>
  <c r="G86" i="4"/>
  <c r="B577" i="4"/>
  <c r="G575" i="4"/>
  <c r="G123" i="4"/>
  <c r="B125" i="4"/>
  <c r="G626" i="4"/>
  <c r="B628" i="4"/>
  <c r="B806" i="4"/>
  <c r="G804" i="4"/>
  <c r="B36" i="4"/>
  <c r="G36" i="4"/>
  <c r="G34" i="4"/>
  <c r="B896" i="4"/>
  <c r="G894" i="4"/>
  <c r="G389" i="4"/>
  <c r="B391" i="4"/>
  <c r="B807" i="4"/>
  <c r="G805" i="4"/>
  <c r="B664" i="4"/>
  <c r="G662" i="4"/>
  <c r="G443" i="4"/>
  <c r="B445" i="4"/>
  <c r="B539" i="4"/>
  <c r="G537" i="4"/>
  <c r="G484" i="4"/>
  <c r="B486" i="4"/>
  <c r="B572" i="4"/>
  <c r="G570" i="4"/>
  <c r="G259" i="4"/>
  <c r="B261" i="4"/>
  <c r="B352" i="4"/>
  <c r="G350" i="4"/>
  <c r="B897" i="4"/>
  <c r="G895" i="4"/>
  <c r="G124" i="4"/>
  <c r="B126" i="4"/>
  <c r="G266" i="4"/>
  <c r="B268" i="4"/>
  <c r="B354" i="4"/>
  <c r="G352" i="4"/>
  <c r="B488" i="4"/>
  <c r="G488" i="4"/>
  <c r="G486" i="4"/>
  <c r="B541" i="4"/>
  <c r="G541" i="4"/>
  <c r="G539" i="4"/>
  <c r="G35" i="4"/>
  <c r="B37" i="4"/>
  <c r="G37" i="4"/>
  <c r="B852" i="4"/>
  <c r="G852" i="4"/>
  <c r="G850" i="4"/>
  <c r="B450" i="4"/>
  <c r="G448" i="4"/>
  <c r="B128" i="4"/>
  <c r="G128" i="4"/>
  <c r="G126" i="4"/>
  <c r="G720" i="4"/>
  <c r="B722" i="4"/>
  <c r="G722" i="4"/>
  <c r="G261" i="4"/>
  <c r="B263" i="4"/>
  <c r="B665" i="4"/>
  <c r="G663" i="4"/>
  <c r="G572" i="4"/>
  <c r="B574" i="4"/>
  <c r="G88" i="4"/>
  <c r="B90" i="4"/>
  <c r="G90" i="4"/>
  <c r="G756" i="4"/>
  <c r="B758" i="4"/>
  <c r="B447" i="4"/>
  <c r="G445" i="4"/>
  <c r="G664" i="4"/>
  <c r="B666" i="4"/>
  <c r="B542" i="4"/>
  <c r="G542" i="4"/>
  <c r="G540" i="4"/>
  <c r="B809" i="4"/>
  <c r="G807" i="4"/>
  <c r="G391" i="4"/>
  <c r="B393" i="4"/>
  <c r="B357" i="4"/>
  <c r="G355" i="4"/>
  <c r="G305" i="4"/>
  <c r="B307" i="4"/>
  <c r="G307" i="4"/>
  <c r="G304" i="4"/>
  <c r="B306" i="4"/>
  <c r="B630" i="4"/>
  <c r="G628" i="4"/>
  <c r="B127" i="4"/>
  <c r="G127" i="4"/>
  <c r="G125" i="4"/>
  <c r="G577" i="4"/>
  <c r="B579" i="4"/>
  <c r="G579" i="4"/>
  <c r="B757" i="4"/>
  <c r="G755" i="4"/>
  <c r="B487" i="4"/>
  <c r="G485" i="4"/>
  <c r="B215" i="4"/>
  <c r="G213" i="4"/>
  <c r="B175" i="4"/>
  <c r="G173" i="4"/>
  <c r="B218" i="4"/>
  <c r="G218" i="4"/>
  <c r="G216" i="4"/>
  <c r="G87" i="4"/>
  <c r="B89" i="4"/>
  <c r="G89" i="4"/>
  <c r="G896" i="4"/>
  <c r="B898" i="4"/>
  <c r="G897" i="4"/>
  <c r="B899" i="4"/>
  <c r="G806" i="4"/>
  <c r="B808" i="4"/>
  <c r="B851" i="4"/>
  <c r="G849" i="4"/>
  <c r="G713" i="4"/>
  <c r="B715" i="4"/>
  <c r="G630" i="4"/>
  <c r="B632" i="4"/>
  <c r="G632" i="4"/>
  <c r="G574" i="4"/>
  <c r="B576" i="4"/>
  <c r="G808" i="4"/>
  <c r="B810" i="4"/>
  <c r="B901" i="4"/>
  <c r="G899" i="4"/>
  <c r="B900" i="4"/>
  <c r="G898" i="4"/>
  <c r="B452" i="4"/>
  <c r="G452" i="4"/>
  <c r="G450" i="4"/>
  <c r="B811" i="4"/>
  <c r="G809" i="4"/>
  <c r="G757" i="4"/>
  <c r="B759" i="4"/>
  <c r="B356" i="4"/>
  <c r="G354" i="4"/>
  <c r="B853" i="4"/>
  <c r="G853" i="4"/>
  <c r="G851" i="4"/>
  <c r="G263" i="4"/>
  <c r="B265" i="4"/>
  <c r="B177" i="4"/>
  <c r="G175" i="4"/>
  <c r="B489" i="4"/>
  <c r="G489" i="4"/>
  <c r="G487" i="4"/>
  <c r="B270" i="4"/>
  <c r="G270" i="4"/>
  <c r="G268" i="4"/>
  <c r="B717" i="4"/>
  <c r="G715" i="4"/>
  <c r="B667" i="4"/>
  <c r="G665" i="4"/>
  <c r="B308" i="4"/>
  <c r="G308" i="4"/>
  <c r="G306" i="4"/>
  <c r="B359" i="4"/>
  <c r="G357" i="4"/>
  <c r="G393" i="4"/>
  <c r="B395" i="4"/>
  <c r="B668" i="4"/>
  <c r="G666" i="4"/>
  <c r="G215" i="4"/>
  <c r="B217" i="4"/>
  <c r="G217" i="4"/>
  <c r="B449" i="4"/>
  <c r="G447" i="4"/>
  <c r="G758" i="4"/>
  <c r="B760" i="4"/>
  <c r="B267" i="4"/>
  <c r="G265" i="4"/>
  <c r="G449" i="4"/>
  <c r="B451" i="4"/>
  <c r="G451" i="4"/>
  <c r="B761" i="4"/>
  <c r="G761" i="4"/>
  <c r="G759" i="4"/>
  <c r="B670" i="4"/>
  <c r="G670" i="4"/>
  <c r="G668" i="4"/>
  <c r="B903" i="4"/>
  <c r="G901" i="4"/>
  <c r="B719" i="4"/>
  <c r="G717" i="4"/>
  <c r="G576" i="4"/>
  <c r="B578" i="4"/>
  <c r="G578" i="4"/>
  <c r="G177" i="4"/>
  <c r="B179" i="4"/>
  <c r="B813" i="4"/>
  <c r="G811" i="4"/>
  <c r="B812" i="4"/>
  <c r="G810" i="4"/>
  <c r="B762" i="4"/>
  <c r="G762" i="4"/>
  <c r="G760" i="4"/>
  <c r="G356" i="4"/>
  <c r="B358" i="4"/>
  <c r="G395" i="4"/>
  <c r="B397" i="4"/>
  <c r="B361" i="4"/>
  <c r="G361" i="4"/>
  <c r="G359" i="4"/>
  <c r="G900" i="4"/>
  <c r="B902" i="4"/>
  <c r="B669" i="4"/>
  <c r="G669" i="4"/>
  <c r="G667" i="4"/>
  <c r="B360" i="4"/>
  <c r="G360" i="4"/>
  <c r="G358" i="4"/>
  <c r="B815" i="4"/>
  <c r="G815" i="4"/>
  <c r="G813" i="4"/>
  <c r="G902" i="4"/>
  <c r="B904" i="4"/>
  <c r="G179" i="4"/>
  <c r="B181" i="4"/>
  <c r="G181" i="4"/>
  <c r="G903" i="4"/>
  <c r="B905" i="4"/>
  <c r="G905" i="4"/>
  <c r="G397" i="4"/>
  <c r="B399" i="4"/>
  <c r="G399" i="4"/>
  <c r="B814" i="4"/>
  <c r="G814" i="4"/>
  <c r="G812" i="4"/>
  <c r="G719" i="4"/>
  <c r="B721" i="4"/>
  <c r="G267" i="4"/>
  <c r="B269" i="4"/>
  <c r="B723" i="4"/>
  <c r="G723" i="4"/>
  <c r="G721" i="4"/>
  <c r="G904" i="4"/>
  <c r="B906" i="4"/>
  <c r="G906" i="4"/>
  <c r="B271" i="4"/>
  <c r="G271" i="4"/>
  <c r="G269" i="4"/>
  <c r="C41" i="1" l="1" a="1"/>
  <c r="U60" i="1"/>
  <c r="B344" i="1" s="1"/>
  <c r="U47" i="1"/>
  <c r="B331" i="1" s="1"/>
  <c r="U45" i="1"/>
  <c r="B329" i="1" s="1"/>
  <c r="U68" i="1"/>
  <c r="B352" i="1" s="1"/>
  <c r="U65" i="1"/>
  <c r="B349" i="1" s="1"/>
  <c r="U43" i="1"/>
  <c r="B327" i="1" s="1"/>
  <c r="U53" i="1"/>
  <c r="B337" i="1" s="1"/>
  <c r="U74" i="1"/>
  <c r="U191" i="1" s="1"/>
  <c r="B14" i="1"/>
  <c r="M14" i="1" s="1"/>
  <c r="F42" i="1"/>
  <c r="B46" i="1"/>
  <c r="E191" i="1"/>
  <c r="P191" i="1"/>
  <c r="C191" i="1"/>
  <c r="W191" i="1"/>
  <c r="S191" i="1"/>
  <c r="V191" i="1"/>
  <c r="U108" i="1"/>
  <c r="S108" i="1"/>
  <c r="V108" i="1"/>
  <c r="AD108" i="1"/>
  <c r="O108" i="1"/>
  <c r="C108" i="1"/>
  <c r="P108" i="1"/>
  <c r="W48" i="1"/>
  <c r="B360" i="1" s="1"/>
  <c r="C48" i="1"/>
  <c r="B80" i="1" s="1"/>
  <c r="M48" i="1"/>
  <c r="B220" i="1" s="1"/>
  <c r="O48" i="1"/>
  <c r="B248" i="1" s="1"/>
  <c r="P48" i="1"/>
  <c r="B69" i="1"/>
  <c r="AC42" i="1"/>
  <c r="B37" i="1"/>
  <c r="X42" i="1"/>
  <c r="B64" i="1"/>
  <c r="B32" i="1"/>
  <c r="M32" i="1" s="1"/>
  <c r="B22" i="1"/>
  <c r="M22" i="1" s="1"/>
  <c r="N42" i="1"/>
  <c r="B54" i="1"/>
  <c r="I42" i="1"/>
  <c r="B17" i="1"/>
  <c r="B49" i="1"/>
  <c r="G108" i="1"/>
  <c r="K59" i="1"/>
  <c r="B203" i="1" s="1"/>
  <c r="E59" i="1"/>
  <c r="B119" i="1" s="1"/>
  <c r="I59" i="1"/>
  <c r="B175" i="1" s="1"/>
  <c r="Y59" i="1"/>
  <c r="B399" i="1" s="1"/>
  <c r="AD59" i="1"/>
  <c r="O59" i="1"/>
  <c r="B259" i="1" s="1"/>
  <c r="S59" i="1"/>
  <c r="C59" i="1"/>
  <c r="B91" i="1" s="1"/>
  <c r="P59" i="1"/>
  <c r="U59" i="1"/>
  <c r="B343" i="1" s="1"/>
  <c r="AC59" i="1"/>
  <c r="B455" i="1" s="1"/>
  <c r="F59" i="1"/>
  <c r="W59" i="1"/>
  <c r="B371" i="1" s="1"/>
  <c r="AB59" i="1"/>
  <c r="V59" i="1"/>
  <c r="N59" i="1"/>
  <c r="X59" i="1"/>
  <c r="G59" i="1"/>
  <c r="B147" i="1" s="1"/>
  <c r="M59" i="1"/>
  <c r="B231" i="1" s="1"/>
  <c r="X70" i="1"/>
  <c r="E70" i="1"/>
  <c r="B130" i="1" s="1"/>
  <c r="AB70" i="1"/>
  <c r="P70" i="1"/>
  <c r="M70" i="1"/>
  <c r="B242" i="1" s="1"/>
  <c r="S70" i="1"/>
  <c r="B326" i="1" s="1"/>
  <c r="W70" i="1"/>
  <c r="B382" i="1" s="1"/>
  <c r="G70" i="1"/>
  <c r="B158" i="1" s="1"/>
  <c r="K70" i="1"/>
  <c r="B214" i="1" s="1"/>
  <c r="AC70" i="1"/>
  <c r="B466" i="1" s="1"/>
  <c r="P85" i="1"/>
  <c r="M66" i="1"/>
  <c r="B238" i="1" s="1"/>
  <c r="M65" i="1"/>
  <c r="B237" i="1" s="1"/>
  <c r="M45" i="1"/>
  <c r="B217" i="1" s="1"/>
  <c r="M60" i="1"/>
  <c r="B232" i="1" s="1"/>
  <c r="M47" i="1"/>
  <c r="B219" i="1" s="1"/>
  <c r="M74" i="1"/>
  <c r="M191" i="1" s="1"/>
  <c r="M53" i="1"/>
  <c r="W47" i="1"/>
  <c r="B359" i="1" s="1"/>
  <c r="W53" i="1"/>
  <c r="B365" i="1" s="1"/>
  <c r="W74" i="1"/>
  <c r="W108" i="1" s="1"/>
  <c r="W66" i="1"/>
  <c r="B378" i="1" s="1"/>
  <c r="W65" i="1"/>
  <c r="B377" i="1" s="1"/>
  <c r="W45" i="1"/>
  <c r="B357" i="1" s="1"/>
  <c r="G45" i="1"/>
  <c r="B133" i="1" s="1"/>
  <c r="G60" i="1"/>
  <c r="B148" i="1" s="1"/>
  <c r="G62" i="1"/>
  <c r="B150" i="1" s="1"/>
  <c r="G47" i="1"/>
  <c r="P55" i="1"/>
  <c r="K55" i="1"/>
  <c r="B199" i="1" s="1"/>
  <c r="W55" i="1"/>
  <c r="B367" i="1" s="1"/>
  <c r="K45" i="1"/>
  <c r="B189" i="1" s="1"/>
  <c r="K60" i="1"/>
  <c r="B204" i="1" s="1"/>
  <c r="K65" i="1"/>
  <c r="B209" i="1" s="1"/>
  <c r="E43" i="1"/>
  <c r="B103" i="1" s="1"/>
  <c r="M43" i="1"/>
  <c r="B215" i="1" s="1"/>
  <c r="K43" i="1"/>
  <c r="B187" i="1" s="1"/>
  <c r="AD43" i="1"/>
  <c r="V43" i="1"/>
  <c r="AC43" i="1"/>
  <c r="B439" i="1" s="1"/>
  <c r="W43" i="1"/>
  <c r="B355" i="1" s="1"/>
  <c r="S43" i="1"/>
  <c r="B299" i="1" s="1"/>
  <c r="F43" i="1"/>
  <c r="P43" i="1"/>
  <c r="Y62" i="1"/>
  <c r="B402" i="1" s="1"/>
  <c r="Y47" i="1"/>
  <c r="B387" i="1" s="1"/>
  <c r="Y74" i="1"/>
  <c r="Y158" i="1" s="1"/>
  <c r="Y65" i="1"/>
  <c r="Y45" i="1"/>
  <c r="B385" i="1" s="1"/>
  <c r="Y53" i="1"/>
  <c r="B393" i="1" s="1"/>
  <c r="M68" i="1"/>
  <c r="B240" i="1" s="1"/>
  <c r="G74" i="1"/>
  <c r="E74" i="1"/>
  <c r="E108" i="1" s="1"/>
  <c r="E60" i="1"/>
  <c r="B120" i="1" s="1"/>
  <c r="E66" i="1"/>
  <c r="B126" i="1" s="1"/>
  <c r="E47" i="1"/>
  <c r="B107" i="1" s="1"/>
  <c r="E53" i="1"/>
  <c r="B113" i="1" s="1"/>
  <c r="C68" i="1"/>
  <c r="B100" i="1" s="1"/>
  <c r="Y68" i="1"/>
  <c r="B408" i="1" s="1"/>
  <c r="AD68" i="1"/>
  <c r="D186" i="4"/>
  <c r="D623" i="4"/>
  <c r="D796" i="4"/>
  <c r="D825" i="4"/>
  <c r="D829" i="4"/>
  <c r="D833" i="4"/>
  <c r="D837" i="4"/>
  <c r="D841" i="4"/>
  <c r="D845" i="4"/>
  <c r="D849" i="4"/>
  <c r="D853" i="4"/>
  <c r="D857" i="4"/>
  <c r="D861" i="4"/>
  <c r="D865" i="4"/>
  <c r="D869" i="4"/>
  <c r="D873" i="4"/>
  <c r="D877" i="4"/>
  <c r="D881" i="4"/>
  <c r="D885" i="4"/>
  <c r="D889" i="4"/>
  <c r="D894" i="4"/>
  <c r="D898" i="4"/>
  <c r="D902" i="4"/>
  <c r="D906" i="4"/>
  <c r="I733" i="4"/>
  <c r="I737" i="4"/>
  <c r="I741" i="4"/>
  <c r="I745" i="4"/>
  <c r="I749" i="4"/>
  <c r="I753" i="4"/>
  <c r="I757" i="4"/>
  <c r="I761" i="4"/>
  <c r="I765" i="4"/>
  <c r="I769" i="4"/>
  <c r="I773" i="4"/>
  <c r="I777" i="4"/>
  <c r="I781" i="4"/>
  <c r="I785" i="4"/>
  <c r="I789" i="4"/>
  <c r="I793" i="4"/>
  <c r="D859" i="4"/>
  <c r="D854" i="4"/>
  <c r="D848" i="4"/>
  <c r="D843" i="4"/>
  <c r="D838" i="4"/>
  <c r="D832" i="4"/>
  <c r="D827" i="4"/>
  <c r="D822" i="4"/>
  <c r="D427" i="4"/>
  <c r="D196" i="4"/>
  <c r="I68" i="1"/>
  <c r="B184" i="1" s="1"/>
  <c r="K68" i="1"/>
  <c r="B212" i="1" s="1"/>
  <c r="D892" i="4"/>
  <c r="I9" i="4"/>
  <c r="I8" i="4"/>
  <c r="I16" i="4"/>
  <c r="I30" i="4"/>
  <c r="I34" i="4"/>
  <c r="I38" i="4"/>
  <c r="I42" i="4"/>
  <c r="I46" i="4"/>
  <c r="I50" i="4"/>
  <c r="I54" i="4"/>
  <c r="I58" i="4"/>
  <c r="I62" i="4"/>
  <c r="I66" i="4"/>
  <c r="I70" i="4"/>
  <c r="I74" i="4"/>
  <c r="I78" i="4"/>
  <c r="I82" i="4"/>
  <c r="I86" i="4"/>
  <c r="I90" i="4"/>
  <c r="I426" i="4"/>
  <c r="I823" i="4"/>
  <c r="I827" i="4"/>
  <c r="I831" i="4"/>
  <c r="I835" i="4"/>
  <c r="I839" i="4"/>
  <c r="I843" i="4"/>
  <c r="I847" i="4"/>
  <c r="I851" i="4"/>
  <c r="I855" i="4"/>
  <c r="I859" i="4"/>
  <c r="I863" i="4"/>
  <c r="I867" i="4"/>
  <c r="I871" i="4"/>
  <c r="I875" i="4"/>
  <c r="I879" i="4"/>
  <c r="I883" i="4"/>
  <c r="I887" i="4"/>
  <c r="I891" i="4"/>
  <c r="I895" i="4"/>
  <c r="I899" i="4"/>
  <c r="I903" i="4"/>
  <c r="I821" i="4"/>
  <c r="P87" i="1"/>
  <c r="C87" i="1"/>
  <c r="V87" i="1"/>
  <c r="O87" i="1"/>
  <c r="G87" i="1"/>
  <c r="S55" i="1"/>
  <c r="B311" i="1" s="1"/>
  <c r="AC55" i="1"/>
  <c r="B451" i="1" s="1"/>
  <c r="V55" i="1"/>
  <c r="X55" i="1"/>
  <c r="N55" i="1"/>
  <c r="AB55" i="1"/>
  <c r="Y55" i="1"/>
  <c r="B395" i="1" s="1"/>
  <c r="F55" i="1"/>
  <c r="O55" i="1"/>
  <c r="M55" i="1"/>
  <c r="B227" i="1" s="1"/>
  <c r="I55" i="1"/>
  <c r="B171" i="1" s="1"/>
  <c r="E55" i="1"/>
  <c r="B115" i="1" s="1"/>
  <c r="U55" i="1"/>
  <c r="B339" i="1" s="1"/>
  <c r="U130" i="1"/>
  <c r="K74" i="1"/>
  <c r="K87" i="1" s="1"/>
  <c r="K64" i="1"/>
  <c r="B208" i="1" s="1"/>
  <c r="S69" i="1"/>
  <c r="B325" i="1" s="1"/>
  <c r="S60" i="1"/>
  <c r="B316" i="1" s="1"/>
  <c r="X62" i="1"/>
  <c r="AD62" i="1"/>
  <c r="N62" i="1"/>
  <c r="AB62" i="1"/>
  <c r="V62" i="1"/>
  <c r="F62" i="1"/>
  <c r="U62" i="1"/>
  <c r="B346" i="1" s="1"/>
  <c r="K54" i="1"/>
  <c r="B198" i="1" s="1"/>
  <c r="S54" i="1"/>
  <c r="B310" i="1" s="1"/>
  <c r="V66" i="1"/>
  <c r="F66" i="1"/>
  <c r="X66" i="1"/>
  <c r="U66" i="1"/>
  <c r="B350" i="1" s="1"/>
  <c r="Y48" i="1"/>
  <c r="B388" i="1" s="1"/>
  <c r="AB48" i="1"/>
  <c r="S48" i="1"/>
  <c r="B304" i="1" s="1"/>
  <c r="G48" i="1"/>
  <c r="B136" i="1" s="1"/>
  <c r="F48" i="1"/>
  <c r="N48" i="1"/>
  <c r="I48" i="1"/>
  <c r="B164" i="1" s="1"/>
  <c r="V48" i="1"/>
  <c r="U48" i="1"/>
  <c r="B332" i="1" s="1"/>
  <c r="AD48" i="1"/>
  <c r="X48" i="1"/>
  <c r="K48" i="1"/>
  <c r="B192" i="1" s="1"/>
  <c r="F74" i="1"/>
  <c r="F270" i="1" s="1"/>
  <c r="F69" i="1"/>
  <c r="K62" i="1"/>
  <c r="B206" i="1" s="1"/>
  <c r="K66" i="1"/>
  <c r="B210" i="1" s="1"/>
  <c r="C70" i="1"/>
  <c r="B102" i="1" s="1"/>
  <c r="F70" i="1"/>
  <c r="N70" i="1"/>
  <c r="AD70" i="1"/>
  <c r="Y70" i="1"/>
  <c r="B410" i="1" s="1"/>
  <c r="V70" i="1"/>
  <c r="I70" i="1"/>
  <c r="B186" i="1" s="1"/>
  <c r="U70" i="1"/>
  <c r="B354" i="1" s="1"/>
  <c r="F68" i="1"/>
  <c r="N68" i="1"/>
  <c r="P68" i="1"/>
  <c r="AB68" i="1"/>
  <c r="O68" i="1"/>
  <c r="B268" i="1" s="1"/>
  <c r="AB74" i="1"/>
  <c r="AB64" i="1"/>
  <c r="AB60" i="1"/>
  <c r="X60" i="1"/>
  <c r="N46" i="1"/>
  <c r="B34" i="1"/>
  <c r="M34" i="1" s="1"/>
  <c r="Z42" i="1"/>
  <c r="Z68" i="1" s="1"/>
  <c r="B63" i="1"/>
  <c r="B31" i="1"/>
  <c r="T42" i="1"/>
  <c r="T70" i="1" s="1"/>
  <c r="B28" i="1"/>
  <c r="M28" i="1" s="1"/>
  <c r="R42" i="1"/>
  <c r="R66" i="1" s="1"/>
  <c r="B26" i="1"/>
  <c r="M26" i="1" s="1"/>
  <c r="B58" i="1"/>
  <c r="B50" i="1"/>
  <c r="J42" i="1"/>
  <c r="B16" i="1"/>
  <c r="M16" i="1" s="1"/>
  <c r="H42" i="1"/>
  <c r="H62" i="1" s="1"/>
  <c r="Z69" i="1"/>
  <c r="AD69" i="1"/>
  <c r="O69" i="1"/>
  <c r="B269" i="1" s="1"/>
  <c r="V69" i="1"/>
  <c r="X69" i="1"/>
  <c r="P69" i="1"/>
  <c r="M69" i="1"/>
  <c r="B241" i="1" s="1"/>
  <c r="E69" i="1"/>
  <c r="B129" i="1" s="1"/>
  <c r="B57" i="1"/>
  <c r="B25" i="1"/>
  <c r="Q42" i="1"/>
  <c r="B52" i="1"/>
  <c r="L42" i="1"/>
  <c r="X64" i="1"/>
  <c r="Z64" i="1"/>
  <c r="Y64" i="1"/>
  <c r="B404" i="1" s="1"/>
  <c r="B67" i="1"/>
  <c r="B35" i="1"/>
  <c r="AA42" i="1"/>
  <c r="B29" i="1"/>
  <c r="B61" i="1"/>
  <c r="B24" i="1"/>
  <c r="M24" i="1" s="1"/>
  <c r="B56" i="1"/>
  <c r="B51" i="1"/>
  <c r="B19" i="1"/>
  <c r="B44" i="1"/>
  <c r="B12" i="1"/>
  <c r="M12" i="1" s="1"/>
  <c r="D42" i="1"/>
  <c r="D68" i="1" s="1"/>
  <c r="AD66" i="1"/>
  <c r="G270" i="1"/>
  <c r="K270" i="1"/>
  <c r="Y270" i="1"/>
  <c r="S270" i="1"/>
  <c r="U270" i="1"/>
  <c r="AB270" i="1"/>
  <c r="AB158" i="1"/>
  <c r="K158" i="1"/>
  <c r="M158" i="1"/>
  <c r="O158" i="1"/>
  <c r="G158" i="1"/>
  <c r="W158" i="1"/>
  <c r="AD158" i="1"/>
  <c r="E158" i="1"/>
  <c r="U158" i="1"/>
  <c r="AD354" i="1"/>
  <c r="E354" i="1"/>
  <c r="U354" i="1"/>
  <c r="V354" i="1"/>
  <c r="AB354" i="1"/>
  <c r="M354" i="1"/>
  <c r="W354" i="1"/>
  <c r="M102" i="1"/>
  <c r="G102" i="1"/>
  <c r="Y102" i="1"/>
  <c r="O102" i="1"/>
  <c r="P102" i="1"/>
  <c r="U102" i="1"/>
  <c r="AD102" i="1"/>
  <c r="V102" i="1"/>
  <c r="W41" i="1"/>
  <c r="V41" i="1"/>
  <c r="V73" i="1" s="1"/>
  <c r="H41" i="1"/>
  <c r="H73" i="1" s="1"/>
  <c r="AB41" i="1"/>
  <c r="AB73" i="1" s="1"/>
  <c r="S41" i="1"/>
  <c r="AA41" i="1"/>
  <c r="U41" i="1"/>
  <c r="AD44" i="1"/>
  <c r="T41" i="1"/>
  <c r="T73" i="1" s="1"/>
  <c r="N41" i="1"/>
  <c r="N73" i="1" s="1"/>
  <c r="E41" i="1"/>
  <c r="I41" i="1"/>
  <c r="P41" i="1"/>
  <c r="P73" i="1" s="1"/>
  <c r="L41" i="1"/>
  <c r="L73" i="1" s="1"/>
  <c r="C41" i="1"/>
  <c r="J41" i="1"/>
  <c r="J73" i="1" s="1"/>
  <c r="AC41" i="1"/>
  <c r="Z41" i="1"/>
  <c r="Z73" i="1" s="1"/>
  <c r="Q41" i="1"/>
  <c r="X41" i="1"/>
  <c r="X73" i="1" s="1"/>
  <c r="K41" i="1"/>
  <c r="U126" i="1" l="1"/>
  <c r="P126" i="1"/>
  <c r="AD126" i="1"/>
  <c r="O126" i="1"/>
  <c r="V126" i="1"/>
  <c r="S126" i="1"/>
  <c r="Y126" i="1"/>
  <c r="G126" i="1"/>
  <c r="M126" i="1"/>
  <c r="E126" i="1"/>
  <c r="W126" i="1"/>
  <c r="C126" i="1"/>
  <c r="G367" i="1"/>
  <c r="O367" i="1"/>
  <c r="W367" i="1"/>
  <c r="U367" i="1"/>
  <c r="M367" i="1"/>
  <c r="E367" i="1"/>
  <c r="V367" i="1"/>
  <c r="Y367" i="1"/>
  <c r="S367" i="1"/>
  <c r="P367" i="1"/>
  <c r="C367" i="1"/>
  <c r="AD367" i="1"/>
  <c r="I367" i="1"/>
  <c r="P238" i="1"/>
  <c r="C238" i="1"/>
  <c r="N238" i="1"/>
  <c r="S238" i="1"/>
  <c r="E238" i="1"/>
  <c r="U238" i="1"/>
  <c r="M238" i="1"/>
  <c r="G238" i="1"/>
  <c r="V238" i="1"/>
  <c r="W238" i="1"/>
  <c r="O238" i="1"/>
  <c r="AD238" i="1"/>
  <c r="Y238" i="1"/>
  <c r="U46" i="1"/>
  <c r="B330" i="1" s="1"/>
  <c r="AC46" i="1"/>
  <c r="B442" i="1" s="1"/>
  <c r="S46" i="1"/>
  <c r="B302" i="1" s="1"/>
  <c r="AD46" i="1"/>
  <c r="M46" i="1"/>
  <c r="B218" i="1" s="1"/>
  <c r="C46" i="1"/>
  <c r="B78" i="1" s="1"/>
  <c r="Y46" i="1"/>
  <c r="B386" i="1" s="1"/>
  <c r="O46" i="1"/>
  <c r="B246" i="1" s="1"/>
  <c r="W46" i="1"/>
  <c r="B358" i="1" s="1"/>
  <c r="K46" i="1"/>
  <c r="B190" i="1" s="1"/>
  <c r="E46" i="1"/>
  <c r="B106" i="1" s="1"/>
  <c r="P46" i="1"/>
  <c r="F102" i="1"/>
  <c r="X46" i="1"/>
  <c r="V46" i="1"/>
  <c r="M100" i="1"/>
  <c r="U100" i="1"/>
  <c r="O100" i="1"/>
  <c r="G100" i="1"/>
  <c r="V100" i="1"/>
  <c r="C100" i="1"/>
  <c r="X100" i="1"/>
  <c r="W100" i="1"/>
  <c r="AD100" i="1"/>
  <c r="E100" i="1"/>
  <c r="P100" i="1"/>
  <c r="Y100" i="1"/>
  <c r="S100" i="1"/>
  <c r="C120" i="1"/>
  <c r="Y120" i="1"/>
  <c r="G120" i="1"/>
  <c r="P120" i="1"/>
  <c r="S120" i="1"/>
  <c r="E120" i="1"/>
  <c r="V120" i="1"/>
  <c r="M120" i="1"/>
  <c r="AD120" i="1"/>
  <c r="U120" i="1"/>
  <c r="O120" i="1"/>
  <c r="W120" i="1"/>
  <c r="Y393" i="1"/>
  <c r="AD393" i="1"/>
  <c r="S393" i="1"/>
  <c r="U393" i="1"/>
  <c r="O393" i="1"/>
  <c r="E393" i="1"/>
  <c r="V393" i="1"/>
  <c r="M393" i="1"/>
  <c r="W393" i="1"/>
  <c r="G393" i="1"/>
  <c r="X393" i="1"/>
  <c r="P393" i="1"/>
  <c r="C393" i="1"/>
  <c r="S387" i="1"/>
  <c r="W387" i="1"/>
  <c r="P387" i="1"/>
  <c r="G387" i="1"/>
  <c r="Y387" i="1"/>
  <c r="E387" i="1"/>
  <c r="M387" i="1"/>
  <c r="AD387" i="1"/>
  <c r="U387" i="1"/>
  <c r="O387" i="1"/>
  <c r="C387" i="1"/>
  <c r="V387" i="1"/>
  <c r="U299" i="1"/>
  <c r="AD299" i="1"/>
  <c r="C299" i="1"/>
  <c r="V299" i="1"/>
  <c r="Y299" i="1"/>
  <c r="S299" i="1"/>
  <c r="E299" i="1"/>
  <c r="I299" i="1"/>
  <c r="W299" i="1"/>
  <c r="O299" i="1"/>
  <c r="G299" i="1"/>
  <c r="M299" i="1"/>
  <c r="P299" i="1"/>
  <c r="I209" i="1"/>
  <c r="W209" i="1"/>
  <c r="E209" i="1"/>
  <c r="S209" i="1"/>
  <c r="V209" i="1"/>
  <c r="G209" i="1"/>
  <c r="U209" i="1"/>
  <c r="X209" i="1"/>
  <c r="M209" i="1"/>
  <c r="AD209" i="1"/>
  <c r="C209" i="1"/>
  <c r="Y209" i="1"/>
  <c r="O209" i="1"/>
  <c r="P209" i="1"/>
  <c r="AC199" i="1"/>
  <c r="G199" i="1"/>
  <c r="P199" i="1"/>
  <c r="Y199" i="1"/>
  <c r="S199" i="1"/>
  <c r="O199" i="1"/>
  <c r="E199" i="1"/>
  <c r="V199" i="1"/>
  <c r="C199" i="1"/>
  <c r="W199" i="1"/>
  <c r="I199" i="1"/>
  <c r="M199" i="1"/>
  <c r="U199" i="1"/>
  <c r="AD199" i="1"/>
  <c r="I148" i="1"/>
  <c r="W148" i="1"/>
  <c r="S148" i="1"/>
  <c r="V148" i="1"/>
  <c r="O148" i="1"/>
  <c r="U148" i="1"/>
  <c r="M148" i="1"/>
  <c r="P148" i="1"/>
  <c r="G148" i="1"/>
  <c r="C148" i="1"/>
  <c r="E148" i="1"/>
  <c r="Y148" i="1"/>
  <c r="AD148" i="1"/>
  <c r="U377" i="1"/>
  <c r="AD377" i="1"/>
  <c r="V377" i="1"/>
  <c r="Y377" i="1"/>
  <c r="S377" i="1"/>
  <c r="O377" i="1"/>
  <c r="I377" i="1"/>
  <c r="G377" i="1"/>
  <c r="C377" i="1"/>
  <c r="P377" i="1"/>
  <c r="E377" i="1"/>
  <c r="W377" i="1"/>
  <c r="M377" i="1"/>
  <c r="AC359" i="1"/>
  <c r="G359" i="1"/>
  <c r="E359" i="1"/>
  <c r="W359" i="1"/>
  <c r="M359" i="1"/>
  <c r="O359" i="1"/>
  <c r="S359" i="1"/>
  <c r="N359" i="1"/>
  <c r="P359" i="1"/>
  <c r="U359" i="1"/>
  <c r="C359" i="1"/>
  <c r="AD359" i="1"/>
  <c r="V359" i="1"/>
  <c r="Y359" i="1"/>
  <c r="N232" i="1"/>
  <c r="Y232" i="1"/>
  <c r="W232" i="1"/>
  <c r="S232" i="1"/>
  <c r="V232" i="1"/>
  <c r="E232" i="1"/>
  <c r="G232" i="1"/>
  <c r="C232" i="1"/>
  <c r="P232" i="1"/>
  <c r="AD232" i="1"/>
  <c r="U232" i="1"/>
  <c r="I232" i="1"/>
  <c r="M232" i="1"/>
  <c r="O232" i="1"/>
  <c r="V158" i="1"/>
  <c r="C158" i="1"/>
  <c r="S158" i="1"/>
  <c r="P158" i="1"/>
  <c r="I158" i="1"/>
  <c r="S231" i="1"/>
  <c r="P231" i="1"/>
  <c r="X231" i="1"/>
  <c r="G231" i="1"/>
  <c r="M231" i="1"/>
  <c r="Y231" i="1"/>
  <c r="AD231" i="1"/>
  <c r="I231" i="1"/>
  <c r="O231" i="1"/>
  <c r="AC231" i="1"/>
  <c r="U231" i="1"/>
  <c r="W231" i="1"/>
  <c r="C231" i="1"/>
  <c r="V231" i="1"/>
  <c r="E231" i="1"/>
  <c r="O455" i="1"/>
  <c r="S455" i="1"/>
  <c r="V455" i="1"/>
  <c r="P455" i="1"/>
  <c r="C455" i="1"/>
  <c r="W455" i="1"/>
  <c r="U455" i="1"/>
  <c r="E455" i="1"/>
  <c r="AD455" i="1"/>
  <c r="M455" i="1"/>
  <c r="G455" i="1"/>
  <c r="Y455" i="1"/>
  <c r="E27" i="1"/>
  <c r="B315" i="1"/>
  <c r="Y175" i="1"/>
  <c r="V175" i="1"/>
  <c r="P175" i="1"/>
  <c r="S175" i="1"/>
  <c r="C175" i="1"/>
  <c r="M175" i="1"/>
  <c r="U175" i="1"/>
  <c r="N175" i="1"/>
  <c r="O175" i="1"/>
  <c r="W175" i="1"/>
  <c r="I175" i="1"/>
  <c r="AD175" i="1"/>
  <c r="G175" i="1"/>
  <c r="E175" i="1"/>
  <c r="I47" i="1"/>
  <c r="B163" i="1" s="1"/>
  <c r="I62" i="1"/>
  <c r="B178" i="1" s="1"/>
  <c r="I65" i="1"/>
  <c r="B181" i="1" s="1"/>
  <c r="I60" i="1"/>
  <c r="B176" i="1" s="1"/>
  <c r="I53" i="1"/>
  <c r="B169" i="1" s="1"/>
  <c r="I45" i="1"/>
  <c r="B161" i="1" s="1"/>
  <c r="I74" i="1"/>
  <c r="I238" i="1" s="1"/>
  <c r="I66" i="1"/>
  <c r="B182" i="1" s="1"/>
  <c r="I43" i="1"/>
  <c r="B159" i="1" s="1"/>
  <c r="AC74" i="1"/>
  <c r="AC367" i="1" s="1"/>
  <c r="AC62" i="1"/>
  <c r="B458" i="1" s="1"/>
  <c r="AC47" i="1"/>
  <c r="B443" i="1" s="1"/>
  <c r="AC53" i="1"/>
  <c r="B449" i="1" s="1"/>
  <c r="AC65" i="1"/>
  <c r="B461" i="1" s="1"/>
  <c r="AC60" i="1"/>
  <c r="B456" i="1" s="1"/>
  <c r="AC68" i="1"/>
  <c r="B464" i="1" s="1"/>
  <c r="AC66" i="1"/>
  <c r="B462" i="1" s="1"/>
  <c r="AC45" i="1"/>
  <c r="B441" i="1" s="1"/>
  <c r="AC48" i="1"/>
  <c r="B444" i="1" s="1"/>
  <c r="M108" i="1"/>
  <c r="F65" i="1"/>
  <c r="F53" i="1"/>
  <c r="F60" i="1"/>
  <c r="F45" i="1"/>
  <c r="F47" i="1"/>
  <c r="E327" i="1"/>
  <c r="U327" i="1"/>
  <c r="AD327" i="1"/>
  <c r="C327" i="1"/>
  <c r="G327" i="1"/>
  <c r="I327" i="1"/>
  <c r="V327" i="1"/>
  <c r="W327" i="1"/>
  <c r="Y327" i="1"/>
  <c r="AC327" i="1"/>
  <c r="O327" i="1"/>
  <c r="M327" i="1"/>
  <c r="S327" i="1"/>
  <c r="P327" i="1"/>
  <c r="G331" i="1"/>
  <c r="W331" i="1"/>
  <c r="Y331" i="1"/>
  <c r="AC331" i="1"/>
  <c r="S331" i="1"/>
  <c r="E331" i="1"/>
  <c r="M331" i="1"/>
  <c r="X331" i="1"/>
  <c r="U331" i="1"/>
  <c r="I331" i="1"/>
  <c r="P331" i="1"/>
  <c r="C331" i="1"/>
  <c r="O331" i="1"/>
  <c r="AD331" i="1"/>
  <c r="V331" i="1"/>
  <c r="E408" i="1"/>
  <c r="O408" i="1"/>
  <c r="G408" i="1"/>
  <c r="W408" i="1"/>
  <c r="M408" i="1"/>
  <c r="U408" i="1"/>
  <c r="C408" i="1"/>
  <c r="I408" i="1"/>
  <c r="Y408" i="1"/>
  <c r="AD408" i="1"/>
  <c r="S408" i="1"/>
  <c r="P408" i="1"/>
  <c r="V408" i="1"/>
  <c r="Y85" i="1"/>
  <c r="Y122" i="1"/>
  <c r="Y318" i="1"/>
  <c r="Y322" i="1"/>
  <c r="Y156" i="1"/>
  <c r="Y400" i="1"/>
  <c r="Y372" i="1"/>
  <c r="Y243" i="1"/>
  <c r="Y265" i="1"/>
  <c r="Y97" i="1"/>
  <c r="Y321" i="1"/>
  <c r="Y245" i="1"/>
  <c r="Y309" i="1"/>
  <c r="Y87" i="1"/>
  <c r="Y324" i="1"/>
  <c r="Y247" i="1"/>
  <c r="Y406" i="1"/>
  <c r="Y128" i="1"/>
  <c r="Y79" i="1"/>
  <c r="Y77" i="1"/>
  <c r="Y383" i="1"/>
  <c r="Y153" i="1"/>
  <c r="Y266" i="1"/>
  <c r="Y125" i="1"/>
  <c r="Y260" i="1"/>
  <c r="Y131" i="1"/>
  <c r="Y143" i="1"/>
  <c r="Y141" i="1"/>
  <c r="Y154" i="1"/>
  <c r="Y374" i="1"/>
  <c r="Y253" i="1"/>
  <c r="Y380" i="1"/>
  <c r="Y92" i="1"/>
  <c r="Y94" i="1"/>
  <c r="Y234" i="1"/>
  <c r="Y301" i="1"/>
  <c r="Y303" i="1"/>
  <c r="Y197" i="1"/>
  <c r="Y75" i="1"/>
  <c r="Y105" i="1"/>
  <c r="Y262" i="1"/>
  <c r="Y98" i="1"/>
  <c r="C103" i="1"/>
  <c r="P103" i="1"/>
  <c r="AD103" i="1"/>
  <c r="U103" i="1"/>
  <c r="S103" i="1"/>
  <c r="W103" i="1"/>
  <c r="V103" i="1"/>
  <c r="N103" i="1"/>
  <c r="E103" i="1"/>
  <c r="G103" i="1"/>
  <c r="O103" i="1"/>
  <c r="I103" i="1"/>
  <c r="Y103" i="1"/>
  <c r="M103" i="1"/>
  <c r="X357" i="1"/>
  <c r="O357" i="1"/>
  <c r="AD357" i="1"/>
  <c r="G357" i="1"/>
  <c r="Y357" i="1"/>
  <c r="P357" i="1"/>
  <c r="V357" i="1"/>
  <c r="I357" i="1"/>
  <c r="S357" i="1"/>
  <c r="E357" i="1"/>
  <c r="W357" i="1"/>
  <c r="M357" i="1"/>
  <c r="C357" i="1"/>
  <c r="U357" i="1"/>
  <c r="P219" i="1"/>
  <c r="AC219" i="1"/>
  <c r="C219" i="1"/>
  <c r="V219" i="1"/>
  <c r="X219" i="1"/>
  <c r="E219" i="1"/>
  <c r="AD219" i="1"/>
  <c r="O219" i="1"/>
  <c r="Y219" i="1"/>
  <c r="W219" i="1"/>
  <c r="M219" i="1"/>
  <c r="U219" i="1"/>
  <c r="G219" i="1"/>
  <c r="S219" i="1"/>
  <c r="I219" i="1"/>
  <c r="E242" i="1"/>
  <c r="C242" i="1"/>
  <c r="P242" i="1"/>
  <c r="I242" i="1"/>
  <c r="G242" i="1"/>
  <c r="V242" i="1"/>
  <c r="S242" i="1"/>
  <c r="Y242" i="1"/>
  <c r="AD242" i="1"/>
  <c r="M242" i="1"/>
  <c r="O242" i="1"/>
  <c r="U242" i="1"/>
  <c r="W242" i="1"/>
  <c r="I91" i="1"/>
  <c r="AC91" i="1"/>
  <c r="E91" i="1"/>
  <c r="U91" i="1"/>
  <c r="G91" i="1"/>
  <c r="AD91" i="1"/>
  <c r="O91" i="1"/>
  <c r="X91" i="1"/>
  <c r="M91" i="1"/>
  <c r="Y91" i="1"/>
  <c r="P91" i="1"/>
  <c r="W91" i="1"/>
  <c r="V91" i="1"/>
  <c r="C91" i="1"/>
  <c r="S91" i="1"/>
  <c r="G360" i="1"/>
  <c r="W360" i="1"/>
  <c r="P360" i="1"/>
  <c r="I360" i="1"/>
  <c r="O360" i="1"/>
  <c r="E360" i="1"/>
  <c r="U360" i="1"/>
  <c r="C360" i="1"/>
  <c r="AD360" i="1"/>
  <c r="S360" i="1"/>
  <c r="M360" i="1"/>
  <c r="Y360" i="1"/>
  <c r="V360" i="1"/>
  <c r="N337" i="1"/>
  <c r="P337" i="1"/>
  <c r="G337" i="1"/>
  <c r="C337" i="1"/>
  <c r="X337" i="1"/>
  <c r="AC337" i="1"/>
  <c r="U337" i="1"/>
  <c r="I337" i="1"/>
  <c r="Y337" i="1"/>
  <c r="AD337" i="1"/>
  <c r="V337" i="1"/>
  <c r="S337" i="1"/>
  <c r="E337" i="1"/>
  <c r="W337" i="1"/>
  <c r="M337" i="1"/>
  <c r="O337" i="1"/>
  <c r="T69" i="1"/>
  <c r="AB46" i="1"/>
  <c r="F46" i="1"/>
  <c r="C113" i="1"/>
  <c r="X113" i="1"/>
  <c r="AC113" i="1"/>
  <c r="P113" i="1"/>
  <c r="E113" i="1"/>
  <c r="M113" i="1"/>
  <c r="AD113" i="1"/>
  <c r="G113" i="1"/>
  <c r="O113" i="1"/>
  <c r="V113" i="1"/>
  <c r="S113" i="1"/>
  <c r="Y113" i="1"/>
  <c r="I113" i="1"/>
  <c r="W113" i="1"/>
  <c r="U113" i="1"/>
  <c r="E85" i="1"/>
  <c r="E97" i="1"/>
  <c r="E156" i="1"/>
  <c r="E87" i="1"/>
  <c r="E318" i="1"/>
  <c r="E265" i="1"/>
  <c r="E400" i="1"/>
  <c r="E324" i="1"/>
  <c r="E153" i="1"/>
  <c r="E122" i="1"/>
  <c r="E243" i="1"/>
  <c r="E321" i="1"/>
  <c r="E270" i="1"/>
  <c r="E247" i="1"/>
  <c r="E143" i="1"/>
  <c r="E406" i="1"/>
  <c r="E262" i="1"/>
  <c r="E322" i="1"/>
  <c r="E128" i="1"/>
  <c r="E141" i="1"/>
  <c r="E301" i="1"/>
  <c r="E253" i="1"/>
  <c r="E98" i="1"/>
  <c r="E372" i="1"/>
  <c r="E245" i="1"/>
  <c r="E77" i="1"/>
  <c r="E234" i="1"/>
  <c r="E309" i="1"/>
  <c r="E266" i="1"/>
  <c r="E92" i="1"/>
  <c r="E94" i="1"/>
  <c r="E79" i="1"/>
  <c r="E125" i="1"/>
  <c r="E260" i="1"/>
  <c r="E197" i="1"/>
  <c r="E75" i="1"/>
  <c r="E383" i="1"/>
  <c r="E380" i="1"/>
  <c r="E131" i="1"/>
  <c r="E154" i="1"/>
  <c r="E105" i="1"/>
  <c r="I13" i="1" s="1"/>
  <c r="M13" i="1" s="1"/>
  <c r="E303" i="1"/>
  <c r="E374" i="1"/>
  <c r="C385" i="1"/>
  <c r="G385" i="1"/>
  <c r="U385" i="1"/>
  <c r="W385" i="1"/>
  <c r="E385" i="1"/>
  <c r="S385" i="1"/>
  <c r="M385" i="1"/>
  <c r="P385" i="1"/>
  <c r="AC385" i="1"/>
  <c r="I385" i="1"/>
  <c r="N385" i="1"/>
  <c r="V385" i="1"/>
  <c r="AD385" i="1"/>
  <c r="Y385" i="1"/>
  <c r="O385" i="1"/>
  <c r="P402" i="1"/>
  <c r="Y402" i="1"/>
  <c r="M402" i="1"/>
  <c r="I402" i="1"/>
  <c r="E402" i="1"/>
  <c r="C402" i="1"/>
  <c r="N402" i="1"/>
  <c r="U402" i="1"/>
  <c r="AC402" i="1"/>
  <c r="V402" i="1"/>
  <c r="G402" i="1"/>
  <c r="AD402" i="1"/>
  <c r="S402" i="1"/>
  <c r="O402" i="1"/>
  <c r="X402" i="1"/>
  <c r="W402" i="1"/>
  <c r="V355" i="1"/>
  <c r="AD355" i="1"/>
  <c r="E355" i="1"/>
  <c r="P355" i="1"/>
  <c r="W355" i="1"/>
  <c r="AC355" i="1"/>
  <c r="Y355" i="1"/>
  <c r="I355" i="1"/>
  <c r="O355" i="1"/>
  <c r="M355" i="1"/>
  <c r="C355" i="1"/>
  <c r="S355" i="1"/>
  <c r="U355" i="1"/>
  <c r="G355" i="1"/>
  <c r="E187" i="1"/>
  <c r="P187" i="1"/>
  <c r="X187" i="1"/>
  <c r="I187" i="1"/>
  <c r="M187" i="1"/>
  <c r="G187" i="1"/>
  <c r="V187" i="1"/>
  <c r="Y187" i="1"/>
  <c r="O187" i="1"/>
  <c r="C187" i="1"/>
  <c r="U187" i="1"/>
  <c r="S187" i="1"/>
  <c r="AC187" i="1"/>
  <c r="AD187" i="1"/>
  <c r="W187" i="1"/>
  <c r="C204" i="1"/>
  <c r="I204" i="1"/>
  <c r="Y204" i="1"/>
  <c r="O204" i="1"/>
  <c r="M204" i="1"/>
  <c r="S204" i="1"/>
  <c r="E204" i="1"/>
  <c r="W204" i="1"/>
  <c r="U204" i="1"/>
  <c r="AC204" i="1"/>
  <c r="P204" i="1"/>
  <c r="V204" i="1"/>
  <c r="AD204" i="1"/>
  <c r="N204" i="1"/>
  <c r="G204" i="1"/>
  <c r="M133" i="1"/>
  <c r="G133" i="1"/>
  <c r="X133" i="1"/>
  <c r="U133" i="1"/>
  <c r="I133" i="1"/>
  <c r="Y133" i="1"/>
  <c r="S133" i="1"/>
  <c r="W133" i="1"/>
  <c r="P133" i="1"/>
  <c r="E133" i="1"/>
  <c r="AD133" i="1"/>
  <c r="O133" i="1"/>
  <c r="AC133" i="1"/>
  <c r="V133" i="1"/>
  <c r="C133" i="1"/>
  <c r="AC378" i="1"/>
  <c r="I378" i="1"/>
  <c r="U378" i="1"/>
  <c r="AD378" i="1"/>
  <c r="O378" i="1"/>
  <c r="W378" i="1"/>
  <c r="S378" i="1"/>
  <c r="C378" i="1"/>
  <c r="G378" i="1"/>
  <c r="Y378" i="1"/>
  <c r="V378" i="1"/>
  <c r="P378" i="1"/>
  <c r="M378" i="1"/>
  <c r="E378" i="1"/>
  <c r="B225" i="1"/>
  <c r="E21" i="1"/>
  <c r="I217" i="1"/>
  <c r="U217" i="1"/>
  <c r="C217" i="1"/>
  <c r="P217" i="1"/>
  <c r="V217" i="1"/>
  <c r="E217" i="1"/>
  <c r="AC217" i="1"/>
  <c r="S217" i="1"/>
  <c r="Y217" i="1"/>
  <c r="O217" i="1"/>
  <c r="AD217" i="1"/>
  <c r="M217" i="1"/>
  <c r="W217" i="1"/>
  <c r="G217" i="1"/>
  <c r="I382" i="1"/>
  <c r="O382" i="1"/>
  <c r="E382" i="1"/>
  <c r="AC382" i="1"/>
  <c r="P382" i="1"/>
  <c r="Y382" i="1"/>
  <c r="G382" i="1"/>
  <c r="S382" i="1"/>
  <c r="AD382" i="1"/>
  <c r="C382" i="1"/>
  <c r="M382" i="1"/>
  <c r="U382" i="1"/>
  <c r="W382" i="1"/>
  <c r="V382" i="1"/>
  <c r="N147" i="1"/>
  <c r="U147" i="1"/>
  <c r="W147" i="1"/>
  <c r="E147" i="1"/>
  <c r="O147" i="1"/>
  <c r="V147" i="1"/>
  <c r="AC147" i="1"/>
  <c r="G147" i="1"/>
  <c r="C147" i="1"/>
  <c r="AD147" i="1"/>
  <c r="M147" i="1"/>
  <c r="Y147" i="1"/>
  <c r="P147" i="1"/>
  <c r="S147" i="1"/>
  <c r="I147" i="1"/>
  <c r="S343" i="1"/>
  <c r="W343" i="1"/>
  <c r="AC343" i="1"/>
  <c r="P343" i="1"/>
  <c r="G343" i="1"/>
  <c r="C343" i="1"/>
  <c r="E343" i="1"/>
  <c r="U343" i="1"/>
  <c r="M343" i="1"/>
  <c r="Y343" i="1"/>
  <c r="O343" i="1"/>
  <c r="AD343" i="1"/>
  <c r="I343" i="1"/>
  <c r="V343" i="1"/>
  <c r="O259" i="1"/>
  <c r="AD259" i="1"/>
  <c r="S259" i="1"/>
  <c r="I259" i="1"/>
  <c r="P259" i="1"/>
  <c r="U259" i="1"/>
  <c r="Y259" i="1"/>
  <c r="W259" i="1"/>
  <c r="C259" i="1"/>
  <c r="E259" i="1"/>
  <c r="M259" i="1"/>
  <c r="AC259" i="1"/>
  <c r="N259" i="1"/>
  <c r="G259" i="1"/>
  <c r="V259" i="1"/>
  <c r="V119" i="1"/>
  <c r="M119" i="1"/>
  <c r="AD119" i="1"/>
  <c r="C119" i="1"/>
  <c r="W119" i="1"/>
  <c r="S119" i="1"/>
  <c r="O119" i="1"/>
  <c r="I119" i="1"/>
  <c r="E119" i="1"/>
  <c r="P119" i="1"/>
  <c r="U119" i="1"/>
  <c r="Y119" i="1"/>
  <c r="G119" i="1"/>
  <c r="AC119" i="1"/>
  <c r="AC54" i="1"/>
  <c r="B450" i="1" s="1"/>
  <c r="U54" i="1"/>
  <c r="B338" i="1" s="1"/>
  <c r="F54" i="1"/>
  <c r="Y54" i="1"/>
  <c r="B394" i="1" s="1"/>
  <c r="N54" i="1"/>
  <c r="C54" i="1"/>
  <c r="B86" i="1" s="1"/>
  <c r="X54" i="1"/>
  <c r="O54" i="1"/>
  <c r="B254" i="1" s="1"/>
  <c r="G54" i="1"/>
  <c r="B142" i="1" s="1"/>
  <c r="M54" i="1"/>
  <c r="B226" i="1" s="1"/>
  <c r="V54" i="1"/>
  <c r="E54" i="1"/>
  <c r="B114" i="1" s="1"/>
  <c r="P54" i="1"/>
  <c r="AD54" i="1"/>
  <c r="W54" i="1"/>
  <c r="B366" i="1" s="1"/>
  <c r="AB54" i="1"/>
  <c r="I54" i="1"/>
  <c r="B170" i="1" s="1"/>
  <c r="F64" i="1"/>
  <c r="W64" i="1"/>
  <c r="B376" i="1" s="1"/>
  <c r="C64" i="1"/>
  <c r="B96" i="1" s="1"/>
  <c r="N64" i="1"/>
  <c r="AD64" i="1"/>
  <c r="E64" i="1"/>
  <c r="B124" i="1" s="1"/>
  <c r="AC64" i="1"/>
  <c r="B460" i="1" s="1"/>
  <c r="S64" i="1"/>
  <c r="B320" i="1" s="1"/>
  <c r="G64" i="1"/>
  <c r="B152" i="1" s="1"/>
  <c r="I64" i="1"/>
  <c r="B180" i="1" s="1"/>
  <c r="O64" i="1"/>
  <c r="B264" i="1" s="1"/>
  <c r="P64" i="1"/>
  <c r="V64" i="1"/>
  <c r="M64" i="1"/>
  <c r="B236" i="1" s="1"/>
  <c r="U64" i="1"/>
  <c r="B348" i="1" s="1"/>
  <c r="N69" i="1"/>
  <c r="C69" i="1"/>
  <c r="B101" i="1" s="1"/>
  <c r="Y69" i="1"/>
  <c r="B409" i="1" s="1"/>
  <c r="W69" i="1"/>
  <c r="B381" i="1" s="1"/>
  <c r="AB69" i="1"/>
  <c r="AC69" i="1"/>
  <c r="K69" i="1"/>
  <c r="B213" i="1" s="1"/>
  <c r="U69" i="1"/>
  <c r="B353" i="1" s="1"/>
  <c r="G69" i="1"/>
  <c r="B157" i="1" s="1"/>
  <c r="I69" i="1"/>
  <c r="B185" i="1" s="1"/>
  <c r="P220" i="1"/>
  <c r="V220" i="1"/>
  <c r="M220" i="1"/>
  <c r="AD220" i="1"/>
  <c r="W220" i="1"/>
  <c r="G220" i="1"/>
  <c r="S220" i="1"/>
  <c r="U220" i="1"/>
  <c r="Y220" i="1"/>
  <c r="O220" i="1"/>
  <c r="C220" i="1"/>
  <c r="E220" i="1"/>
  <c r="AC220" i="1"/>
  <c r="I220" i="1"/>
  <c r="Y108" i="1"/>
  <c r="M349" i="1"/>
  <c r="E349" i="1"/>
  <c r="G349" i="1"/>
  <c r="O349" i="1"/>
  <c r="AD349" i="1"/>
  <c r="AC349" i="1"/>
  <c r="I349" i="1"/>
  <c r="S349" i="1"/>
  <c r="V349" i="1"/>
  <c r="U349" i="1"/>
  <c r="W349" i="1"/>
  <c r="C349" i="1"/>
  <c r="P349" i="1"/>
  <c r="Y349" i="1"/>
  <c r="V344" i="1"/>
  <c r="M344" i="1"/>
  <c r="AD344" i="1"/>
  <c r="U344" i="1"/>
  <c r="C344" i="1"/>
  <c r="P344" i="1"/>
  <c r="E344" i="1"/>
  <c r="W344" i="1"/>
  <c r="Y344" i="1"/>
  <c r="G344" i="1"/>
  <c r="O344" i="1"/>
  <c r="AC344" i="1"/>
  <c r="S344" i="1"/>
  <c r="I344" i="1"/>
  <c r="AC184" i="1"/>
  <c r="U184" i="1"/>
  <c r="V184" i="1"/>
  <c r="AD184" i="1"/>
  <c r="M184" i="1"/>
  <c r="C184" i="1"/>
  <c r="P184" i="1"/>
  <c r="G184" i="1"/>
  <c r="N184" i="1"/>
  <c r="W184" i="1"/>
  <c r="O184" i="1"/>
  <c r="S184" i="1"/>
  <c r="Y184" i="1"/>
  <c r="E184" i="1"/>
  <c r="I184" i="1"/>
  <c r="S240" i="1"/>
  <c r="X240" i="1"/>
  <c r="M240" i="1"/>
  <c r="V240" i="1"/>
  <c r="I240" i="1"/>
  <c r="E240" i="1"/>
  <c r="Y240" i="1"/>
  <c r="O240" i="1"/>
  <c r="P240" i="1"/>
  <c r="AD240" i="1"/>
  <c r="C240" i="1"/>
  <c r="W240" i="1"/>
  <c r="G240" i="1"/>
  <c r="AC240" i="1"/>
  <c r="U240" i="1"/>
  <c r="AD150" i="1"/>
  <c r="V150" i="1"/>
  <c r="O150" i="1"/>
  <c r="G150" i="1"/>
  <c r="P150" i="1"/>
  <c r="Y150" i="1"/>
  <c r="W150" i="1"/>
  <c r="AC150" i="1"/>
  <c r="I150" i="1"/>
  <c r="C150" i="1"/>
  <c r="U150" i="1"/>
  <c r="E150" i="1"/>
  <c r="S150" i="1"/>
  <c r="M150" i="1"/>
  <c r="G365" i="1"/>
  <c r="U365" i="1"/>
  <c r="I365" i="1"/>
  <c r="S365" i="1"/>
  <c r="V365" i="1"/>
  <c r="O365" i="1"/>
  <c r="C365" i="1"/>
  <c r="M365" i="1"/>
  <c r="Y365" i="1"/>
  <c r="P365" i="1"/>
  <c r="AC365" i="1"/>
  <c r="W365" i="1"/>
  <c r="E365" i="1"/>
  <c r="AD365" i="1"/>
  <c r="M214" i="1"/>
  <c r="X214" i="1"/>
  <c r="W214" i="1"/>
  <c r="O214" i="1"/>
  <c r="U214" i="1"/>
  <c r="G214" i="1"/>
  <c r="C214" i="1"/>
  <c r="P214" i="1"/>
  <c r="Y214" i="1"/>
  <c r="S214" i="1"/>
  <c r="V214" i="1"/>
  <c r="AD214" i="1"/>
  <c r="E214" i="1"/>
  <c r="AC214" i="1"/>
  <c r="I214" i="1"/>
  <c r="U399" i="1"/>
  <c r="P399" i="1"/>
  <c r="O399" i="1"/>
  <c r="Y399" i="1"/>
  <c r="AD399" i="1"/>
  <c r="V399" i="1"/>
  <c r="AC399" i="1"/>
  <c r="G399" i="1"/>
  <c r="E399" i="1"/>
  <c r="C399" i="1"/>
  <c r="W399" i="1"/>
  <c r="M399" i="1"/>
  <c r="I399" i="1"/>
  <c r="S399" i="1"/>
  <c r="S248" i="1"/>
  <c r="N248" i="1"/>
  <c r="C248" i="1"/>
  <c r="I248" i="1"/>
  <c r="U248" i="1"/>
  <c r="AD248" i="1"/>
  <c r="E248" i="1"/>
  <c r="O248" i="1"/>
  <c r="G248" i="1"/>
  <c r="AC248" i="1"/>
  <c r="M248" i="1"/>
  <c r="Y248" i="1"/>
  <c r="W248" i="1"/>
  <c r="X248" i="1"/>
  <c r="V248" i="1"/>
  <c r="P248" i="1"/>
  <c r="Y191" i="1"/>
  <c r="E329" i="1"/>
  <c r="U329" i="1"/>
  <c r="G329" i="1"/>
  <c r="O329" i="1"/>
  <c r="AC329" i="1"/>
  <c r="C329" i="1"/>
  <c r="V329" i="1"/>
  <c r="AD329" i="1"/>
  <c r="X329" i="1"/>
  <c r="W329" i="1"/>
  <c r="I329" i="1"/>
  <c r="P329" i="1"/>
  <c r="S329" i="1"/>
  <c r="Y329" i="1"/>
  <c r="M329" i="1"/>
  <c r="F158" i="1"/>
  <c r="I46" i="1"/>
  <c r="B162" i="1" s="1"/>
  <c r="Z70" i="1"/>
  <c r="W212" i="1"/>
  <c r="I212" i="1"/>
  <c r="E212" i="1"/>
  <c r="V212" i="1"/>
  <c r="AC212" i="1"/>
  <c r="G212" i="1"/>
  <c r="M212" i="1"/>
  <c r="AD212" i="1"/>
  <c r="S212" i="1"/>
  <c r="P212" i="1"/>
  <c r="Y212" i="1"/>
  <c r="U212" i="1"/>
  <c r="O212" i="1"/>
  <c r="X212" i="1"/>
  <c r="C212" i="1"/>
  <c r="I107" i="1"/>
  <c r="S107" i="1"/>
  <c r="Y107" i="1"/>
  <c r="E107" i="1"/>
  <c r="M107" i="1"/>
  <c r="C107" i="1"/>
  <c r="W107" i="1"/>
  <c r="G107" i="1"/>
  <c r="P107" i="1"/>
  <c r="X107" i="1"/>
  <c r="AC107" i="1"/>
  <c r="AD107" i="1"/>
  <c r="U107" i="1"/>
  <c r="O107" i="1"/>
  <c r="V107" i="1"/>
  <c r="G130" i="1"/>
  <c r="G85" i="1"/>
  <c r="G122" i="1"/>
  <c r="G156" i="1"/>
  <c r="G265" i="1"/>
  <c r="G400" i="1"/>
  <c r="G324" i="1"/>
  <c r="G372" i="1"/>
  <c r="G318" i="1"/>
  <c r="G97" i="1"/>
  <c r="G322" i="1"/>
  <c r="G153" i="1"/>
  <c r="G266" i="1"/>
  <c r="G125" i="1"/>
  <c r="G321" i="1"/>
  <c r="G143" i="1"/>
  <c r="G406" i="1"/>
  <c r="G309" i="1"/>
  <c r="G77" i="1"/>
  <c r="G260" i="1"/>
  <c r="G383" i="1"/>
  <c r="G303" i="1"/>
  <c r="G131" i="1"/>
  <c r="G262" i="1"/>
  <c r="G128" i="1"/>
  <c r="G79" i="1"/>
  <c r="G141" i="1"/>
  <c r="G253" i="1"/>
  <c r="G380" i="1"/>
  <c r="G98" i="1"/>
  <c r="G243" i="1"/>
  <c r="G92" i="1"/>
  <c r="G94" i="1"/>
  <c r="G75" i="1"/>
  <c r="G234" i="1"/>
  <c r="G197" i="1"/>
  <c r="G105" i="1"/>
  <c r="G245" i="1"/>
  <c r="G247" i="1"/>
  <c r="G301" i="1"/>
  <c r="G374" i="1"/>
  <c r="G154" i="1"/>
  <c r="E33" i="1"/>
  <c r="B405" i="1"/>
  <c r="S439" i="1"/>
  <c r="P439" i="1"/>
  <c r="X439" i="1"/>
  <c r="E439" i="1"/>
  <c r="G439" i="1"/>
  <c r="N439" i="1"/>
  <c r="W439" i="1"/>
  <c r="I439" i="1"/>
  <c r="AD439" i="1"/>
  <c r="Y439" i="1"/>
  <c r="O439" i="1"/>
  <c r="C439" i="1"/>
  <c r="M439" i="1"/>
  <c r="AC439" i="1"/>
  <c r="U439" i="1"/>
  <c r="V439" i="1"/>
  <c r="V215" i="1"/>
  <c r="AD215" i="1"/>
  <c r="O215" i="1"/>
  <c r="G215" i="1"/>
  <c r="M215" i="1"/>
  <c r="U215" i="1"/>
  <c r="Y215" i="1"/>
  <c r="E215" i="1"/>
  <c r="P215" i="1"/>
  <c r="I215" i="1"/>
  <c r="C215" i="1"/>
  <c r="AC215" i="1"/>
  <c r="W215" i="1"/>
  <c r="S215" i="1"/>
  <c r="C189" i="1"/>
  <c r="G189" i="1"/>
  <c r="N189" i="1"/>
  <c r="AD189" i="1"/>
  <c r="E189" i="1"/>
  <c r="U189" i="1"/>
  <c r="O189" i="1"/>
  <c r="AC189" i="1"/>
  <c r="I189" i="1"/>
  <c r="S189" i="1"/>
  <c r="Y189" i="1"/>
  <c r="W189" i="1"/>
  <c r="V189" i="1"/>
  <c r="P189" i="1"/>
  <c r="M189" i="1"/>
  <c r="B135" i="1"/>
  <c r="E15" i="1"/>
  <c r="G46" i="1"/>
  <c r="B134" i="1" s="1"/>
  <c r="U134" i="1" s="1"/>
  <c r="W85" i="1"/>
  <c r="W324" i="1"/>
  <c r="W122" i="1"/>
  <c r="W318" i="1"/>
  <c r="W87" i="1"/>
  <c r="W265" i="1"/>
  <c r="W321" i="1"/>
  <c r="W372" i="1"/>
  <c r="W400" i="1"/>
  <c r="W153" i="1"/>
  <c r="W247" i="1"/>
  <c r="W262" i="1"/>
  <c r="W243" i="1"/>
  <c r="W156" i="1"/>
  <c r="W245" i="1"/>
  <c r="W309" i="1"/>
  <c r="W266" i="1"/>
  <c r="W143" i="1"/>
  <c r="W94" i="1"/>
  <c r="W141" i="1"/>
  <c r="W253" i="1"/>
  <c r="W131" i="1"/>
  <c r="W234" i="1"/>
  <c r="W97" i="1"/>
  <c r="W322" i="1"/>
  <c r="W270" i="1"/>
  <c r="W406" i="1"/>
  <c r="W128" i="1"/>
  <c r="W260" i="1"/>
  <c r="W383" i="1"/>
  <c r="W380" i="1"/>
  <c r="W98" i="1"/>
  <c r="W92" i="1"/>
  <c r="W77" i="1"/>
  <c r="W79" i="1"/>
  <c r="W303" i="1"/>
  <c r="W75" i="1"/>
  <c r="W105" i="1"/>
  <c r="W197" i="1"/>
  <c r="W374" i="1"/>
  <c r="W301" i="1"/>
  <c r="W154" i="1"/>
  <c r="W125" i="1"/>
  <c r="M85" i="1"/>
  <c r="M87" i="1"/>
  <c r="M243" i="1"/>
  <c r="M156" i="1"/>
  <c r="M372" i="1"/>
  <c r="M318" i="1"/>
  <c r="M322" i="1"/>
  <c r="M400" i="1"/>
  <c r="M122" i="1"/>
  <c r="M97" i="1"/>
  <c r="M270" i="1"/>
  <c r="M153" i="1"/>
  <c r="M245" i="1"/>
  <c r="M309" i="1"/>
  <c r="M247" i="1"/>
  <c r="M266" i="1"/>
  <c r="M265" i="1"/>
  <c r="M324" i="1"/>
  <c r="M262" i="1"/>
  <c r="M143" i="1"/>
  <c r="M380" i="1"/>
  <c r="M406" i="1"/>
  <c r="M92" i="1"/>
  <c r="M94" i="1"/>
  <c r="M128" i="1"/>
  <c r="M79" i="1"/>
  <c r="M260" i="1"/>
  <c r="M301" i="1"/>
  <c r="M253" i="1"/>
  <c r="M321" i="1"/>
  <c r="M125" i="1"/>
  <c r="M77" i="1"/>
  <c r="M131" i="1"/>
  <c r="M234" i="1"/>
  <c r="M154" i="1"/>
  <c r="M374" i="1"/>
  <c r="M383" i="1"/>
  <c r="M98" i="1"/>
  <c r="M197" i="1"/>
  <c r="M75" i="1"/>
  <c r="M141" i="1"/>
  <c r="M303" i="1"/>
  <c r="M105" i="1"/>
  <c r="V237" i="1"/>
  <c r="Y237" i="1"/>
  <c r="O237" i="1"/>
  <c r="AC237" i="1"/>
  <c r="W237" i="1"/>
  <c r="G237" i="1"/>
  <c r="C237" i="1"/>
  <c r="AD237" i="1"/>
  <c r="M237" i="1"/>
  <c r="N237" i="1"/>
  <c r="E237" i="1"/>
  <c r="U237" i="1"/>
  <c r="S237" i="1"/>
  <c r="I237" i="1"/>
  <c r="P237" i="1"/>
  <c r="Y466" i="1"/>
  <c r="AC466" i="1"/>
  <c r="P466" i="1"/>
  <c r="E466" i="1"/>
  <c r="S466" i="1"/>
  <c r="X466" i="1"/>
  <c r="AD466" i="1"/>
  <c r="U466" i="1"/>
  <c r="G466" i="1"/>
  <c r="M466" i="1"/>
  <c r="I466" i="1"/>
  <c r="V466" i="1"/>
  <c r="O466" i="1"/>
  <c r="C466" i="1"/>
  <c r="W466" i="1"/>
  <c r="N326" i="1"/>
  <c r="AD326" i="1"/>
  <c r="S326" i="1"/>
  <c r="Y326" i="1"/>
  <c r="G326" i="1"/>
  <c r="O326" i="1"/>
  <c r="M326" i="1"/>
  <c r="I326" i="1"/>
  <c r="P326" i="1"/>
  <c r="E326" i="1"/>
  <c r="V326" i="1"/>
  <c r="C326" i="1"/>
  <c r="W326" i="1"/>
  <c r="U326" i="1"/>
  <c r="AC326" i="1"/>
  <c r="S130" i="1"/>
  <c r="Y130" i="1"/>
  <c r="V130" i="1"/>
  <c r="E130" i="1"/>
  <c r="AD130" i="1"/>
  <c r="W130" i="1"/>
  <c r="P130" i="1"/>
  <c r="M130" i="1"/>
  <c r="O130" i="1"/>
  <c r="C130" i="1"/>
  <c r="Y371" i="1"/>
  <c r="AC371" i="1"/>
  <c r="W371" i="1"/>
  <c r="G371" i="1"/>
  <c r="M371" i="1"/>
  <c r="AD371" i="1"/>
  <c r="V371" i="1"/>
  <c r="P371" i="1"/>
  <c r="I371" i="1"/>
  <c r="C371" i="1"/>
  <c r="S371" i="1"/>
  <c r="O371" i="1"/>
  <c r="U371" i="1"/>
  <c r="E371" i="1"/>
  <c r="S203" i="1"/>
  <c r="O203" i="1"/>
  <c r="Y203" i="1"/>
  <c r="W203" i="1"/>
  <c r="U203" i="1"/>
  <c r="E203" i="1"/>
  <c r="I203" i="1"/>
  <c r="M203" i="1"/>
  <c r="V203" i="1"/>
  <c r="P203" i="1"/>
  <c r="G203" i="1"/>
  <c r="AD203" i="1"/>
  <c r="C203" i="1"/>
  <c r="AC203" i="1"/>
  <c r="AB49" i="1"/>
  <c r="F49" i="1"/>
  <c r="V49" i="1"/>
  <c r="G49" i="1"/>
  <c r="B137" i="1" s="1"/>
  <c r="Y49" i="1"/>
  <c r="B389" i="1" s="1"/>
  <c r="AD49" i="1"/>
  <c r="P49" i="1"/>
  <c r="AC49" i="1"/>
  <c r="B445" i="1" s="1"/>
  <c r="S49" i="1"/>
  <c r="B305" i="1" s="1"/>
  <c r="E49" i="1"/>
  <c r="B109" i="1" s="1"/>
  <c r="F109" i="1" s="1"/>
  <c r="I49" i="1"/>
  <c r="M49" i="1"/>
  <c r="B221" i="1" s="1"/>
  <c r="W49" i="1"/>
  <c r="B361" i="1" s="1"/>
  <c r="K49" i="1"/>
  <c r="B193" i="1" s="1"/>
  <c r="U49" i="1"/>
  <c r="B333" i="1" s="1"/>
  <c r="AB333" i="1" s="1"/>
  <c r="X49" i="1"/>
  <c r="O49" i="1"/>
  <c r="B249" i="1" s="1"/>
  <c r="N49" i="1"/>
  <c r="C49" i="1"/>
  <c r="B81" i="1" s="1"/>
  <c r="N74" i="1"/>
  <c r="N120" i="1" s="1"/>
  <c r="N45" i="1"/>
  <c r="N47" i="1"/>
  <c r="N60" i="1"/>
  <c r="N53" i="1"/>
  <c r="N43" i="1"/>
  <c r="N65" i="1"/>
  <c r="N66" i="1"/>
  <c r="X74" i="1"/>
  <c r="X238" i="1" s="1"/>
  <c r="X47" i="1"/>
  <c r="X53" i="1"/>
  <c r="X45" i="1"/>
  <c r="X68" i="1"/>
  <c r="X65" i="1"/>
  <c r="X43" i="1"/>
  <c r="C80" i="1"/>
  <c r="Y80" i="1"/>
  <c r="E80" i="1"/>
  <c r="N80" i="1"/>
  <c r="I80" i="1"/>
  <c r="X80" i="1"/>
  <c r="W80" i="1"/>
  <c r="O80" i="1"/>
  <c r="P80" i="1"/>
  <c r="S80" i="1"/>
  <c r="G80" i="1"/>
  <c r="M80" i="1"/>
  <c r="AC80" i="1"/>
  <c r="U80" i="1"/>
  <c r="V80" i="1"/>
  <c r="AD80" i="1"/>
  <c r="G191" i="1"/>
  <c r="U85" i="1"/>
  <c r="U122" i="1"/>
  <c r="U322" i="1"/>
  <c r="U400" i="1"/>
  <c r="U87" i="1"/>
  <c r="U318" i="1"/>
  <c r="U97" i="1"/>
  <c r="U156" i="1"/>
  <c r="U324" i="1"/>
  <c r="U243" i="1"/>
  <c r="U321" i="1"/>
  <c r="U245" i="1"/>
  <c r="U153" i="1"/>
  <c r="U309" i="1"/>
  <c r="U372" i="1"/>
  <c r="U265" i="1"/>
  <c r="U406" i="1"/>
  <c r="U143" i="1"/>
  <c r="U125" i="1"/>
  <c r="U262" i="1"/>
  <c r="U92" i="1"/>
  <c r="U77" i="1"/>
  <c r="U98" i="1"/>
  <c r="U94" i="1"/>
  <c r="U383" i="1"/>
  <c r="U303" i="1"/>
  <c r="U380" i="1"/>
  <c r="U128" i="1"/>
  <c r="U79" i="1"/>
  <c r="U141" i="1"/>
  <c r="U260" i="1"/>
  <c r="U131" i="1"/>
  <c r="U234" i="1"/>
  <c r="U253" i="1"/>
  <c r="U301" i="1"/>
  <c r="U105" i="1"/>
  <c r="U154" i="1"/>
  <c r="U197" i="1"/>
  <c r="U374" i="1"/>
  <c r="U75" i="1"/>
  <c r="U247" i="1"/>
  <c r="U266" i="1"/>
  <c r="U352" i="1"/>
  <c r="X352" i="1"/>
  <c r="AD352" i="1"/>
  <c r="M352" i="1"/>
  <c r="N352" i="1"/>
  <c r="P352" i="1"/>
  <c r="V352" i="1"/>
  <c r="C352" i="1"/>
  <c r="E352" i="1"/>
  <c r="W352" i="1"/>
  <c r="S352" i="1"/>
  <c r="G352" i="1"/>
  <c r="Y352" i="1"/>
  <c r="O352" i="1"/>
  <c r="AC352" i="1"/>
  <c r="I352" i="1"/>
  <c r="R41" i="1"/>
  <c r="R73" i="1" s="1"/>
  <c r="D41" i="1"/>
  <c r="D73" i="1" s="1"/>
  <c r="M41" i="1"/>
  <c r="O41" i="1"/>
  <c r="G41" i="1"/>
  <c r="Y41" i="1"/>
  <c r="AD41" i="1"/>
  <c r="AD73" i="1" s="1"/>
  <c r="F41" i="1"/>
  <c r="F73" i="1" s="1"/>
  <c r="K56" i="1"/>
  <c r="B200" i="1" s="1"/>
  <c r="S56" i="1"/>
  <c r="B312" i="1" s="1"/>
  <c r="U56" i="1"/>
  <c r="B340" i="1" s="1"/>
  <c r="AB56" i="1"/>
  <c r="Y56" i="1"/>
  <c r="B396" i="1" s="1"/>
  <c r="E56" i="1"/>
  <c r="B116" i="1" s="1"/>
  <c r="Q56" i="1"/>
  <c r="B284" i="1" s="1"/>
  <c r="AD56" i="1"/>
  <c r="R56" i="1"/>
  <c r="V56" i="1"/>
  <c r="Z56" i="1"/>
  <c r="N56" i="1"/>
  <c r="P56" i="1"/>
  <c r="AC56" i="1"/>
  <c r="B452" i="1" s="1"/>
  <c r="W56" i="1"/>
  <c r="B368" i="1" s="1"/>
  <c r="AA56" i="1"/>
  <c r="B424" i="1" s="1"/>
  <c r="T56" i="1"/>
  <c r="F56" i="1"/>
  <c r="I56" i="1"/>
  <c r="B172" i="1" s="1"/>
  <c r="H56" i="1"/>
  <c r="X56" i="1"/>
  <c r="C56" i="1"/>
  <c r="B88" i="1" s="1"/>
  <c r="L56" i="1"/>
  <c r="O56" i="1"/>
  <c r="B256" i="1" s="1"/>
  <c r="D56" i="1"/>
  <c r="M56" i="1"/>
  <c r="B228" i="1" s="1"/>
  <c r="J56" i="1"/>
  <c r="G56" i="1"/>
  <c r="B144" i="1" s="1"/>
  <c r="AA46" i="1"/>
  <c r="B414" i="1" s="1"/>
  <c r="AA64" i="1"/>
  <c r="B432" i="1" s="1"/>
  <c r="AA70" i="1"/>
  <c r="B438" i="1" s="1"/>
  <c r="AA54" i="1"/>
  <c r="B422" i="1" s="1"/>
  <c r="AA48" i="1"/>
  <c r="B416" i="1" s="1"/>
  <c r="AA45" i="1"/>
  <c r="B413" i="1" s="1"/>
  <c r="AA49" i="1"/>
  <c r="B417" i="1" s="1"/>
  <c r="AA65" i="1"/>
  <c r="B433" i="1" s="1"/>
  <c r="AA59" i="1"/>
  <c r="B427" i="1" s="1"/>
  <c r="AA68" i="1"/>
  <c r="B436" i="1" s="1"/>
  <c r="AA53" i="1"/>
  <c r="B421" i="1" s="1"/>
  <c r="AA43" i="1"/>
  <c r="B411" i="1" s="1"/>
  <c r="AA74" i="1"/>
  <c r="AA186" i="1" s="1"/>
  <c r="AA66" i="1"/>
  <c r="B434" i="1" s="1"/>
  <c r="AA60" i="1"/>
  <c r="B428" i="1" s="1"/>
  <c r="AA47" i="1"/>
  <c r="B415" i="1" s="1"/>
  <c r="AA62" i="1"/>
  <c r="B430" i="1" s="1"/>
  <c r="Q54" i="1"/>
  <c r="B282" i="1" s="1"/>
  <c r="Q65" i="1"/>
  <c r="B293" i="1" s="1"/>
  <c r="Q46" i="1"/>
  <c r="B274" i="1" s="1"/>
  <c r="Q48" i="1"/>
  <c r="B276" i="1" s="1"/>
  <c r="Q47" i="1"/>
  <c r="B275" i="1" s="1"/>
  <c r="Q49" i="1"/>
  <c r="B277" i="1" s="1"/>
  <c r="Q66" i="1"/>
  <c r="B294" i="1" s="1"/>
  <c r="Q45" i="1"/>
  <c r="B273" i="1" s="1"/>
  <c r="Q64" i="1"/>
  <c r="B292" i="1" s="1"/>
  <c r="Q70" i="1"/>
  <c r="B298" i="1" s="1"/>
  <c r="Q59" i="1"/>
  <c r="B287" i="1" s="1"/>
  <c r="Q68" i="1"/>
  <c r="B296" i="1" s="1"/>
  <c r="Q53" i="1"/>
  <c r="B281" i="1" s="1"/>
  <c r="Q62" i="1"/>
  <c r="B290" i="1" s="1"/>
  <c r="Q43" i="1"/>
  <c r="B271" i="1" s="1"/>
  <c r="Q69" i="1"/>
  <c r="B297" i="1" s="1"/>
  <c r="Q60" i="1"/>
  <c r="B288" i="1" s="1"/>
  <c r="Q74" i="1"/>
  <c r="AB241" i="1"/>
  <c r="AD241" i="1"/>
  <c r="X241" i="1"/>
  <c r="S241" i="1"/>
  <c r="Y241" i="1"/>
  <c r="F241" i="1"/>
  <c r="N241" i="1"/>
  <c r="W241" i="1"/>
  <c r="K241" i="1"/>
  <c r="V241" i="1"/>
  <c r="I241" i="1"/>
  <c r="U241" i="1"/>
  <c r="G241" i="1"/>
  <c r="AA241" i="1"/>
  <c r="C241" i="1"/>
  <c r="M241" i="1"/>
  <c r="AC241" i="1"/>
  <c r="E241" i="1"/>
  <c r="P241" i="1"/>
  <c r="O241" i="1"/>
  <c r="H69" i="1"/>
  <c r="R46" i="1"/>
  <c r="H46" i="1"/>
  <c r="AB134" i="1"/>
  <c r="AB386" i="1"/>
  <c r="AB353" i="1"/>
  <c r="AB330" i="1"/>
  <c r="AB344" i="1"/>
  <c r="AB352" i="1"/>
  <c r="AB348" i="1"/>
  <c r="AB360" i="1"/>
  <c r="AB152" i="1"/>
  <c r="AB189" i="1"/>
  <c r="AB185" i="1"/>
  <c r="AB100" i="1"/>
  <c r="AB85" i="1"/>
  <c r="AB137" i="1"/>
  <c r="AB337" i="1"/>
  <c r="AB133" i="1"/>
  <c r="AB318" i="1"/>
  <c r="AB97" i="1"/>
  <c r="AB237" i="1"/>
  <c r="AB108" i="1"/>
  <c r="AB246" i="1"/>
  <c r="AB122" i="1"/>
  <c r="AB372" i="1"/>
  <c r="AB91" i="1"/>
  <c r="AB148" i="1"/>
  <c r="AB184" i="1"/>
  <c r="AB322" i="1"/>
  <c r="AB408" i="1"/>
  <c r="AB326" i="1"/>
  <c r="AB190" i="1"/>
  <c r="AB243" i="1"/>
  <c r="AB119" i="1"/>
  <c r="AB329" i="1"/>
  <c r="AB331" i="1"/>
  <c r="AB355" i="1"/>
  <c r="AB361" i="1"/>
  <c r="AB157" i="1"/>
  <c r="AB156" i="1"/>
  <c r="AB265" i="1"/>
  <c r="AB199" i="1"/>
  <c r="AB182" i="1"/>
  <c r="AB247" i="1"/>
  <c r="AB371" i="1"/>
  <c r="AB248" i="1"/>
  <c r="AB460" i="1"/>
  <c r="AB262" i="1"/>
  <c r="AB180" i="1"/>
  <c r="AB203" i="1"/>
  <c r="AB464" i="1"/>
  <c r="AB305" i="1"/>
  <c r="AB143" i="1"/>
  <c r="AB406" i="1"/>
  <c r="AB400" i="1"/>
  <c r="AB215" i="1"/>
  <c r="AB113" i="1"/>
  <c r="AB176" i="1"/>
  <c r="AB259" i="1"/>
  <c r="AB178" i="1"/>
  <c r="AB254" i="1"/>
  <c r="AB226" i="1"/>
  <c r="AB327" i="1"/>
  <c r="AB169" i="1"/>
  <c r="AB264" i="1"/>
  <c r="AB150" i="1"/>
  <c r="AB324" i="1"/>
  <c r="AB209" i="1"/>
  <c r="AB321" i="1"/>
  <c r="AB245" i="1"/>
  <c r="AB153" i="1"/>
  <c r="AB402" i="1"/>
  <c r="AB309" i="1"/>
  <c r="AB439" i="1"/>
  <c r="AB443" i="1"/>
  <c r="AB458" i="1"/>
  <c r="AB366" i="1"/>
  <c r="AB231" i="1"/>
  <c r="AB389" i="1"/>
  <c r="AB238" i="1"/>
  <c r="AB128" i="1"/>
  <c r="AB103" i="1"/>
  <c r="AB445" i="1"/>
  <c r="AB125" i="1"/>
  <c r="AB92" i="1"/>
  <c r="AB441" i="1"/>
  <c r="AB161" i="1"/>
  <c r="AB367" i="1"/>
  <c r="AB80" i="1"/>
  <c r="AB266" i="1"/>
  <c r="AB101" i="1"/>
  <c r="AB175" i="1"/>
  <c r="AB299" i="1"/>
  <c r="AB94" i="1"/>
  <c r="AB456" i="1"/>
  <c r="AB242" i="1"/>
  <c r="AB221" i="1"/>
  <c r="AB399" i="1"/>
  <c r="AB387" i="1"/>
  <c r="AB377" i="1"/>
  <c r="AB358" i="1"/>
  <c r="AB381" i="1"/>
  <c r="AB359" i="1"/>
  <c r="AB442" i="1"/>
  <c r="AB357" i="1"/>
  <c r="AB126" i="1"/>
  <c r="AB78" i="1"/>
  <c r="AB378" i="1"/>
  <c r="AB382" i="1"/>
  <c r="AB141" i="1"/>
  <c r="AB455" i="1"/>
  <c r="AB249" i="1"/>
  <c r="AB343" i="1"/>
  <c r="AB212" i="1"/>
  <c r="AB120" i="1"/>
  <c r="AB349" i="1"/>
  <c r="AB260" i="1"/>
  <c r="AB107" i="1"/>
  <c r="AB147" i="1"/>
  <c r="AB181" i="1"/>
  <c r="AB466" i="1"/>
  <c r="AB365" i="1"/>
  <c r="AB79" i="1"/>
  <c r="AB191" i="1"/>
  <c r="AB220" i="1"/>
  <c r="AB218" i="1"/>
  <c r="AB77" i="1"/>
  <c r="AB376" i="1"/>
  <c r="AB219" i="1"/>
  <c r="AB385" i="1"/>
  <c r="AB444" i="1"/>
  <c r="AB236" i="1"/>
  <c r="AB240" i="1"/>
  <c r="AB106" i="1"/>
  <c r="AB86" i="1"/>
  <c r="AB214" i="1"/>
  <c r="AB394" i="1"/>
  <c r="AB383" i="1"/>
  <c r="AB301" i="1"/>
  <c r="AB204" i="1"/>
  <c r="AB187" i="1"/>
  <c r="AB234" i="1"/>
  <c r="AB81" i="1"/>
  <c r="AB405" i="1"/>
  <c r="AB380" i="1"/>
  <c r="AB393" i="1"/>
  <c r="AB197" i="1"/>
  <c r="AB96" i="1"/>
  <c r="AB213" i="1"/>
  <c r="AB217" i="1"/>
  <c r="AB75" i="1"/>
  <c r="AB253" i="1"/>
  <c r="AB163" i="1"/>
  <c r="AB232" i="1"/>
  <c r="AB154" i="1"/>
  <c r="AB124" i="1"/>
  <c r="AB338" i="1"/>
  <c r="AB315" i="1"/>
  <c r="AB225" i="1"/>
  <c r="AB303" i="1"/>
  <c r="AB131" i="1"/>
  <c r="AB98" i="1"/>
  <c r="AB114" i="1"/>
  <c r="AB461" i="1"/>
  <c r="AB374" i="1"/>
  <c r="AB135" i="1"/>
  <c r="AB105" i="1"/>
  <c r="S186" i="1"/>
  <c r="V186" i="1"/>
  <c r="I186" i="1"/>
  <c r="G186" i="1"/>
  <c r="C186" i="1"/>
  <c r="N186" i="1"/>
  <c r="X186" i="1"/>
  <c r="AB186" i="1"/>
  <c r="U186" i="1"/>
  <c r="F186" i="1"/>
  <c r="AD186" i="1"/>
  <c r="O186" i="1"/>
  <c r="K186" i="1"/>
  <c r="E186" i="1"/>
  <c r="P186" i="1"/>
  <c r="Q186" i="1"/>
  <c r="AC186" i="1"/>
  <c r="Y186" i="1"/>
  <c r="M186" i="1"/>
  <c r="W186" i="1"/>
  <c r="R70" i="1"/>
  <c r="AB102" i="1"/>
  <c r="N102" i="1"/>
  <c r="W102" i="1"/>
  <c r="AA102" i="1"/>
  <c r="C102" i="1"/>
  <c r="E102" i="1"/>
  <c r="AC102" i="1"/>
  <c r="K102" i="1"/>
  <c r="S102" i="1"/>
  <c r="E210" i="1"/>
  <c r="K210" i="1"/>
  <c r="O210" i="1"/>
  <c r="X210" i="1"/>
  <c r="AB210" i="1"/>
  <c r="F210" i="1"/>
  <c r="P210" i="1"/>
  <c r="Y210" i="1"/>
  <c r="N210" i="1"/>
  <c r="AC210" i="1"/>
  <c r="U210" i="1"/>
  <c r="G210" i="1"/>
  <c r="C210" i="1"/>
  <c r="M210" i="1"/>
  <c r="W210" i="1"/>
  <c r="I210" i="1"/>
  <c r="S210" i="1"/>
  <c r="AD210" i="1"/>
  <c r="Q210" i="1"/>
  <c r="V210" i="1"/>
  <c r="F134" i="1"/>
  <c r="F353" i="1"/>
  <c r="F409" i="1"/>
  <c r="F386" i="1"/>
  <c r="F130" i="1"/>
  <c r="F330" i="1"/>
  <c r="F352" i="1"/>
  <c r="F348" i="1"/>
  <c r="F189" i="1"/>
  <c r="F185" i="1"/>
  <c r="F337" i="1"/>
  <c r="F100" i="1"/>
  <c r="F152" i="1"/>
  <c r="F87" i="1"/>
  <c r="F108" i="1"/>
  <c r="F372" i="1"/>
  <c r="F237" i="1"/>
  <c r="F85" i="1"/>
  <c r="F137" i="1"/>
  <c r="F318" i="1"/>
  <c r="F360" i="1"/>
  <c r="F133" i="1"/>
  <c r="F122" i="1"/>
  <c r="F344" i="1"/>
  <c r="F119" i="1"/>
  <c r="F91" i="1"/>
  <c r="F329" i="1"/>
  <c r="F361" i="1"/>
  <c r="F190" i="1"/>
  <c r="F322" i="1"/>
  <c r="F408" i="1"/>
  <c r="F148" i="1"/>
  <c r="F326" i="1"/>
  <c r="F355" i="1"/>
  <c r="F97" i="1"/>
  <c r="F184" i="1"/>
  <c r="F331" i="1"/>
  <c r="F180" i="1"/>
  <c r="F305" i="1"/>
  <c r="F150" i="1"/>
  <c r="F324" i="1"/>
  <c r="F309" i="1"/>
  <c r="F247" i="1"/>
  <c r="F254" i="1"/>
  <c r="F248" i="1"/>
  <c r="F439" i="1"/>
  <c r="F443" i="1"/>
  <c r="F327" i="1"/>
  <c r="F169" i="1"/>
  <c r="F156" i="1"/>
  <c r="F265" i="1"/>
  <c r="F113" i="1"/>
  <c r="F199" i="1"/>
  <c r="F321" i="1"/>
  <c r="F182" i="1"/>
  <c r="F153" i="1"/>
  <c r="F371" i="1"/>
  <c r="F243" i="1"/>
  <c r="F464" i="1"/>
  <c r="F176" i="1"/>
  <c r="F259" i="1"/>
  <c r="F209" i="1"/>
  <c r="F245" i="1"/>
  <c r="F402" i="1"/>
  <c r="F178" i="1"/>
  <c r="F143" i="1"/>
  <c r="F406" i="1"/>
  <c r="F460" i="1"/>
  <c r="F203" i="1"/>
  <c r="F400" i="1"/>
  <c r="F264" i="1"/>
  <c r="F215" i="1"/>
  <c r="F226" i="1"/>
  <c r="F262" i="1"/>
  <c r="F80" i="1"/>
  <c r="F266" i="1"/>
  <c r="F92" i="1"/>
  <c r="F175" i="1"/>
  <c r="F94" i="1"/>
  <c r="F381" i="1"/>
  <c r="F231" i="1"/>
  <c r="F170" i="1"/>
  <c r="F445" i="1"/>
  <c r="F377" i="1"/>
  <c r="F358" i="1"/>
  <c r="F462" i="1"/>
  <c r="F359" i="1"/>
  <c r="F366" i="1"/>
  <c r="F101" i="1"/>
  <c r="F399" i="1"/>
  <c r="F299" i="1"/>
  <c r="F238" i="1"/>
  <c r="F441" i="1"/>
  <c r="F456" i="1"/>
  <c r="F458" i="1"/>
  <c r="F125" i="1"/>
  <c r="F389" i="1"/>
  <c r="F193" i="1"/>
  <c r="F387" i="1"/>
  <c r="F128" i="1"/>
  <c r="F103" i="1"/>
  <c r="F161" i="1"/>
  <c r="F242" i="1"/>
  <c r="F221" i="1"/>
  <c r="F367" i="1"/>
  <c r="F365" i="1"/>
  <c r="F455" i="1"/>
  <c r="F77" i="1"/>
  <c r="F240" i="1"/>
  <c r="F86" i="1"/>
  <c r="F394" i="1"/>
  <c r="F260" i="1"/>
  <c r="F107" i="1"/>
  <c r="F147" i="1"/>
  <c r="F181" i="1"/>
  <c r="F466" i="1"/>
  <c r="F249" i="1"/>
  <c r="F343" i="1"/>
  <c r="F444" i="1"/>
  <c r="F219" i="1"/>
  <c r="F78" i="1"/>
  <c r="F349" i="1"/>
  <c r="F106" i="1"/>
  <c r="F378" i="1"/>
  <c r="F385" i="1"/>
  <c r="F191" i="1"/>
  <c r="F220" i="1"/>
  <c r="F357" i="1"/>
  <c r="F218" i="1"/>
  <c r="F126" i="1"/>
  <c r="F376" i="1"/>
  <c r="F236" i="1"/>
  <c r="F212" i="1"/>
  <c r="F333" i="1"/>
  <c r="F79" i="1"/>
  <c r="F442" i="1"/>
  <c r="F382" i="1"/>
  <c r="F141" i="1"/>
  <c r="F120" i="1"/>
  <c r="F214" i="1"/>
  <c r="F187" i="1"/>
  <c r="F253" i="1"/>
  <c r="F303" i="1"/>
  <c r="F380" i="1"/>
  <c r="F197" i="1"/>
  <c r="F81" i="1"/>
  <c r="F374" i="1"/>
  <c r="F105" i="1"/>
  <c r="F383" i="1"/>
  <c r="F131" i="1"/>
  <c r="F393" i="1"/>
  <c r="F213" i="1"/>
  <c r="F154" i="1"/>
  <c r="F461" i="1"/>
  <c r="F124" i="1"/>
  <c r="F135" i="1"/>
  <c r="F301" i="1"/>
  <c r="F204" i="1"/>
  <c r="F96" i="1"/>
  <c r="F217" i="1"/>
  <c r="F338" i="1"/>
  <c r="F315" i="1"/>
  <c r="F75" i="1"/>
  <c r="F405" i="1"/>
  <c r="F98" i="1"/>
  <c r="F234" i="1"/>
  <c r="F114" i="1"/>
  <c r="F163" i="1"/>
  <c r="F232" i="1"/>
  <c r="F225" i="1"/>
  <c r="H48" i="1"/>
  <c r="N388" i="1"/>
  <c r="X388" i="1"/>
  <c r="U388" i="1"/>
  <c r="AD388" i="1"/>
  <c r="O388" i="1"/>
  <c r="Y388" i="1"/>
  <c r="M388" i="1"/>
  <c r="F388" i="1"/>
  <c r="K388" i="1"/>
  <c r="AC388" i="1"/>
  <c r="AB388" i="1"/>
  <c r="V388" i="1"/>
  <c r="I388" i="1"/>
  <c r="S388" i="1"/>
  <c r="P388" i="1"/>
  <c r="C388" i="1"/>
  <c r="E388" i="1"/>
  <c r="G388" i="1"/>
  <c r="Q388" i="1"/>
  <c r="W388" i="1"/>
  <c r="AA388" i="1"/>
  <c r="V198" i="1"/>
  <c r="O198" i="1"/>
  <c r="AA198" i="1"/>
  <c r="AC198" i="1"/>
  <c r="I198" i="1"/>
  <c r="E198" i="1"/>
  <c r="W198" i="1"/>
  <c r="AD198" i="1"/>
  <c r="C198" i="1"/>
  <c r="P198" i="1"/>
  <c r="F198" i="1"/>
  <c r="M198" i="1"/>
  <c r="Y198" i="1"/>
  <c r="G198" i="1"/>
  <c r="Q198" i="1"/>
  <c r="X198" i="1"/>
  <c r="U198" i="1"/>
  <c r="S198" i="1"/>
  <c r="N198" i="1"/>
  <c r="K198" i="1"/>
  <c r="AB198" i="1"/>
  <c r="K325" i="1"/>
  <c r="F325" i="1"/>
  <c r="I325" i="1"/>
  <c r="N325" i="1"/>
  <c r="O325" i="1"/>
  <c r="AB325" i="1"/>
  <c r="X325" i="1"/>
  <c r="AD325" i="1"/>
  <c r="Y325" i="1"/>
  <c r="G325" i="1"/>
  <c r="V325" i="1"/>
  <c r="C325" i="1"/>
  <c r="U325" i="1"/>
  <c r="S325" i="1"/>
  <c r="M325" i="1"/>
  <c r="E325" i="1"/>
  <c r="Q325" i="1"/>
  <c r="AA325" i="1"/>
  <c r="W325" i="1"/>
  <c r="AC325" i="1"/>
  <c r="P325" i="1"/>
  <c r="AB130" i="1"/>
  <c r="D55" i="1"/>
  <c r="AC227" i="1"/>
  <c r="U227" i="1"/>
  <c r="C227" i="1"/>
  <c r="Y227" i="1"/>
  <c r="P227" i="1"/>
  <c r="E227" i="1"/>
  <c r="V227" i="1"/>
  <c r="I227" i="1"/>
  <c r="M227" i="1"/>
  <c r="F227" i="1"/>
  <c r="O227" i="1"/>
  <c r="X227" i="1"/>
  <c r="N227" i="1"/>
  <c r="AD227" i="1"/>
  <c r="AB227" i="1"/>
  <c r="G227" i="1"/>
  <c r="Q227" i="1"/>
  <c r="W227" i="1"/>
  <c r="K227" i="1"/>
  <c r="S227" i="1"/>
  <c r="F302" i="1"/>
  <c r="T44" i="1"/>
  <c r="AA44" i="1"/>
  <c r="B412" i="1" s="1"/>
  <c r="F44" i="1"/>
  <c r="Z44" i="1"/>
  <c r="V44" i="1"/>
  <c r="E44" i="1"/>
  <c r="B104" i="1" s="1"/>
  <c r="R44" i="1"/>
  <c r="N44" i="1"/>
  <c r="H44" i="1"/>
  <c r="AB44" i="1"/>
  <c r="D44" i="1"/>
  <c r="O44" i="1"/>
  <c r="B244" i="1" s="1"/>
  <c r="X44" i="1"/>
  <c r="P44" i="1"/>
  <c r="I44" i="1"/>
  <c r="B160" i="1" s="1"/>
  <c r="J44" i="1"/>
  <c r="U44" i="1"/>
  <c r="B328" i="1" s="1"/>
  <c r="Q44" i="1"/>
  <c r="B272" i="1" s="1"/>
  <c r="S44" i="1"/>
  <c r="B300" i="1" s="1"/>
  <c r="Y44" i="1"/>
  <c r="B384" i="1" s="1"/>
  <c r="G44" i="1"/>
  <c r="B132" i="1" s="1"/>
  <c r="M44" i="1"/>
  <c r="B216" i="1" s="1"/>
  <c r="W44" i="1"/>
  <c r="B356" i="1" s="1"/>
  <c r="AC44" i="1"/>
  <c r="B440" i="1" s="1"/>
  <c r="C44" i="1"/>
  <c r="B76" i="1" s="1"/>
  <c r="K44" i="1"/>
  <c r="B188" i="1" s="1"/>
  <c r="L44" i="1"/>
  <c r="J74" i="1"/>
  <c r="J241" i="1" s="1"/>
  <c r="J46" i="1"/>
  <c r="J64" i="1"/>
  <c r="J69" i="1"/>
  <c r="J54" i="1"/>
  <c r="J48" i="1"/>
  <c r="J45" i="1"/>
  <c r="J60" i="1"/>
  <c r="J65" i="1"/>
  <c r="J47" i="1"/>
  <c r="J59" i="1"/>
  <c r="J49" i="1"/>
  <c r="J53" i="1"/>
  <c r="J43" i="1"/>
  <c r="R74" i="1"/>
  <c r="R241" i="1" s="1"/>
  <c r="R69" i="1"/>
  <c r="R54" i="1"/>
  <c r="R45" i="1"/>
  <c r="R60" i="1"/>
  <c r="R59" i="1"/>
  <c r="R47" i="1"/>
  <c r="R49" i="1"/>
  <c r="R64" i="1"/>
  <c r="R65" i="1"/>
  <c r="R43" i="1"/>
  <c r="R55" i="1"/>
  <c r="R53" i="1"/>
  <c r="Q63" i="1"/>
  <c r="B291" i="1" s="1"/>
  <c r="AD63" i="1"/>
  <c r="F63" i="1"/>
  <c r="N63" i="1"/>
  <c r="O63" i="1"/>
  <c r="B263" i="1" s="1"/>
  <c r="D63" i="1"/>
  <c r="AB63" i="1"/>
  <c r="R63" i="1"/>
  <c r="Z63" i="1"/>
  <c r="V63" i="1"/>
  <c r="X63" i="1"/>
  <c r="AA63" i="1"/>
  <c r="B431" i="1" s="1"/>
  <c r="G63" i="1"/>
  <c r="B151" i="1" s="1"/>
  <c r="S63" i="1"/>
  <c r="B319" i="1" s="1"/>
  <c r="W63" i="1"/>
  <c r="K63" i="1"/>
  <c r="B207" i="1" s="1"/>
  <c r="U63" i="1"/>
  <c r="B347" i="1" s="1"/>
  <c r="I63" i="1"/>
  <c r="B179" i="1" s="1"/>
  <c r="AC63" i="1"/>
  <c r="B459" i="1" s="1"/>
  <c r="L63" i="1"/>
  <c r="P63" i="1"/>
  <c r="C63" i="1"/>
  <c r="B95" i="1" s="1"/>
  <c r="H63" i="1"/>
  <c r="J63" i="1"/>
  <c r="E63" i="1"/>
  <c r="B123" i="1" s="1"/>
  <c r="T63" i="1"/>
  <c r="Y63" i="1"/>
  <c r="B403" i="1" s="1"/>
  <c r="M63" i="1"/>
  <c r="B235" i="1" s="1"/>
  <c r="H60" i="1"/>
  <c r="J68" i="1"/>
  <c r="J70" i="1"/>
  <c r="E206" i="1"/>
  <c r="S206" i="1"/>
  <c r="C206" i="1"/>
  <c r="Y206" i="1"/>
  <c r="M206" i="1"/>
  <c r="W206" i="1"/>
  <c r="AC206" i="1"/>
  <c r="F206" i="1"/>
  <c r="AA206" i="1"/>
  <c r="I206" i="1"/>
  <c r="P206" i="1"/>
  <c r="O206" i="1"/>
  <c r="G206" i="1"/>
  <c r="AB206" i="1"/>
  <c r="J206" i="1"/>
  <c r="N206" i="1"/>
  <c r="V206" i="1"/>
  <c r="Q206" i="1"/>
  <c r="X206" i="1"/>
  <c r="AD206" i="1"/>
  <c r="K206" i="1"/>
  <c r="U206" i="1"/>
  <c r="Y192" i="1"/>
  <c r="AB192" i="1"/>
  <c r="M192" i="1"/>
  <c r="E192" i="1"/>
  <c r="W192" i="1"/>
  <c r="I192" i="1"/>
  <c r="AC192" i="1"/>
  <c r="Q192" i="1"/>
  <c r="K192" i="1"/>
  <c r="P192" i="1"/>
  <c r="F192" i="1"/>
  <c r="S192" i="1"/>
  <c r="U192" i="1"/>
  <c r="V192" i="1"/>
  <c r="X192" i="1"/>
  <c r="O192" i="1"/>
  <c r="AD192" i="1"/>
  <c r="N192" i="1"/>
  <c r="AA192" i="1"/>
  <c r="G192" i="1"/>
  <c r="C192" i="1"/>
  <c r="AD332" i="1"/>
  <c r="X332" i="1"/>
  <c r="N332" i="1"/>
  <c r="M332" i="1"/>
  <c r="V332" i="1"/>
  <c r="F332" i="1"/>
  <c r="U332" i="1"/>
  <c r="C332" i="1"/>
  <c r="AB332" i="1"/>
  <c r="Q332" i="1"/>
  <c r="E332" i="1"/>
  <c r="W332" i="1"/>
  <c r="P332" i="1"/>
  <c r="AA332" i="1"/>
  <c r="G332" i="1"/>
  <c r="S332" i="1"/>
  <c r="Y332" i="1"/>
  <c r="K332" i="1"/>
  <c r="I332" i="1"/>
  <c r="AC332" i="1"/>
  <c r="O332" i="1"/>
  <c r="R48" i="1"/>
  <c r="AD136" i="1"/>
  <c r="U136" i="1"/>
  <c r="S136" i="1"/>
  <c r="I136" i="1"/>
  <c r="X136" i="1"/>
  <c r="N136" i="1"/>
  <c r="AB136" i="1"/>
  <c r="Y136" i="1"/>
  <c r="F136" i="1"/>
  <c r="V136" i="1"/>
  <c r="G136" i="1"/>
  <c r="AA136" i="1"/>
  <c r="AC136" i="1"/>
  <c r="P136" i="1"/>
  <c r="W136" i="1"/>
  <c r="O136" i="1"/>
  <c r="C136" i="1"/>
  <c r="M136" i="1"/>
  <c r="K136" i="1"/>
  <c r="Q136" i="1"/>
  <c r="E136" i="1"/>
  <c r="V350" i="1"/>
  <c r="AD350" i="1"/>
  <c r="N350" i="1"/>
  <c r="X350" i="1"/>
  <c r="J350" i="1"/>
  <c r="F350" i="1"/>
  <c r="U350" i="1"/>
  <c r="AB350" i="1"/>
  <c r="M350" i="1"/>
  <c r="Q350" i="1"/>
  <c r="W350" i="1"/>
  <c r="C350" i="1"/>
  <c r="P350" i="1"/>
  <c r="E350" i="1"/>
  <c r="G350" i="1"/>
  <c r="AA350" i="1"/>
  <c r="S350" i="1"/>
  <c r="Y350" i="1"/>
  <c r="I350" i="1"/>
  <c r="K350" i="1"/>
  <c r="O350" i="1"/>
  <c r="AC350" i="1"/>
  <c r="T66" i="1"/>
  <c r="H66" i="1"/>
  <c r="N346" i="1"/>
  <c r="X346" i="1"/>
  <c r="AD346" i="1"/>
  <c r="V346" i="1"/>
  <c r="R346" i="1"/>
  <c r="AB346" i="1"/>
  <c r="M346" i="1"/>
  <c r="U346" i="1"/>
  <c r="J346" i="1"/>
  <c r="F346" i="1"/>
  <c r="C346" i="1"/>
  <c r="Q346" i="1"/>
  <c r="E346" i="1"/>
  <c r="P346" i="1"/>
  <c r="W346" i="1"/>
  <c r="AA346" i="1"/>
  <c r="G346" i="1"/>
  <c r="S346" i="1"/>
  <c r="Y346" i="1"/>
  <c r="K346" i="1"/>
  <c r="I346" i="1"/>
  <c r="AC346" i="1"/>
  <c r="O346" i="1"/>
  <c r="S208" i="1"/>
  <c r="Y208" i="1"/>
  <c r="Q208" i="1"/>
  <c r="O208" i="1"/>
  <c r="F208" i="1"/>
  <c r="J208" i="1"/>
  <c r="X208" i="1"/>
  <c r="K208" i="1"/>
  <c r="R208" i="1"/>
  <c r="P208" i="1"/>
  <c r="AA208" i="1"/>
  <c r="C208" i="1"/>
  <c r="V208" i="1"/>
  <c r="E208" i="1"/>
  <c r="AC208" i="1"/>
  <c r="I208" i="1"/>
  <c r="AD208" i="1"/>
  <c r="G208" i="1"/>
  <c r="M208" i="1"/>
  <c r="W208" i="1"/>
  <c r="N208" i="1"/>
  <c r="AB208" i="1"/>
  <c r="U208" i="1"/>
  <c r="P339" i="1"/>
  <c r="AB339" i="1"/>
  <c r="E339" i="1"/>
  <c r="X339" i="1"/>
  <c r="C339" i="1"/>
  <c r="R339" i="1"/>
  <c r="V339" i="1"/>
  <c r="Y339" i="1"/>
  <c r="AC339" i="1"/>
  <c r="Q339" i="1"/>
  <c r="M339" i="1"/>
  <c r="N339" i="1"/>
  <c r="AA339" i="1"/>
  <c r="S339" i="1"/>
  <c r="W339" i="1"/>
  <c r="I339" i="1"/>
  <c r="J339" i="1"/>
  <c r="O339" i="1"/>
  <c r="F339" i="1"/>
  <c r="U339" i="1"/>
  <c r="AD339" i="1"/>
  <c r="G339" i="1"/>
  <c r="K339" i="1"/>
  <c r="T55" i="1"/>
  <c r="C395" i="1"/>
  <c r="O395" i="1"/>
  <c r="R395" i="1"/>
  <c r="F395" i="1"/>
  <c r="I395" i="1"/>
  <c r="U395" i="1"/>
  <c r="AD395" i="1"/>
  <c r="AA395" i="1"/>
  <c r="P395" i="1"/>
  <c r="V395" i="1"/>
  <c r="G395" i="1"/>
  <c r="J395" i="1"/>
  <c r="M395" i="1"/>
  <c r="K395" i="1"/>
  <c r="N395" i="1"/>
  <c r="X395" i="1"/>
  <c r="E395" i="1"/>
  <c r="S395" i="1"/>
  <c r="AC395" i="1"/>
  <c r="AB395" i="1"/>
  <c r="Q395" i="1"/>
  <c r="W395" i="1"/>
  <c r="Y395" i="1"/>
  <c r="Q55" i="1"/>
  <c r="B283" i="1" s="1"/>
  <c r="K451" i="1"/>
  <c r="C451" i="1"/>
  <c r="U451" i="1"/>
  <c r="AB451" i="1"/>
  <c r="F451" i="1"/>
  <c r="M451" i="1"/>
  <c r="O451" i="1"/>
  <c r="W451" i="1"/>
  <c r="AC451" i="1"/>
  <c r="E451" i="1"/>
  <c r="G451" i="1"/>
  <c r="Y451" i="1"/>
  <c r="Q451" i="1"/>
  <c r="V451" i="1"/>
  <c r="AA451" i="1"/>
  <c r="N451" i="1"/>
  <c r="J451" i="1"/>
  <c r="X451" i="1"/>
  <c r="AD451" i="1"/>
  <c r="P451" i="1"/>
  <c r="I451" i="1"/>
  <c r="S451" i="1"/>
  <c r="AB302" i="1"/>
  <c r="AB87" i="1"/>
  <c r="R61" i="1"/>
  <c r="AB61" i="1"/>
  <c r="N61" i="1"/>
  <c r="X61" i="1"/>
  <c r="T61" i="1"/>
  <c r="J61" i="1"/>
  <c r="AD61" i="1"/>
  <c r="V61" i="1"/>
  <c r="W61" i="1"/>
  <c r="B373" i="1" s="1"/>
  <c r="Z61" i="1"/>
  <c r="E61" i="1"/>
  <c r="B121" i="1" s="1"/>
  <c r="L61" i="1"/>
  <c r="AC61" i="1"/>
  <c r="B457" i="1" s="1"/>
  <c r="D61" i="1"/>
  <c r="H61" i="1"/>
  <c r="F61" i="1"/>
  <c r="M61" i="1"/>
  <c r="B233" i="1" s="1"/>
  <c r="K61" i="1"/>
  <c r="B205" i="1" s="1"/>
  <c r="Y61" i="1"/>
  <c r="B401" i="1" s="1"/>
  <c r="U61" i="1"/>
  <c r="C61" i="1"/>
  <c r="B93" i="1" s="1"/>
  <c r="G61" i="1"/>
  <c r="B149" i="1" s="1"/>
  <c r="I61" i="1"/>
  <c r="B177" i="1" s="1"/>
  <c r="AA61" i="1"/>
  <c r="B429" i="1" s="1"/>
  <c r="O61" i="1"/>
  <c r="B261" i="1" s="1"/>
  <c r="S61" i="1"/>
  <c r="B317" i="1" s="1"/>
  <c r="Q61" i="1"/>
  <c r="B289" i="1" s="1"/>
  <c r="P61" i="1"/>
  <c r="U67" i="1"/>
  <c r="B351" i="1" s="1"/>
  <c r="O67" i="1"/>
  <c r="B267" i="1" s="1"/>
  <c r="Z67" i="1"/>
  <c r="M67" i="1"/>
  <c r="B239" i="1" s="1"/>
  <c r="C67" i="1"/>
  <c r="B99" i="1" s="1"/>
  <c r="W67" i="1"/>
  <c r="B379" i="1" s="1"/>
  <c r="AC67" i="1"/>
  <c r="B463" i="1" s="1"/>
  <c r="X67" i="1"/>
  <c r="N67" i="1"/>
  <c r="AA67" i="1"/>
  <c r="L67" i="1"/>
  <c r="R67" i="1"/>
  <c r="E67" i="1"/>
  <c r="B127" i="1" s="1"/>
  <c r="V67" i="1"/>
  <c r="K67" i="1"/>
  <c r="B211" i="1" s="1"/>
  <c r="F67" i="1"/>
  <c r="J67" i="1"/>
  <c r="Q67" i="1"/>
  <c r="B295" i="1" s="1"/>
  <c r="T67" i="1"/>
  <c r="S67" i="1"/>
  <c r="B323" i="1" s="1"/>
  <c r="AD67" i="1"/>
  <c r="I67" i="1"/>
  <c r="B183" i="1" s="1"/>
  <c r="D67" i="1"/>
  <c r="AB67" i="1"/>
  <c r="H67" i="1"/>
  <c r="P67" i="1"/>
  <c r="G67" i="1"/>
  <c r="B155" i="1" s="1"/>
  <c r="Y67" i="1"/>
  <c r="B407" i="1" s="1"/>
  <c r="L60" i="1"/>
  <c r="L46" i="1"/>
  <c r="L45" i="1"/>
  <c r="L74" i="1"/>
  <c r="L388" i="1" s="1"/>
  <c r="L66" i="1"/>
  <c r="L69" i="1"/>
  <c r="L54" i="1"/>
  <c r="L64" i="1"/>
  <c r="L65" i="1"/>
  <c r="L48" i="1"/>
  <c r="L59" i="1"/>
  <c r="L49" i="1"/>
  <c r="L47" i="1"/>
  <c r="L62" i="1"/>
  <c r="L68" i="1"/>
  <c r="L55" i="1"/>
  <c r="L53" i="1"/>
  <c r="L43" i="1"/>
  <c r="Q57" i="1"/>
  <c r="G57" i="1"/>
  <c r="B145" i="1" s="1"/>
  <c r="R57" i="1"/>
  <c r="F57" i="1"/>
  <c r="AC57" i="1"/>
  <c r="B453" i="1" s="1"/>
  <c r="AB57" i="1"/>
  <c r="T57" i="1"/>
  <c r="P57" i="1"/>
  <c r="N57" i="1"/>
  <c r="H57" i="1"/>
  <c r="C57" i="1"/>
  <c r="B89" i="1" s="1"/>
  <c r="X57" i="1"/>
  <c r="I57" i="1"/>
  <c r="B173" i="1" s="1"/>
  <c r="K57" i="1"/>
  <c r="B201" i="1" s="1"/>
  <c r="Z57" i="1"/>
  <c r="W57" i="1"/>
  <c r="B369" i="1" s="1"/>
  <c r="D57" i="1"/>
  <c r="S57" i="1"/>
  <c r="B313" i="1" s="1"/>
  <c r="J57" i="1"/>
  <c r="E57" i="1"/>
  <c r="B117" i="1" s="1"/>
  <c r="L57" i="1"/>
  <c r="V57" i="1"/>
  <c r="Y57" i="1"/>
  <c r="B397" i="1" s="1"/>
  <c r="AA57" i="1"/>
  <c r="B425" i="1" s="1"/>
  <c r="O57" i="1"/>
  <c r="B257" i="1" s="1"/>
  <c r="AD57" i="1"/>
  <c r="M57" i="1"/>
  <c r="B229" i="1" s="1"/>
  <c r="U57" i="1"/>
  <c r="B341" i="1" s="1"/>
  <c r="AA69" i="1"/>
  <c r="B437" i="1" s="1"/>
  <c r="X269" i="1"/>
  <c r="J269" i="1"/>
  <c r="W269" i="1"/>
  <c r="AD269" i="1"/>
  <c r="I269" i="1"/>
  <c r="G269" i="1"/>
  <c r="F269" i="1"/>
  <c r="E269" i="1"/>
  <c r="U269" i="1"/>
  <c r="V269" i="1"/>
  <c r="K269" i="1"/>
  <c r="Q269" i="1"/>
  <c r="N269" i="1"/>
  <c r="M269" i="1"/>
  <c r="Y269" i="1"/>
  <c r="AB269" i="1"/>
  <c r="S269" i="1"/>
  <c r="P269" i="1"/>
  <c r="O269" i="1"/>
  <c r="L269" i="1"/>
  <c r="AA269" i="1"/>
  <c r="C269" i="1"/>
  <c r="AC269" i="1"/>
  <c r="D69" i="1"/>
  <c r="D50" i="1"/>
  <c r="H50" i="1"/>
  <c r="AB50" i="1"/>
  <c r="T50" i="1"/>
  <c r="J50" i="1"/>
  <c r="S50" i="1"/>
  <c r="B306" i="1" s="1"/>
  <c r="N50" i="1"/>
  <c r="AD50" i="1"/>
  <c r="F50" i="1"/>
  <c r="X50" i="1"/>
  <c r="K50" i="1"/>
  <c r="B194" i="1" s="1"/>
  <c r="R50" i="1"/>
  <c r="Y50" i="1"/>
  <c r="B390" i="1" s="1"/>
  <c r="L50" i="1"/>
  <c r="E50" i="1"/>
  <c r="B110" i="1" s="1"/>
  <c r="Z50" i="1"/>
  <c r="G50" i="1"/>
  <c r="B138" i="1" s="1"/>
  <c r="U50" i="1"/>
  <c r="B334" i="1" s="1"/>
  <c r="AC50" i="1"/>
  <c r="B446" i="1" s="1"/>
  <c r="W50" i="1"/>
  <c r="B362" i="1" s="1"/>
  <c r="C50" i="1"/>
  <c r="B82" i="1" s="1"/>
  <c r="AA50" i="1"/>
  <c r="B418" i="1" s="1"/>
  <c r="V50" i="1"/>
  <c r="Q50" i="1"/>
  <c r="B278" i="1" s="1"/>
  <c r="P50" i="1"/>
  <c r="M50" i="1"/>
  <c r="B222" i="1" s="1"/>
  <c r="O50" i="1"/>
  <c r="B250" i="1" s="1"/>
  <c r="I50" i="1"/>
  <c r="B166" i="1" s="1"/>
  <c r="Z74" i="1"/>
  <c r="Z268" i="1" s="1"/>
  <c r="Z48" i="1"/>
  <c r="Z54" i="1"/>
  <c r="Z60" i="1"/>
  <c r="Z46" i="1"/>
  <c r="Z65" i="1"/>
  <c r="Z59" i="1"/>
  <c r="Z45" i="1"/>
  <c r="Z47" i="1"/>
  <c r="Z43" i="1"/>
  <c r="Z49" i="1"/>
  <c r="Z53" i="1"/>
  <c r="F268" i="1"/>
  <c r="Q268" i="1"/>
  <c r="N268" i="1"/>
  <c r="AD268" i="1"/>
  <c r="AB268" i="1"/>
  <c r="U268" i="1"/>
  <c r="X268" i="1"/>
  <c r="J268" i="1"/>
  <c r="I268" i="1"/>
  <c r="R268" i="1"/>
  <c r="V268" i="1"/>
  <c r="G268" i="1"/>
  <c r="S268" i="1"/>
  <c r="K268" i="1"/>
  <c r="AA268" i="1"/>
  <c r="E268" i="1"/>
  <c r="Y268" i="1"/>
  <c r="AC268" i="1"/>
  <c r="O268" i="1"/>
  <c r="M268" i="1"/>
  <c r="P268" i="1"/>
  <c r="C268" i="1"/>
  <c r="W268" i="1"/>
  <c r="R68" i="1"/>
  <c r="R354" i="1"/>
  <c r="F354" i="1"/>
  <c r="X354" i="1"/>
  <c r="C354" i="1"/>
  <c r="P354" i="1"/>
  <c r="G354" i="1"/>
  <c r="S354" i="1"/>
  <c r="I354" i="1"/>
  <c r="K354" i="1"/>
  <c r="Y354" i="1"/>
  <c r="O354" i="1"/>
  <c r="AC354" i="1"/>
  <c r="Y410" i="1"/>
  <c r="AD410" i="1"/>
  <c r="F410" i="1"/>
  <c r="S410" i="1"/>
  <c r="K410" i="1"/>
  <c r="I410" i="1"/>
  <c r="U410" i="1"/>
  <c r="Q410" i="1"/>
  <c r="R410" i="1"/>
  <c r="AB410" i="1"/>
  <c r="N410" i="1"/>
  <c r="P410" i="1"/>
  <c r="X410" i="1"/>
  <c r="AA410" i="1"/>
  <c r="C410" i="1"/>
  <c r="J410" i="1"/>
  <c r="V410" i="1"/>
  <c r="L410" i="1"/>
  <c r="E410" i="1"/>
  <c r="G410" i="1"/>
  <c r="M410" i="1"/>
  <c r="AC410" i="1"/>
  <c r="O410" i="1"/>
  <c r="W410" i="1"/>
  <c r="E164" i="1"/>
  <c r="F164" i="1"/>
  <c r="R164" i="1"/>
  <c r="Y164" i="1"/>
  <c r="AD164" i="1"/>
  <c r="V164" i="1"/>
  <c r="N164" i="1"/>
  <c r="K164" i="1"/>
  <c r="AB164" i="1"/>
  <c r="Q164" i="1"/>
  <c r="P164" i="1"/>
  <c r="J164" i="1"/>
  <c r="X164" i="1"/>
  <c r="U164" i="1"/>
  <c r="AA164" i="1"/>
  <c r="C164" i="1"/>
  <c r="W164" i="1"/>
  <c r="S164" i="1"/>
  <c r="AC164" i="1"/>
  <c r="M164" i="1"/>
  <c r="O164" i="1"/>
  <c r="G164" i="1"/>
  <c r="L164" i="1"/>
  <c r="I164" i="1"/>
  <c r="U304" i="1"/>
  <c r="O304" i="1"/>
  <c r="X304" i="1"/>
  <c r="AC304" i="1"/>
  <c r="Y304" i="1"/>
  <c r="F304" i="1"/>
  <c r="S304" i="1"/>
  <c r="N304" i="1"/>
  <c r="R304" i="1"/>
  <c r="Z304" i="1"/>
  <c r="K304" i="1"/>
  <c r="J304" i="1"/>
  <c r="I304" i="1"/>
  <c r="V304" i="1"/>
  <c r="L304" i="1"/>
  <c r="AB304" i="1"/>
  <c r="AA304" i="1"/>
  <c r="AD304" i="1"/>
  <c r="G304" i="1"/>
  <c r="M304" i="1"/>
  <c r="E304" i="1"/>
  <c r="W304" i="1"/>
  <c r="C304" i="1"/>
  <c r="P304" i="1"/>
  <c r="Q304" i="1"/>
  <c r="J66" i="1"/>
  <c r="J62" i="1"/>
  <c r="K134" i="1"/>
  <c r="K302" i="1"/>
  <c r="K337" i="1"/>
  <c r="K152" i="1"/>
  <c r="K189" i="1"/>
  <c r="K353" i="1"/>
  <c r="K100" i="1"/>
  <c r="K360" i="1"/>
  <c r="K185" i="1"/>
  <c r="K108" i="1"/>
  <c r="K237" i="1"/>
  <c r="K85" i="1"/>
  <c r="K137" i="1"/>
  <c r="K133" i="1"/>
  <c r="K122" i="1"/>
  <c r="K372" i="1"/>
  <c r="K318" i="1"/>
  <c r="K119" i="1"/>
  <c r="K329" i="1"/>
  <c r="K408" i="1"/>
  <c r="K97" i="1"/>
  <c r="K91" i="1"/>
  <c r="K326" i="1"/>
  <c r="K331" i="1"/>
  <c r="K148" i="1"/>
  <c r="K190" i="1"/>
  <c r="K355" i="1"/>
  <c r="K361" i="1"/>
  <c r="K184" i="1"/>
  <c r="K322" i="1"/>
  <c r="K243" i="1"/>
  <c r="K203" i="1"/>
  <c r="K264" i="1"/>
  <c r="K248" i="1"/>
  <c r="K180" i="1"/>
  <c r="K156" i="1"/>
  <c r="K265" i="1"/>
  <c r="K400" i="1"/>
  <c r="K215" i="1"/>
  <c r="K176" i="1"/>
  <c r="K150" i="1"/>
  <c r="K209" i="1"/>
  <c r="K245" i="1"/>
  <c r="K402" i="1"/>
  <c r="K309" i="1"/>
  <c r="K254" i="1"/>
  <c r="K130" i="1"/>
  <c r="K464" i="1"/>
  <c r="K113" i="1"/>
  <c r="K305" i="1"/>
  <c r="K199" i="1"/>
  <c r="K247" i="1"/>
  <c r="K371" i="1"/>
  <c r="K143" i="1"/>
  <c r="K406" i="1"/>
  <c r="K439" i="1"/>
  <c r="K443" i="1"/>
  <c r="K460" i="1"/>
  <c r="K262" i="1"/>
  <c r="K259" i="1"/>
  <c r="K324" i="1"/>
  <c r="K321" i="1"/>
  <c r="K182" i="1"/>
  <c r="K153" i="1"/>
  <c r="K178" i="1"/>
  <c r="K226" i="1"/>
  <c r="K327" i="1"/>
  <c r="K266" i="1"/>
  <c r="K231" i="1"/>
  <c r="K445" i="1"/>
  <c r="K101" i="1"/>
  <c r="K94" i="1"/>
  <c r="K458" i="1"/>
  <c r="K366" i="1"/>
  <c r="K80" i="1"/>
  <c r="K348" i="1"/>
  <c r="K389" i="1"/>
  <c r="K441" i="1"/>
  <c r="K462" i="1"/>
  <c r="K359" i="1"/>
  <c r="K367" i="1"/>
  <c r="K399" i="1"/>
  <c r="K344" i="1"/>
  <c r="K175" i="1"/>
  <c r="K299" i="1"/>
  <c r="K409" i="1"/>
  <c r="K381" i="1"/>
  <c r="K161" i="1"/>
  <c r="K242" i="1"/>
  <c r="K221" i="1"/>
  <c r="K125" i="1"/>
  <c r="K352" i="1"/>
  <c r="K330" i="1"/>
  <c r="K92" i="1"/>
  <c r="K387" i="1"/>
  <c r="K238" i="1"/>
  <c r="K377" i="1"/>
  <c r="K128" i="1"/>
  <c r="K358" i="1"/>
  <c r="K103" i="1"/>
  <c r="K456" i="1"/>
  <c r="K77" i="1"/>
  <c r="K386" i="1"/>
  <c r="K126" i="1"/>
  <c r="K376" i="1"/>
  <c r="K236" i="1"/>
  <c r="K240" i="1"/>
  <c r="K246" i="1"/>
  <c r="K214" i="1"/>
  <c r="K333" i="1"/>
  <c r="K260" i="1"/>
  <c r="K442" i="1"/>
  <c r="K382" i="1"/>
  <c r="K357" i="1"/>
  <c r="K249" i="1"/>
  <c r="K343" i="1"/>
  <c r="K444" i="1"/>
  <c r="K219" i="1"/>
  <c r="K212" i="1"/>
  <c r="K394" i="1"/>
  <c r="K147" i="1"/>
  <c r="K181" i="1"/>
  <c r="K79" i="1"/>
  <c r="K191" i="1"/>
  <c r="K220" i="1"/>
  <c r="K218" i="1"/>
  <c r="K120" i="1"/>
  <c r="K349" i="1"/>
  <c r="K106" i="1"/>
  <c r="K86" i="1"/>
  <c r="K466" i="1"/>
  <c r="K385" i="1"/>
  <c r="K365" i="1"/>
  <c r="K141" i="1"/>
  <c r="K455" i="1"/>
  <c r="K78" i="1"/>
  <c r="K378" i="1"/>
  <c r="K107" i="1"/>
  <c r="K383" i="1"/>
  <c r="K303" i="1"/>
  <c r="K380" i="1"/>
  <c r="K461" i="1"/>
  <c r="K374" i="1"/>
  <c r="K338" i="1"/>
  <c r="K135" i="1"/>
  <c r="K75" i="1"/>
  <c r="K105" i="1"/>
  <c r="K301" i="1"/>
  <c r="K187" i="1"/>
  <c r="K234" i="1"/>
  <c r="K96" i="1"/>
  <c r="K315" i="1"/>
  <c r="K405" i="1"/>
  <c r="K225" i="1"/>
  <c r="K253" i="1"/>
  <c r="K131" i="1"/>
  <c r="K98" i="1"/>
  <c r="K114" i="1"/>
  <c r="K197" i="1"/>
  <c r="K81" i="1"/>
  <c r="K154" i="1"/>
  <c r="K217" i="1"/>
  <c r="K204" i="1"/>
  <c r="K393" i="1"/>
  <c r="K232" i="1"/>
  <c r="K213" i="1"/>
  <c r="K124" i="1"/>
  <c r="AC115" i="1"/>
  <c r="O115" i="1"/>
  <c r="P115" i="1"/>
  <c r="X115" i="1"/>
  <c r="G115" i="1"/>
  <c r="Z115" i="1"/>
  <c r="D115" i="1"/>
  <c r="Q115" i="1"/>
  <c r="L115" i="1"/>
  <c r="R115" i="1"/>
  <c r="J115" i="1"/>
  <c r="I115" i="1"/>
  <c r="C115" i="1"/>
  <c r="AB115" i="1"/>
  <c r="AA115" i="1"/>
  <c r="M115" i="1"/>
  <c r="S115" i="1"/>
  <c r="K115" i="1"/>
  <c r="F115" i="1"/>
  <c r="V115" i="1"/>
  <c r="E115" i="1"/>
  <c r="AD115" i="1"/>
  <c r="N115" i="1"/>
  <c r="W115" i="1"/>
  <c r="U115" i="1"/>
  <c r="Y115" i="1"/>
  <c r="B255" i="1"/>
  <c r="E23" i="1"/>
  <c r="J55" i="1"/>
  <c r="AA55" i="1"/>
  <c r="B423" i="1" s="1"/>
  <c r="U311" i="1"/>
  <c r="Y311" i="1"/>
  <c r="L311" i="1"/>
  <c r="M311" i="1"/>
  <c r="AA311" i="1"/>
  <c r="C311" i="1"/>
  <c r="I311" i="1"/>
  <c r="W311" i="1"/>
  <c r="K311" i="1"/>
  <c r="AB311" i="1"/>
  <c r="O311" i="1"/>
  <c r="Q311" i="1"/>
  <c r="V311" i="1"/>
  <c r="F311" i="1"/>
  <c r="AD311" i="1"/>
  <c r="X311" i="1"/>
  <c r="AC311" i="1"/>
  <c r="Z311" i="1"/>
  <c r="G311" i="1"/>
  <c r="N311" i="1"/>
  <c r="P311" i="1"/>
  <c r="J311" i="1"/>
  <c r="E311" i="1"/>
  <c r="S311" i="1"/>
  <c r="R311" i="1"/>
  <c r="D74" i="1"/>
  <c r="D46" i="1"/>
  <c r="D64" i="1"/>
  <c r="D66" i="1"/>
  <c r="D70" i="1"/>
  <c r="D54" i="1"/>
  <c r="D65" i="1"/>
  <c r="D45" i="1"/>
  <c r="D60" i="1"/>
  <c r="D47" i="1"/>
  <c r="D59" i="1"/>
  <c r="D49" i="1"/>
  <c r="D43" i="1"/>
  <c r="D53" i="1"/>
  <c r="T51" i="1"/>
  <c r="AD51" i="1"/>
  <c r="D51" i="1"/>
  <c r="U51" i="1"/>
  <c r="B335" i="1" s="1"/>
  <c r="S51" i="1"/>
  <c r="B307" i="1" s="1"/>
  <c r="F51" i="1"/>
  <c r="N51" i="1"/>
  <c r="E51" i="1"/>
  <c r="B111" i="1" s="1"/>
  <c r="H51" i="1"/>
  <c r="I51" i="1"/>
  <c r="B167" i="1" s="1"/>
  <c r="O51" i="1"/>
  <c r="B251" i="1" s="1"/>
  <c r="P51" i="1"/>
  <c r="Y51" i="1"/>
  <c r="B391" i="1" s="1"/>
  <c r="Q51" i="1"/>
  <c r="B279" i="1" s="1"/>
  <c r="L51" i="1"/>
  <c r="V51" i="1"/>
  <c r="AC51" i="1"/>
  <c r="B447" i="1" s="1"/>
  <c r="R51" i="1"/>
  <c r="X51" i="1"/>
  <c r="AB51" i="1"/>
  <c r="J51" i="1"/>
  <c r="K51" i="1"/>
  <c r="AA51" i="1"/>
  <c r="B419" i="1" s="1"/>
  <c r="G51" i="1"/>
  <c r="B139" i="1" s="1"/>
  <c r="Z51" i="1"/>
  <c r="C51" i="1"/>
  <c r="B83" i="1" s="1"/>
  <c r="W51" i="1"/>
  <c r="B363" i="1" s="1"/>
  <c r="M51" i="1"/>
  <c r="B223" i="1" s="1"/>
  <c r="AC404" i="1"/>
  <c r="F404" i="1"/>
  <c r="E404" i="1"/>
  <c r="Z404" i="1"/>
  <c r="AB404" i="1"/>
  <c r="V404" i="1"/>
  <c r="J404" i="1"/>
  <c r="AD404" i="1"/>
  <c r="N404" i="1"/>
  <c r="Y404" i="1"/>
  <c r="L404" i="1"/>
  <c r="S404" i="1"/>
  <c r="X404" i="1"/>
  <c r="K404" i="1"/>
  <c r="Q404" i="1"/>
  <c r="D404" i="1"/>
  <c r="AA404" i="1"/>
  <c r="R404" i="1"/>
  <c r="O404" i="1"/>
  <c r="U404" i="1"/>
  <c r="M404" i="1"/>
  <c r="G404" i="1"/>
  <c r="I404" i="1"/>
  <c r="C404" i="1"/>
  <c r="P404" i="1"/>
  <c r="W404" i="1"/>
  <c r="I52" i="1"/>
  <c r="B168" i="1" s="1"/>
  <c r="AA52" i="1"/>
  <c r="B420" i="1" s="1"/>
  <c r="Y52" i="1"/>
  <c r="B392" i="1" s="1"/>
  <c r="M52" i="1"/>
  <c r="B224" i="1" s="1"/>
  <c r="R52" i="1"/>
  <c r="AC52" i="1"/>
  <c r="B448" i="1" s="1"/>
  <c r="E52" i="1"/>
  <c r="B112" i="1" s="1"/>
  <c r="D52" i="1"/>
  <c r="N52" i="1"/>
  <c r="J52" i="1"/>
  <c r="V52" i="1"/>
  <c r="G52" i="1"/>
  <c r="B140" i="1" s="1"/>
  <c r="AD52" i="1"/>
  <c r="U52" i="1"/>
  <c r="B336" i="1" s="1"/>
  <c r="Q52" i="1"/>
  <c r="B280" i="1" s="1"/>
  <c r="K52" i="1"/>
  <c r="B196" i="1" s="1"/>
  <c r="Z52" i="1"/>
  <c r="S52" i="1"/>
  <c r="B308" i="1" s="1"/>
  <c r="L52" i="1"/>
  <c r="C52" i="1"/>
  <c r="B84" i="1" s="1"/>
  <c r="X52" i="1"/>
  <c r="O52" i="1"/>
  <c r="B252" i="1" s="1"/>
  <c r="T52" i="1"/>
  <c r="F52" i="1"/>
  <c r="AB52" i="1"/>
  <c r="H52" i="1"/>
  <c r="W52" i="1"/>
  <c r="B364" i="1" s="1"/>
  <c r="P52" i="1"/>
  <c r="F129" i="1"/>
  <c r="Q129" i="1"/>
  <c r="AB129" i="1"/>
  <c r="R129" i="1"/>
  <c r="N129" i="1"/>
  <c r="X129" i="1"/>
  <c r="Y129" i="1"/>
  <c r="I129" i="1"/>
  <c r="AC129" i="1"/>
  <c r="Z129" i="1"/>
  <c r="D129" i="1"/>
  <c r="L129" i="1"/>
  <c r="C129" i="1"/>
  <c r="K129" i="1"/>
  <c r="J129" i="1"/>
  <c r="AA129" i="1"/>
  <c r="V129" i="1"/>
  <c r="AD129" i="1"/>
  <c r="U129" i="1"/>
  <c r="M129" i="1"/>
  <c r="P129" i="1"/>
  <c r="O129" i="1"/>
  <c r="G129" i="1"/>
  <c r="E129" i="1"/>
  <c r="W129" i="1"/>
  <c r="S129" i="1"/>
  <c r="H64" i="1"/>
  <c r="H65" i="1"/>
  <c r="H54" i="1"/>
  <c r="H45" i="1"/>
  <c r="H70" i="1"/>
  <c r="H49" i="1"/>
  <c r="H47" i="1"/>
  <c r="H43" i="1"/>
  <c r="H55" i="1"/>
  <c r="H59" i="1"/>
  <c r="H53" i="1"/>
  <c r="H74" i="1"/>
  <c r="H210" i="1" s="1"/>
  <c r="H58" i="1"/>
  <c r="P58" i="1"/>
  <c r="X58" i="1"/>
  <c r="AD58" i="1"/>
  <c r="Z58" i="1"/>
  <c r="R58" i="1"/>
  <c r="N58" i="1"/>
  <c r="J58" i="1"/>
  <c r="S58" i="1"/>
  <c r="B314" i="1" s="1"/>
  <c r="Y58" i="1"/>
  <c r="B398" i="1" s="1"/>
  <c r="T58" i="1"/>
  <c r="E58" i="1"/>
  <c r="B118" i="1" s="1"/>
  <c r="O58" i="1"/>
  <c r="B258" i="1" s="1"/>
  <c r="V58" i="1"/>
  <c r="U58" i="1"/>
  <c r="B342" i="1" s="1"/>
  <c r="K58" i="1"/>
  <c r="B202" i="1" s="1"/>
  <c r="F58" i="1"/>
  <c r="AA58" i="1"/>
  <c r="B426" i="1" s="1"/>
  <c r="AC58" i="1"/>
  <c r="B454" i="1" s="1"/>
  <c r="AB58" i="1"/>
  <c r="D58" i="1"/>
  <c r="C58" i="1"/>
  <c r="B90" i="1" s="1"/>
  <c r="G58" i="1"/>
  <c r="B146" i="1" s="1"/>
  <c r="W58" i="1"/>
  <c r="B370" i="1" s="1"/>
  <c r="I58" i="1"/>
  <c r="B174" i="1" s="1"/>
  <c r="Q58" i="1"/>
  <c r="B286" i="1" s="1"/>
  <c r="L58" i="1"/>
  <c r="M58" i="1"/>
  <c r="B230" i="1" s="1"/>
  <c r="T68" i="1"/>
  <c r="T46" i="1"/>
  <c r="T65" i="1"/>
  <c r="T74" i="1"/>
  <c r="T241" i="1" s="1"/>
  <c r="T54" i="1"/>
  <c r="T64" i="1"/>
  <c r="T45" i="1"/>
  <c r="T59" i="1"/>
  <c r="T49" i="1"/>
  <c r="T62" i="1"/>
  <c r="T53" i="1"/>
  <c r="T47" i="1"/>
  <c r="T43" i="1"/>
  <c r="P162" i="1"/>
  <c r="J162" i="1"/>
  <c r="G162" i="1"/>
  <c r="D162" i="1"/>
  <c r="Q162" i="1"/>
  <c r="N162" i="1"/>
  <c r="H162" i="1"/>
  <c r="Y162" i="1"/>
  <c r="L162" i="1"/>
  <c r="X162" i="1"/>
  <c r="AD162" i="1"/>
  <c r="F162" i="1"/>
  <c r="O162" i="1"/>
  <c r="AB162" i="1"/>
  <c r="T162" i="1"/>
  <c r="AA162" i="1"/>
  <c r="U162" i="1"/>
  <c r="I162" i="1"/>
  <c r="R162" i="1"/>
  <c r="V162" i="1"/>
  <c r="K162" i="1"/>
  <c r="Z162" i="1"/>
  <c r="E162" i="1"/>
  <c r="W162" i="1"/>
  <c r="S162" i="1"/>
  <c r="AC162" i="1"/>
  <c r="M162" i="1"/>
  <c r="C162" i="1"/>
  <c r="T60" i="1"/>
  <c r="H68" i="1"/>
  <c r="L70" i="1"/>
  <c r="D62" i="1"/>
  <c r="D48" i="1"/>
  <c r="T48" i="1"/>
  <c r="Z66" i="1"/>
  <c r="Z310" i="1"/>
  <c r="V310" i="1"/>
  <c r="R310" i="1"/>
  <c r="P310" i="1"/>
  <c r="AC310" i="1"/>
  <c r="D310" i="1"/>
  <c r="M310" i="1"/>
  <c r="C310" i="1"/>
  <c r="W310" i="1"/>
  <c r="S310" i="1"/>
  <c r="Q310" i="1"/>
  <c r="AD310" i="1"/>
  <c r="E310" i="1"/>
  <c r="N310" i="1"/>
  <c r="AA310" i="1"/>
  <c r="G310" i="1"/>
  <c r="K310" i="1"/>
  <c r="X310" i="1"/>
  <c r="Y310" i="1"/>
  <c r="F310" i="1"/>
  <c r="O310" i="1"/>
  <c r="U310" i="1"/>
  <c r="L310" i="1"/>
  <c r="AB310" i="1"/>
  <c r="I310" i="1"/>
  <c r="J310" i="1"/>
  <c r="Z62" i="1"/>
  <c r="R62" i="1"/>
  <c r="D316" i="1"/>
  <c r="AD316" i="1"/>
  <c r="I316" i="1"/>
  <c r="S316" i="1"/>
  <c r="K316" i="1"/>
  <c r="W316" i="1"/>
  <c r="T316" i="1"/>
  <c r="AC316" i="1"/>
  <c r="Z316" i="1"/>
  <c r="V316" i="1"/>
  <c r="L316" i="1"/>
  <c r="F316" i="1"/>
  <c r="J316" i="1"/>
  <c r="R316" i="1"/>
  <c r="U316" i="1"/>
  <c r="Y316" i="1"/>
  <c r="N316" i="1"/>
  <c r="G316" i="1"/>
  <c r="AB316" i="1"/>
  <c r="X316" i="1"/>
  <c r="AA316" i="1"/>
  <c r="E316" i="1"/>
  <c r="O316" i="1"/>
  <c r="Q316" i="1"/>
  <c r="C316" i="1"/>
  <c r="M316" i="1"/>
  <c r="P316" i="1"/>
  <c r="AB409" i="1"/>
  <c r="W171" i="1"/>
  <c r="K171" i="1"/>
  <c r="G171" i="1"/>
  <c r="AB171" i="1"/>
  <c r="P171" i="1"/>
  <c r="M171" i="1"/>
  <c r="AC171" i="1"/>
  <c r="J171" i="1"/>
  <c r="Y171" i="1"/>
  <c r="L171" i="1"/>
  <c r="C171" i="1"/>
  <c r="F171" i="1"/>
  <c r="Q171" i="1"/>
  <c r="AD171" i="1"/>
  <c r="U171" i="1"/>
  <c r="Z171" i="1"/>
  <c r="D171" i="1"/>
  <c r="E171" i="1"/>
  <c r="R171" i="1"/>
  <c r="V171" i="1"/>
  <c r="I171" i="1"/>
  <c r="AA171" i="1"/>
  <c r="X171" i="1"/>
  <c r="O171" i="1"/>
  <c r="N171" i="1"/>
  <c r="S171" i="1"/>
  <c r="Z55" i="1"/>
  <c r="A191" i="1"/>
  <c r="A189" i="1"/>
  <c r="A209" i="1"/>
  <c r="A192" i="1"/>
  <c r="A204" i="1"/>
  <c r="K73" i="1"/>
  <c r="A197" i="1"/>
  <c r="A193" i="1"/>
  <c r="A213" i="1"/>
  <c r="A202" i="1"/>
  <c r="A208" i="1"/>
  <c r="A188" i="1"/>
  <c r="A200" i="1"/>
  <c r="A203" i="1"/>
  <c r="A196" i="1"/>
  <c r="A190" i="1"/>
  <c r="A210" i="1"/>
  <c r="A194" i="1"/>
  <c r="A207" i="1"/>
  <c r="A205" i="1"/>
  <c r="A198" i="1"/>
  <c r="A212" i="1"/>
  <c r="A214" i="1"/>
  <c r="A206" i="1"/>
  <c r="A201" i="1"/>
  <c r="A199" i="1"/>
  <c r="A195" i="1"/>
  <c r="A211" i="1"/>
  <c r="A187" i="1"/>
  <c r="A307" i="1"/>
  <c r="A318" i="1"/>
  <c r="A312" i="1"/>
  <c r="A301" i="1"/>
  <c r="A315" i="1"/>
  <c r="A309" i="1"/>
  <c r="A324" i="1"/>
  <c r="A322" i="1"/>
  <c r="A305" i="1"/>
  <c r="A317" i="1"/>
  <c r="A311" i="1"/>
  <c r="A300" i="1"/>
  <c r="A319" i="1"/>
  <c r="A308" i="1"/>
  <c r="A321" i="1"/>
  <c r="A306" i="1"/>
  <c r="A326" i="1"/>
  <c r="A302" i="1"/>
  <c r="A320" i="1"/>
  <c r="A314" i="1"/>
  <c r="A304" i="1"/>
  <c r="A310" i="1"/>
  <c r="S73" i="1"/>
  <c r="A325" i="1"/>
  <c r="A299" i="1"/>
  <c r="A316" i="1"/>
  <c r="A313" i="1"/>
  <c r="A303" i="1"/>
  <c r="A323" i="1"/>
  <c r="A167" i="1"/>
  <c r="A182" i="1"/>
  <c r="A164" i="1"/>
  <c r="A172" i="1"/>
  <c r="A165" i="1"/>
  <c r="A184" i="1"/>
  <c r="A176" i="1"/>
  <c r="A166" i="1"/>
  <c r="I73" i="1"/>
  <c r="A163" i="1"/>
  <c r="A171" i="1"/>
  <c r="A162" i="1"/>
  <c r="A183" i="1"/>
  <c r="A175" i="1"/>
  <c r="A179" i="1"/>
  <c r="A181" i="1"/>
  <c r="A186" i="1"/>
  <c r="A170" i="1"/>
  <c r="A160" i="1"/>
  <c r="A161" i="1"/>
  <c r="A174" i="1"/>
  <c r="A168" i="1"/>
  <c r="A178" i="1"/>
  <c r="A180" i="1"/>
  <c r="A185" i="1"/>
  <c r="A169" i="1"/>
  <c r="A177" i="1"/>
  <c r="A159" i="1"/>
  <c r="A173" i="1"/>
  <c r="A427" i="1"/>
  <c r="A438" i="1"/>
  <c r="A417" i="1"/>
  <c r="A411" i="1"/>
  <c r="A430" i="1"/>
  <c r="A428" i="1"/>
  <c r="A421" i="1"/>
  <c r="A425" i="1"/>
  <c r="A413" i="1"/>
  <c r="A433" i="1"/>
  <c r="A415" i="1"/>
  <c r="A435" i="1"/>
  <c r="A424" i="1"/>
  <c r="AA73" i="1"/>
  <c r="A434" i="1"/>
  <c r="A414" i="1"/>
  <c r="A418" i="1"/>
  <c r="A416" i="1"/>
  <c r="A436" i="1"/>
  <c r="A429" i="1"/>
  <c r="A422" i="1"/>
  <c r="A420" i="1"/>
  <c r="A432" i="1"/>
  <c r="A437" i="1"/>
  <c r="A412" i="1"/>
  <c r="A426" i="1"/>
  <c r="A431" i="1"/>
  <c r="A419" i="1"/>
  <c r="A423" i="1"/>
  <c r="A282" i="1"/>
  <c r="A298" i="1"/>
  <c r="A296" i="1"/>
  <c r="A278" i="1"/>
  <c r="A274" i="1"/>
  <c r="A288" i="1"/>
  <c r="A287" i="1"/>
  <c r="A284" i="1"/>
  <c r="A295" i="1"/>
  <c r="A297" i="1"/>
  <c r="A293" i="1"/>
  <c r="A277" i="1"/>
  <c r="A273" i="1"/>
  <c r="A290" i="1"/>
  <c r="A286" i="1"/>
  <c r="Q73" i="1"/>
  <c r="A271" i="1"/>
  <c r="A281" i="1"/>
  <c r="A285" i="1"/>
  <c r="A276" i="1"/>
  <c r="A272" i="1"/>
  <c r="A292" i="1"/>
  <c r="A283" i="1"/>
  <c r="A294" i="1"/>
  <c r="A280" i="1"/>
  <c r="A279" i="1"/>
  <c r="A275" i="1"/>
  <c r="A291" i="1"/>
  <c r="A289" i="1"/>
  <c r="A77" i="1"/>
  <c r="A97" i="1"/>
  <c r="A84" i="1"/>
  <c r="A102" i="1"/>
  <c r="A100" i="1"/>
  <c r="A99" i="1"/>
  <c r="A78" i="1"/>
  <c r="A89" i="1"/>
  <c r="A82" i="1"/>
  <c r="A101" i="1"/>
  <c r="A94" i="1"/>
  <c r="A87" i="1"/>
  <c r="A79" i="1"/>
  <c r="A95" i="1"/>
  <c r="A80" i="1"/>
  <c r="A90" i="1"/>
  <c r="A81" i="1"/>
  <c r="C73" i="1"/>
  <c r="A92" i="1"/>
  <c r="A88" i="1"/>
  <c r="A85" i="1"/>
  <c r="A91" i="1"/>
  <c r="A93" i="1"/>
  <c r="A83" i="1"/>
  <c r="A98" i="1"/>
  <c r="A96" i="1"/>
  <c r="A75" i="1"/>
  <c r="A76" i="1"/>
  <c r="A86" i="1"/>
  <c r="A120" i="1"/>
  <c r="A123" i="1"/>
  <c r="A105" i="1"/>
  <c r="A115" i="1"/>
  <c r="A129" i="1"/>
  <c r="A125" i="1"/>
  <c r="A107" i="1"/>
  <c r="A109" i="1"/>
  <c r="E73" i="1"/>
  <c r="A116" i="1"/>
  <c r="A114" i="1"/>
  <c r="A128" i="1"/>
  <c r="A118" i="1"/>
  <c r="A104" i="1"/>
  <c r="A122" i="1"/>
  <c r="A108" i="1"/>
  <c r="A119" i="1"/>
  <c r="A113" i="1"/>
  <c r="A111" i="1"/>
  <c r="A127" i="1"/>
  <c r="A117" i="1"/>
  <c r="A103" i="1"/>
  <c r="A121" i="1"/>
  <c r="A124" i="1"/>
  <c r="A106" i="1"/>
  <c r="A112" i="1"/>
  <c r="A130" i="1"/>
  <c r="A126" i="1"/>
  <c r="A110" i="1"/>
  <c r="U73" i="1"/>
  <c r="A328" i="1"/>
  <c r="A339" i="1"/>
  <c r="A337" i="1"/>
  <c r="A350" i="1"/>
  <c r="A347" i="1"/>
  <c r="A332" i="1"/>
  <c r="A354" i="1"/>
  <c r="A342" i="1"/>
  <c r="A338" i="1"/>
  <c r="A336" i="1"/>
  <c r="A349" i="1"/>
  <c r="A346" i="1"/>
  <c r="A331" i="1"/>
  <c r="A330" i="1"/>
  <c r="A353" i="1"/>
  <c r="A343" i="1"/>
  <c r="A334" i="1"/>
  <c r="A351" i="1"/>
  <c r="A348" i="1"/>
  <c r="A344" i="1"/>
  <c r="A335" i="1"/>
  <c r="A327" i="1"/>
  <c r="A341" i="1"/>
  <c r="A333" i="1"/>
  <c r="A329" i="1"/>
  <c r="A352" i="1"/>
  <c r="A340" i="1"/>
  <c r="A345" i="1"/>
  <c r="A450" i="1"/>
  <c r="A448" i="1"/>
  <c r="A464" i="1"/>
  <c r="A452" i="1"/>
  <c r="AC73" i="1"/>
  <c r="A441" i="1"/>
  <c r="A460" i="1"/>
  <c r="A449" i="1"/>
  <c r="A447" i="1"/>
  <c r="A456" i="1"/>
  <c r="A454" i="1"/>
  <c r="A444" i="1"/>
  <c r="A440" i="1"/>
  <c r="A459" i="1"/>
  <c r="A457" i="1"/>
  <c r="A463" i="1"/>
  <c r="A446" i="1"/>
  <c r="A455" i="1"/>
  <c r="A445" i="1"/>
  <c r="A443" i="1"/>
  <c r="A439" i="1"/>
  <c r="A458" i="1"/>
  <c r="A451" i="1"/>
  <c r="A462" i="1"/>
  <c r="A465" i="1"/>
  <c r="A453" i="1"/>
  <c r="A461" i="1"/>
  <c r="A442" i="1"/>
  <c r="A466" i="1"/>
  <c r="A377" i="1"/>
  <c r="A358" i="1"/>
  <c r="A371" i="1"/>
  <c r="A373" i="1"/>
  <c r="W73" i="1"/>
  <c r="A382" i="1"/>
  <c r="A367" i="1"/>
  <c r="A378" i="1"/>
  <c r="A357" i="1"/>
  <c r="A380" i="1"/>
  <c r="A370" i="1"/>
  <c r="A355" i="1"/>
  <c r="A361" i="1"/>
  <c r="A362" i="1"/>
  <c r="A364" i="1"/>
  <c r="A366" i="1"/>
  <c r="A356" i="1"/>
  <c r="A375" i="1"/>
  <c r="A376" i="1"/>
  <c r="A381" i="1"/>
  <c r="A360" i="1"/>
  <c r="A368" i="1"/>
  <c r="A379" i="1"/>
  <c r="A365" i="1"/>
  <c r="A372" i="1"/>
  <c r="A374" i="1"/>
  <c r="A359" i="1"/>
  <c r="A369" i="1"/>
  <c r="A363" i="1"/>
  <c r="C193" i="1" l="1"/>
  <c r="V193" i="1"/>
  <c r="X193" i="1"/>
  <c r="AC193" i="1"/>
  <c r="E193" i="1"/>
  <c r="W193" i="1"/>
  <c r="M193" i="1"/>
  <c r="AD193" i="1"/>
  <c r="G193" i="1"/>
  <c r="S193" i="1"/>
  <c r="O193" i="1"/>
  <c r="N193" i="1"/>
  <c r="P193" i="1"/>
  <c r="Y193" i="1"/>
  <c r="U193" i="1"/>
  <c r="I193" i="1"/>
  <c r="X157" i="1"/>
  <c r="V157" i="1"/>
  <c r="G157" i="1"/>
  <c r="P157" i="1"/>
  <c r="M157" i="1"/>
  <c r="AC157" i="1"/>
  <c r="AD157" i="1"/>
  <c r="C157" i="1"/>
  <c r="Y157" i="1"/>
  <c r="N157" i="1"/>
  <c r="W157" i="1"/>
  <c r="O157" i="1"/>
  <c r="I157" i="1"/>
  <c r="S157" i="1"/>
  <c r="U157" i="1"/>
  <c r="E157" i="1"/>
  <c r="N320" i="1"/>
  <c r="V320" i="1"/>
  <c r="U320" i="1"/>
  <c r="Y320" i="1"/>
  <c r="O320" i="1"/>
  <c r="W320" i="1"/>
  <c r="I320" i="1"/>
  <c r="AD320" i="1"/>
  <c r="S320" i="1"/>
  <c r="AC320" i="1"/>
  <c r="M320" i="1"/>
  <c r="P320" i="1"/>
  <c r="C320" i="1"/>
  <c r="E320" i="1"/>
  <c r="G320" i="1"/>
  <c r="X320" i="1"/>
  <c r="I170" i="1"/>
  <c r="N170" i="1"/>
  <c r="V170" i="1"/>
  <c r="G170" i="1"/>
  <c r="W170" i="1"/>
  <c r="U170" i="1"/>
  <c r="AC170" i="1"/>
  <c r="P170" i="1"/>
  <c r="S170" i="1"/>
  <c r="X170" i="1"/>
  <c r="M170" i="1"/>
  <c r="Y170" i="1"/>
  <c r="C170" i="1"/>
  <c r="E170" i="1"/>
  <c r="O170" i="1"/>
  <c r="AD170" i="1"/>
  <c r="S142" i="1"/>
  <c r="G142" i="1"/>
  <c r="W142" i="1"/>
  <c r="AC142" i="1"/>
  <c r="O142" i="1"/>
  <c r="U142" i="1"/>
  <c r="Y142" i="1"/>
  <c r="M142" i="1"/>
  <c r="N142" i="1"/>
  <c r="C142" i="1"/>
  <c r="E142" i="1"/>
  <c r="I142" i="1"/>
  <c r="P142" i="1"/>
  <c r="V142" i="1"/>
  <c r="AD142" i="1"/>
  <c r="X142" i="1"/>
  <c r="N450" i="1"/>
  <c r="AC450" i="1"/>
  <c r="W450" i="1"/>
  <c r="S450" i="1"/>
  <c r="O450" i="1"/>
  <c r="I450" i="1"/>
  <c r="X450" i="1"/>
  <c r="U450" i="1"/>
  <c r="M450" i="1"/>
  <c r="V450" i="1"/>
  <c r="P450" i="1"/>
  <c r="G450" i="1"/>
  <c r="C450" i="1"/>
  <c r="E450" i="1"/>
  <c r="Y450" i="1"/>
  <c r="AD450" i="1"/>
  <c r="U462" i="1"/>
  <c r="X462" i="1"/>
  <c r="I462" i="1"/>
  <c r="O462" i="1"/>
  <c r="M462" i="1"/>
  <c r="V462" i="1"/>
  <c r="C462" i="1"/>
  <c r="P462" i="1"/>
  <c r="Y462" i="1"/>
  <c r="W462" i="1"/>
  <c r="E462" i="1"/>
  <c r="AC462" i="1"/>
  <c r="AD462" i="1"/>
  <c r="N462" i="1"/>
  <c r="S462" i="1"/>
  <c r="G462" i="1"/>
  <c r="S449" i="1"/>
  <c r="X449" i="1"/>
  <c r="O449" i="1"/>
  <c r="V449" i="1"/>
  <c r="E449" i="1"/>
  <c r="Y449" i="1"/>
  <c r="C449" i="1"/>
  <c r="U449" i="1"/>
  <c r="AD449" i="1"/>
  <c r="G449" i="1"/>
  <c r="M449" i="1"/>
  <c r="AC449" i="1"/>
  <c r="P449" i="1"/>
  <c r="I449" i="1"/>
  <c r="W449" i="1"/>
  <c r="N449" i="1"/>
  <c r="C159" i="1"/>
  <c r="Y159" i="1"/>
  <c r="AC159" i="1"/>
  <c r="G159" i="1"/>
  <c r="O159" i="1"/>
  <c r="I159" i="1"/>
  <c r="M159" i="1"/>
  <c r="N159" i="1"/>
  <c r="U159" i="1"/>
  <c r="E159" i="1"/>
  <c r="W159" i="1"/>
  <c r="P159" i="1"/>
  <c r="X159" i="1"/>
  <c r="S159" i="1"/>
  <c r="AD159" i="1"/>
  <c r="V159" i="1"/>
  <c r="E169" i="1"/>
  <c r="M169" i="1"/>
  <c r="N169" i="1"/>
  <c r="Y169" i="1"/>
  <c r="C169" i="1"/>
  <c r="G169" i="1"/>
  <c r="AC169" i="1"/>
  <c r="W169" i="1"/>
  <c r="I169" i="1"/>
  <c r="P169" i="1"/>
  <c r="V169" i="1"/>
  <c r="X169" i="1"/>
  <c r="O169" i="1"/>
  <c r="S169" i="1"/>
  <c r="AD169" i="1"/>
  <c r="U169" i="1"/>
  <c r="AD163" i="1"/>
  <c r="O163" i="1"/>
  <c r="Y163" i="1"/>
  <c r="U163" i="1"/>
  <c r="V163" i="1"/>
  <c r="G163" i="1"/>
  <c r="P163" i="1"/>
  <c r="C163" i="1"/>
  <c r="E163" i="1"/>
  <c r="N163" i="1"/>
  <c r="W163" i="1"/>
  <c r="S163" i="1"/>
  <c r="AC163" i="1"/>
  <c r="M163" i="1"/>
  <c r="X163" i="1"/>
  <c r="I163" i="1"/>
  <c r="X246" i="1"/>
  <c r="U246" i="1"/>
  <c r="E246" i="1"/>
  <c r="I246" i="1"/>
  <c r="N246" i="1"/>
  <c r="AD246" i="1"/>
  <c r="V246" i="1"/>
  <c r="P246" i="1"/>
  <c r="Y246" i="1"/>
  <c r="O246" i="1"/>
  <c r="M246" i="1"/>
  <c r="W246" i="1"/>
  <c r="C246" i="1"/>
  <c r="G246" i="1"/>
  <c r="AC246" i="1"/>
  <c r="S246" i="1"/>
  <c r="K193" i="1"/>
  <c r="K169" i="1"/>
  <c r="K450" i="1"/>
  <c r="K159" i="1"/>
  <c r="Z269" i="1"/>
  <c r="R451" i="1"/>
  <c r="R192" i="1"/>
  <c r="R206" i="1"/>
  <c r="F157" i="1"/>
  <c r="F246" i="1"/>
  <c r="AA210" i="1"/>
  <c r="AB109" i="1"/>
  <c r="AB170" i="1"/>
  <c r="AB450" i="1"/>
  <c r="AB159" i="1"/>
  <c r="A237" i="1"/>
  <c r="A241" i="1"/>
  <c r="A222" i="1"/>
  <c r="A220" i="1"/>
  <c r="A242" i="1"/>
  <c r="A216" i="1"/>
  <c r="A219" i="1"/>
  <c r="A236" i="1"/>
  <c r="A240" i="1"/>
  <c r="A229" i="1"/>
  <c r="A228" i="1"/>
  <c r="A235" i="1"/>
  <c r="A215" i="1"/>
  <c r="A231" i="1"/>
  <c r="A225" i="1"/>
  <c r="A239" i="1"/>
  <c r="A226" i="1"/>
  <c r="A227" i="1"/>
  <c r="A233" i="1"/>
  <c r="A234" i="1"/>
  <c r="A230" i="1"/>
  <c r="A223" i="1"/>
  <c r="A232" i="1"/>
  <c r="A221" i="1"/>
  <c r="A218" i="1"/>
  <c r="A217" i="1"/>
  <c r="A238" i="1"/>
  <c r="M73" i="1"/>
  <c r="A224" i="1"/>
  <c r="AC249" i="1"/>
  <c r="I249" i="1"/>
  <c r="G249" i="1"/>
  <c r="X249" i="1"/>
  <c r="AD249" i="1"/>
  <c r="M249" i="1"/>
  <c r="N249" i="1"/>
  <c r="V249" i="1"/>
  <c r="P249" i="1"/>
  <c r="S249" i="1"/>
  <c r="Y249" i="1"/>
  <c r="O249" i="1"/>
  <c r="C249" i="1"/>
  <c r="W249" i="1"/>
  <c r="U249" i="1"/>
  <c r="E249" i="1"/>
  <c r="O361" i="1"/>
  <c r="U361" i="1"/>
  <c r="E361" i="1"/>
  <c r="Y361" i="1"/>
  <c r="P361" i="1"/>
  <c r="X361" i="1"/>
  <c r="I361" i="1"/>
  <c r="G361" i="1"/>
  <c r="AD361" i="1"/>
  <c r="V361" i="1"/>
  <c r="M361" i="1"/>
  <c r="AC361" i="1"/>
  <c r="W361" i="1"/>
  <c r="S361" i="1"/>
  <c r="C361" i="1"/>
  <c r="N361" i="1"/>
  <c r="P305" i="1"/>
  <c r="AC305" i="1"/>
  <c r="Y305" i="1"/>
  <c r="X305" i="1"/>
  <c r="C305" i="1"/>
  <c r="I305" i="1"/>
  <c r="U305" i="1"/>
  <c r="G305" i="1"/>
  <c r="O305" i="1"/>
  <c r="E305" i="1"/>
  <c r="M305" i="1"/>
  <c r="V305" i="1"/>
  <c r="AD305" i="1"/>
  <c r="W305" i="1"/>
  <c r="N305" i="1"/>
  <c r="S305" i="1"/>
  <c r="I389" i="1"/>
  <c r="X389" i="1"/>
  <c r="N389" i="1"/>
  <c r="AD389" i="1"/>
  <c r="U389" i="1"/>
  <c r="Y389" i="1"/>
  <c r="O389" i="1"/>
  <c r="W389" i="1"/>
  <c r="V389" i="1"/>
  <c r="C389" i="1"/>
  <c r="P389" i="1"/>
  <c r="AC389" i="1"/>
  <c r="G389" i="1"/>
  <c r="E389" i="1"/>
  <c r="S389" i="1"/>
  <c r="M389" i="1"/>
  <c r="X203" i="1"/>
  <c r="X371" i="1"/>
  <c r="N371" i="1"/>
  <c r="X326" i="1"/>
  <c r="N466" i="1"/>
  <c r="G135" i="1"/>
  <c r="I15" i="1" s="1"/>
  <c r="M15" i="1" s="1"/>
  <c r="S135" i="1"/>
  <c r="P135" i="1"/>
  <c r="E135" i="1"/>
  <c r="V135" i="1"/>
  <c r="O135" i="1"/>
  <c r="C135" i="1"/>
  <c r="N135" i="1"/>
  <c r="W135" i="1"/>
  <c r="M135" i="1"/>
  <c r="I135" i="1"/>
  <c r="Y135" i="1"/>
  <c r="X135" i="1"/>
  <c r="U135" i="1"/>
  <c r="AD135" i="1"/>
  <c r="AC135" i="1"/>
  <c r="N107" i="1"/>
  <c r="N212" i="1"/>
  <c r="N329" i="1"/>
  <c r="N214" i="1"/>
  <c r="X150" i="1"/>
  <c r="X344" i="1"/>
  <c r="N349" i="1"/>
  <c r="X220" i="1"/>
  <c r="S353" i="1"/>
  <c r="W353" i="1"/>
  <c r="AD353" i="1"/>
  <c r="N353" i="1"/>
  <c r="X353" i="1"/>
  <c r="Y353" i="1"/>
  <c r="V353" i="1"/>
  <c r="U353" i="1"/>
  <c r="I353" i="1"/>
  <c r="G353" i="1"/>
  <c r="C353" i="1"/>
  <c r="AC353" i="1"/>
  <c r="E353" i="1"/>
  <c r="O353" i="1"/>
  <c r="M353" i="1"/>
  <c r="P353" i="1"/>
  <c r="X381" i="1"/>
  <c r="AC381" i="1"/>
  <c r="I381" i="1"/>
  <c r="C381" i="1"/>
  <c r="Y381" i="1"/>
  <c r="AD381" i="1"/>
  <c r="U381" i="1"/>
  <c r="E381" i="1"/>
  <c r="M381" i="1"/>
  <c r="O381" i="1"/>
  <c r="V381" i="1"/>
  <c r="S381" i="1"/>
  <c r="W381" i="1"/>
  <c r="P381" i="1"/>
  <c r="N381" i="1"/>
  <c r="G381" i="1"/>
  <c r="X348" i="1"/>
  <c r="M348" i="1"/>
  <c r="U348" i="1"/>
  <c r="AD348" i="1"/>
  <c r="N348" i="1"/>
  <c r="E348" i="1"/>
  <c r="W348" i="1"/>
  <c r="S348" i="1"/>
  <c r="V348" i="1"/>
  <c r="P348" i="1"/>
  <c r="G348" i="1"/>
  <c r="Y348" i="1"/>
  <c r="I348" i="1"/>
  <c r="AC348" i="1"/>
  <c r="C348" i="1"/>
  <c r="O348" i="1"/>
  <c r="N264" i="1"/>
  <c r="G264" i="1"/>
  <c r="M264" i="1"/>
  <c r="E264" i="1"/>
  <c r="O264" i="1"/>
  <c r="AC264" i="1"/>
  <c r="W264" i="1"/>
  <c r="I264" i="1"/>
  <c r="C264" i="1"/>
  <c r="P264" i="1"/>
  <c r="S264" i="1"/>
  <c r="X264" i="1"/>
  <c r="U264" i="1"/>
  <c r="V264" i="1"/>
  <c r="Y264" i="1"/>
  <c r="AD264" i="1"/>
  <c r="N460" i="1"/>
  <c r="P460" i="1"/>
  <c r="Y460" i="1"/>
  <c r="E460" i="1"/>
  <c r="S460" i="1"/>
  <c r="U460" i="1"/>
  <c r="AC460" i="1"/>
  <c r="I460" i="1"/>
  <c r="M460" i="1"/>
  <c r="X460" i="1"/>
  <c r="C460" i="1"/>
  <c r="AD460" i="1"/>
  <c r="O460" i="1"/>
  <c r="G460" i="1"/>
  <c r="W460" i="1"/>
  <c r="V460" i="1"/>
  <c r="G96" i="1"/>
  <c r="M96" i="1"/>
  <c r="X96" i="1"/>
  <c r="AD96" i="1"/>
  <c r="I96" i="1"/>
  <c r="N96" i="1"/>
  <c r="O96" i="1"/>
  <c r="Y96" i="1"/>
  <c r="U96" i="1"/>
  <c r="P96" i="1"/>
  <c r="V96" i="1"/>
  <c r="S96" i="1"/>
  <c r="C96" i="1"/>
  <c r="E96" i="1"/>
  <c r="W96" i="1"/>
  <c r="AC96" i="1"/>
  <c r="AC114" i="1"/>
  <c r="C114" i="1"/>
  <c r="G114" i="1"/>
  <c r="U114" i="1"/>
  <c r="P114" i="1"/>
  <c r="V114" i="1"/>
  <c r="AD114" i="1"/>
  <c r="Y114" i="1"/>
  <c r="X114" i="1"/>
  <c r="N114" i="1"/>
  <c r="O114" i="1"/>
  <c r="I114" i="1"/>
  <c r="M114" i="1"/>
  <c r="S114" i="1"/>
  <c r="W114" i="1"/>
  <c r="E114" i="1"/>
  <c r="C254" i="1"/>
  <c r="G254" i="1"/>
  <c r="AC254" i="1"/>
  <c r="V254" i="1"/>
  <c r="N254" i="1"/>
  <c r="U254" i="1"/>
  <c r="I254" i="1"/>
  <c r="W254" i="1"/>
  <c r="O254" i="1"/>
  <c r="M254" i="1"/>
  <c r="E254" i="1"/>
  <c r="S254" i="1"/>
  <c r="AD254" i="1"/>
  <c r="X254" i="1"/>
  <c r="Y254" i="1"/>
  <c r="P254" i="1"/>
  <c r="I394" i="1"/>
  <c r="P394" i="1"/>
  <c r="E394" i="1"/>
  <c r="X394" i="1"/>
  <c r="U394" i="1"/>
  <c r="AC394" i="1"/>
  <c r="S394" i="1"/>
  <c r="C394" i="1"/>
  <c r="G394" i="1"/>
  <c r="M394" i="1"/>
  <c r="N394" i="1"/>
  <c r="V394" i="1"/>
  <c r="AD394" i="1"/>
  <c r="O394" i="1"/>
  <c r="W394" i="1"/>
  <c r="Y394" i="1"/>
  <c r="N343" i="1"/>
  <c r="X147" i="1"/>
  <c r="X217" i="1"/>
  <c r="X204" i="1"/>
  <c r="X355" i="1"/>
  <c r="N355" i="1"/>
  <c r="X360" i="1"/>
  <c r="AC242" i="1"/>
  <c r="N219" i="1"/>
  <c r="N331" i="1"/>
  <c r="O464" i="1"/>
  <c r="E464" i="1"/>
  <c r="W464" i="1"/>
  <c r="V464" i="1"/>
  <c r="AC464" i="1"/>
  <c r="S464" i="1"/>
  <c r="Y464" i="1"/>
  <c r="M464" i="1"/>
  <c r="I464" i="1"/>
  <c r="U464" i="1"/>
  <c r="C464" i="1"/>
  <c r="G464" i="1"/>
  <c r="N464" i="1"/>
  <c r="AD464" i="1"/>
  <c r="P464" i="1"/>
  <c r="X464" i="1"/>
  <c r="G443" i="1"/>
  <c r="O443" i="1"/>
  <c r="N443" i="1"/>
  <c r="S443" i="1"/>
  <c r="I443" i="1"/>
  <c r="P443" i="1"/>
  <c r="AC443" i="1"/>
  <c r="W443" i="1"/>
  <c r="V443" i="1"/>
  <c r="C443" i="1"/>
  <c r="E443" i="1"/>
  <c r="Y443" i="1"/>
  <c r="X443" i="1"/>
  <c r="M443" i="1"/>
  <c r="U443" i="1"/>
  <c r="AD443" i="1"/>
  <c r="N182" i="1"/>
  <c r="G182" i="1"/>
  <c r="M182" i="1"/>
  <c r="AC182" i="1"/>
  <c r="O182" i="1"/>
  <c r="V182" i="1"/>
  <c r="W182" i="1"/>
  <c r="I182" i="1"/>
  <c r="P182" i="1"/>
  <c r="S182" i="1"/>
  <c r="U182" i="1"/>
  <c r="X182" i="1"/>
  <c r="Y182" i="1"/>
  <c r="C182" i="1"/>
  <c r="AD182" i="1"/>
  <c r="E182" i="1"/>
  <c r="I176" i="1"/>
  <c r="E176" i="1"/>
  <c r="S176" i="1"/>
  <c r="O176" i="1"/>
  <c r="G176" i="1"/>
  <c r="AC176" i="1"/>
  <c r="W176" i="1"/>
  <c r="P176" i="1"/>
  <c r="V176" i="1"/>
  <c r="AD176" i="1"/>
  <c r="X176" i="1"/>
  <c r="M176" i="1"/>
  <c r="C176" i="1"/>
  <c r="N176" i="1"/>
  <c r="U176" i="1"/>
  <c r="Y176" i="1"/>
  <c r="S315" i="1"/>
  <c r="I27" i="1" s="1"/>
  <c r="M27" i="1" s="1"/>
  <c r="C315" i="1"/>
  <c r="I315" i="1"/>
  <c r="W315" i="1"/>
  <c r="M315" i="1"/>
  <c r="AD315" i="1"/>
  <c r="AC315" i="1"/>
  <c r="X315" i="1"/>
  <c r="G315" i="1"/>
  <c r="E315" i="1"/>
  <c r="N315" i="1"/>
  <c r="P315" i="1"/>
  <c r="U315" i="1"/>
  <c r="Y315" i="1"/>
  <c r="O315" i="1"/>
  <c r="V315" i="1"/>
  <c r="I455" i="1"/>
  <c r="AC377" i="1"/>
  <c r="N377" i="1"/>
  <c r="N199" i="1"/>
  <c r="N209" i="1"/>
  <c r="AC387" i="1"/>
  <c r="AC393" i="1"/>
  <c r="N393" i="1"/>
  <c r="I120" i="1"/>
  <c r="Y106" i="1"/>
  <c r="C106" i="1"/>
  <c r="W106" i="1"/>
  <c r="U106" i="1"/>
  <c r="N106" i="1"/>
  <c r="AD106" i="1"/>
  <c r="X106" i="1"/>
  <c r="AC106" i="1"/>
  <c r="M106" i="1"/>
  <c r="I106" i="1"/>
  <c r="V106" i="1"/>
  <c r="E106" i="1"/>
  <c r="S106" i="1"/>
  <c r="P106" i="1"/>
  <c r="O106" i="1"/>
  <c r="G106" i="1"/>
  <c r="Y386" i="1"/>
  <c r="N386" i="1"/>
  <c r="AC386" i="1"/>
  <c r="AD386" i="1"/>
  <c r="X386" i="1"/>
  <c r="S386" i="1"/>
  <c r="I386" i="1"/>
  <c r="V386" i="1"/>
  <c r="P386" i="1"/>
  <c r="U386" i="1"/>
  <c r="E386" i="1"/>
  <c r="G386" i="1"/>
  <c r="O386" i="1"/>
  <c r="C386" i="1"/>
  <c r="W386" i="1"/>
  <c r="M386" i="1"/>
  <c r="G302" i="1"/>
  <c r="AC302" i="1"/>
  <c r="P302" i="1"/>
  <c r="O302" i="1"/>
  <c r="E302" i="1"/>
  <c r="C302" i="1"/>
  <c r="M302" i="1"/>
  <c r="X302" i="1"/>
  <c r="W302" i="1"/>
  <c r="U302" i="1"/>
  <c r="N302" i="1"/>
  <c r="V302" i="1"/>
  <c r="AD302" i="1"/>
  <c r="S302" i="1"/>
  <c r="Y302" i="1"/>
  <c r="I302" i="1"/>
  <c r="AC126" i="1"/>
  <c r="H316" i="1"/>
  <c r="H310" i="1"/>
  <c r="K163" i="1"/>
  <c r="K170" i="1"/>
  <c r="K320" i="1"/>
  <c r="K142" i="1"/>
  <c r="Z164" i="1"/>
  <c r="Z410" i="1"/>
  <c r="R269" i="1"/>
  <c r="AA227" i="1"/>
  <c r="F320" i="1"/>
  <c r="AB449" i="1"/>
  <c r="AB320" i="1"/>
  <c r="A403" i="1"/>
  <c r="A391" i="1"/>
  <c r="A389" i="1"/>
  <c r="A384" i="1"/>
  <c r="A404" i="1"/>
  <c r="A396" i="1"/>
  <c r="A397" i="1"/>
  <c r="A410" i="1"/>
  <c r="A407" i="1"/>
  <c r="A409" i="1"/>
  <c r="A406" i="1"/>
  <c r="A394" i="1"/>
  <c r="A386" i="1"/>
  <c r="A398" i="1"/>
  <c r="A400" i="1"/>
  <c r="A395" i="1"/>
  <c r="A387" i="1"/>
  <c r="A393" i="1"/>
  <c r="A402" i="1"/>
  <c r="A392" i="1"/>
  <c r="Y73" i="1"/>
  <c r="A401" i="1"/>
  <c r="A383" i="1"/>
  <c r="A390" i="1"/>
  <c r="A405" i="1"/>
  <c r="A388" i="1"/>
  <c r="A399" i="1"/>
  <c r="A385" i="1"/>
  <c r="A408" i="1"/>
  <c r="X85" i="1"/>
  <c r="X372" i="1"/>
  <c r="X243" i="1"/>
  <c r="X265" i="1"/>
  <c r="X97" i="1"/>
  <c r="X156" i="1"/>
  <c r="X87" i="1"/>
  <c r="X318" i="1"/>
  <c r="X324" i="1"/>
  <c r="X270" i="1"/>
  <c r="X143" i="1"/>
  <c r="X322" i="1"/>
  <c r="X153" i="1"/>
  <c r="X309" i="1"/>
  <c r="X247" i="1"/>
  <c r="X400" i="1"/>
  <c r="X125" i="1"/>
  <c r="X128" i="1"/>
  <c r="X260" i="1"/>
  <c r="X321" i="1"/>
  <c r="X266" i="1"/>
  <c r="X94" i="1"/>
  <c r="X141" i="1"/>
  <c r="X77" i="1"/>
  <c r="X303" i="1"/>
  <c r="X131" i="1"/>
  <c r="X234" i="1"/>
  <c r="X262" i="1"/>
  <c r="X92" i="1"/>
  <c r="X383" i="1"/>
  <c r="X122" i="1"/>
  <c r="X79" i="1"/>
  <c r="X245" i="1"/>
  <c r="X406" i="1"/>
  <c r="X197" i="1"/>
  <c r="X75" i="1"/>
  <c r="X105" i="1"/>
  <c r="X374" i="1"/>
  <c r="X301" i="1"/>
  <c r="X253" i="1"/>
  <c r="X380" i="1"/>
  <c r="X98" i="1"/>
  <c r="X154" i="1"/>
  <c r="X108" i="1"/>
  <c r="X191" i="1"/>
  <c r="X158" i="1"/>
  <c r="X130" i="1"/>
  <c r="X102" i="1"/>
  <c r="N324" i="1"/>
  <c r="N85" i="1"/>
  <c r="N122" i="1"/>
  <c r="N156" i="1"/>
  <c r="N372" i="1"/>
  <c r="N318" i="1"/>
  <c r="N322" i="1"/>
  <c r="N243" i="1"/>
  <c r="N265" i="1"/>
  <c r="N270" i="1"/>
  <c r="N247" i="1"/>
  <c r="N262" i="1"/>
  <c r="N321" i="1"/>
  <c r="N245" i="1"/>
  <c r="N309" i="1"/>
  <c r="N143" i="1"/>
  <c r="N266" i="1"/>
  <c r="N94" i="1"/>
  <c r="N141" i="1"/>
  <c r="N301" i="1"/>
  <c r="N303" i="1"/>
  <c r="N98" i="1"/>
  <c r="N234" i="1"/>
  <c r="N400" i="1"/>
  <c r="N97" i="1"/>
  <c r="N406" i="1"/>
  <c r="N125" i="1"/>
  <c r="N128" i="1"/>
  <c r="N153" i="1"/>
  <c r="N79" i="1"/>
  <c r="N92" i="1"/>
  <c r="N77" i="1"/>
  <c r="N253" i="1"/>
  <c r="N131" i="1"/>
  <c r="N154" i="1"/>
  <c r="N374" i="1"/>
  <c r="N383" i="1"/>
  <c r="N75" i="1"/>
  <c r="N260" i="1"/>
  <c r="N380" i="1"/>
  <c r="N197" i="1"/>
  <c r="N105" i="1"/>
  <c r="N191" i="1"/>
  <c r="N354" i="1"/>
  <c r="N108" i="1"/>
  <c r="N87" i="1"/>
  <c r="N158" i="1"/>
  <c r="I221" i="1"/>
  <c r="AC221" i="1"/>
  <c r="O221" i="1"/>
  <c r="C221" i="1"/>
  <c r="N221" i="1"/>
  <c r="V221" i="1"/>
  <c r="AD221" i="1"/>
  <c r="Y221" i="1"/>
  <c r="X221" i="1"/>
  <c r="W221" i="1"/>
  <c r="M221" i="1"/>
  <c r="S221" i="1"/>
  <c r="P221" i="1"/>
  <c r="G221" i="1"/>
  <c r="U221" i="1"/>
  <c r="E221" i="1"/>
  <c r="N445" i="1"/>
  <c r="P445" i="1"/>
  <c r="I445" i="1"/>
  <c r="Y445" i="1"/>
  <c r="AD445" i="1"/>
  <c r="V445" i="1"/>
  <c r="O445" i="1"/>
  <c r="E445" i="1"/>
  <c r="C445" i="1"/>
  <c r="S445" i="1"/>
  <c r="AC445" i="1"/>
  <c r="U445" i="1"/>
  <c r="W445" i="1"/>
  <c r="G445" i="1"/>
  <c r="X445" i="1"/>
  <c r="M445" i="1"/>
  <c r="AC137" i="1"/>
  <c r="W137" i="1"/>
  <c r="P137" i="1"/>
  <c r="S137" i="1"/>
  <c r="E137" i="1"/>
  <c r="Y137" i="1"/>
  <c r="I137" i="1"/>
  <c r="U137" i="1"/>
  <c r="G137" i="1"/>
  <c r="AD137" i="1"/>
  <c r="C137" i="1"/>
  <c r="M137" i="1"/>
  <c r="O137" i="1"/>
  <c r="X137" i="1"/>
  <c r="N137" i="1"/>
  <c r="V137" i="1"/>
  <c r="N203" i="1"/>
  <c r="N130" i="1"/>
  <c r="X237" i="1"/>
  <c r="X189" i="1"/>
  <c r="N215" i="1"/>
  <c r="X215" i="1"/>
  <c r="C405" i="1"/>
  <c r="X405" i="1"/>
  <c r="S405" i="1"/>
  <c r="E405" i="1"/>
  <c r="N405" i="1"/>
  <c r="AD405" i="1"/>
  <c r="U405" i="1"/>
  <c r="G405" i="1"/>
  <c r="P405" i="1"/>
  <c r="W405" i="1"/>
  <c r="O405" i="1"/>
  <c r="AC405" i="1"/>
  <c r="V405" i="1"/>
  <c r="M405" i="1"/>
  <c r="Y405" i="1"/>
  <c r="I33" i="1" s="1"/>
  <c r="M33" i="1" s="1"/>
  <c r="I405" i="1"/>
  <c r="N399" i="1"/>
  <c r="X365" i="1"/>
  <c r="N150" i="1"/>
  <c r="N240" i="1"/>
  <c r="X184" i="1"/>
  <c r="Y213" i="1"/>
  <c r="S213" i="1"/>
  <c r="E213" i="1"/>
  <c r="V213" i="1"/>
  <c r="AD213" i="1"/>
  <c r="P213" i="1"/>
  <c r="G213" i="1"/>
  <c r="N213" i="1"/>
  <c r="X213" i="1"/>
  <c r="AC213" i="1"/>
  <c r="W213" i="1"/>
  <c r="C213" i="1"/>
  <c r="I213" i="1"/>
  <c r="U213" i="1"/>
  <c r="O213" i="1"/>
  <c r="M213" i="1"/>
  <c r="N409" i="1"/>
  <c r="C409" i="1"/>
  <c r="AD409" i="1"/>
  <c r="V409" i="1"/>
  <c r="U409" i="1"/>
  <c r="G409" i="1"/>
  <c r="W409" i="1"/>
  <c r="E409" i="1"/>
  <c r="M409" i="1"/>
  <c r="S409" i="1"/>
  <c r="Y409" i="1"/>
  <c r="P409" i="1"/>
  <c r="O409" i="1"/>
  <c r="X409" i="1"/>
  <c r="N236" i="1"/>
  <c r="P236" i="1"/>
  <c r="O236" i="1"/>
  <c r="Y236" i="1"/>
  <c r="AC236" i="1"/>
  <c r="U236" i="1"/>
  <c r="I236" i="1"/>
  <c r="AD236" i="1"/>
  <c r="V236" i="1"/>
  <c r="E236" i="1"/>
  <c r="M236" i="1"/>
  <c r="G236" i="1"/>
  <c r="X236" i="1"/>
  <c r="S236" i="1"/>
  <c r="W236" i="1"/>
  <c r="C236" i="1"/>
  <c r="Y180" i="1"/>
  <c r="U180" i="1"/>
  <c r="O180" i="1"/>
  <c r="AD180" i="1"/>
  <c r="M180" i="1"/>
  <c r="E180" i="1"/>
  <c r="C180" i="1"/>
  <c r="V180" i="1"/>
  <c r="X180" i="1"/>
  <c r="N180" i="1"/>
  <c r="G180" i="1"/>
  <c r="S180" i="1"/>
  <c r="I180" i="1"/>
  <c r="P180" i="1"/>
  <c r="W180" i="1"/>
  <c r="AC180" i="1"/>
  <c r="C124" i="1"/>
  <c r="AD124" i="1"/>
  <c r="P124" i="1"/>
  <c r="M124" i="1"/>
  <c r="G124" i="1"/>
  <c r="S124" i="1"/>
  <c r="X124" i="1"/>
  <c r="AC124" i="1"/>
  <c r="O124" i="1"/>
  <c r="W124" i="1"/>
  <c r="N124" i="1"/>
  <c r="U124" i="1"/>
  <c r="Y124" i="1"/>
  <c r="V124" i="1"/>
  <c r="I124" i="1"/>
  <c r="E124" i="1"/>
  <c r="Y376" i="1"/>
  <c r="U376" i="1"/>
  <c r="X376" i="1"/>
  <c r="P376" i="1"/>
  <c r="C376" i="1"/>
  <c r="V376" i="1"/>
  <c r="AD376" i="1"/>
  <c r="W376" i="1"/>
  <c r="N376" i="1"/>
  <c r="G376" i="1"/>
  <c r="AC376" i="1"/>
  <c r="E376" i="1"/>
  <c r="S376" i="1"/>
  <c r="O376" i="1"/>
  <c r="I376" i="1"/>
  <c r="M376" i="1"/>
  <c r="Y366" i="1"/>
  <c r="G366" i="1"/>
  <c r="W366" i="1"/>
  <c r="I366" i="1"/>
  <c r="C366" i="1"/>
  <c r="U366" i="1"/>
  <c r="X366" i="1"/>
  <c r="M366" i="1"/>
  <c r="N366" i="1"/>
  <c r="AC366" i="1"/>
  <c r="O366" i="1"/>
  <c r="E366" i="1"/>
  <c r="V366" i="1"/>
  <c r="AD366" i="1"/>
  <c r="S366" i="1"/>
  <c r="P366" i="1"/>
  <c r="X259" i="1"/>
  <c r="X382" i="1"/>
  <c r="N217" i="1"/>
  <c r="M225" i="1"/>
  <c r="I21" i="1" s="1"/>
  <c r="M21" i="1" s="1"/>
  <c r="P225" i="1"/>
  <c r="O225" i="1"/>
  <c r="U225" i="1"/>
  <c r="AC225" i="1"/>
  <c r="N225" i="1"/>
  <c r="C225" i="1"/>
  <c r="E225" i="1"/>
  <c r="V225" i="1"/>
  <c r="X225" i="1"/>
  <c r="Y225" i="1"/>
  <c r="I225" i="1"/>
  <c r="AD225" i="1"/>
  <c r="G225" i="1"/>
  <c r="W225" i="1"/>
  <c r="S225" i="1"/>
  <c r="N378" i="1"/>
  <c r="X378" i="1"/>
  <c r="N133" i="1"/>
  <c r="N187" i="1"/>
  <c r="AC360" i="1"/>
  <c r="N91" i="1"/>
  <c r="X242" i="1"/>
  <c r="N242" i="1"/>
  <c r="AC357" i="1"/>
  <c r="X103" i="1"/>
  <c r="AC103" i="1"/>
  <c r="AC408" i="1"/>
  <c r="G444" i="1"/>
  <c r="U444" i="1"/>
  <c r="X444" i="1"/>
  <c r="N444" i="1"/>
  <c r="S444" i="1"/>
  <c r="V444" i="1"/>
  <c r="Y444" i="1"/>
  <c r="O444" i="1"/>
  <c r="AD444" i="1"/>
  <c r="I444" i="1"/>
  <c r="E444" i="1"/>
  <c r="M444" i="1"/>
  <c r="W444" i="1"/>
  <c r="C444" i="1"/>
  <c r="P444" i="1"/>
  <c r="AC444" i="1"/>
  <c r="S456" i="1"/>
  <c r="Y456" i="1"/>
  <c r="AD456" i="1"/>
  <c r="O456" i="1"/>
  <c r="G456" i="1"/>
  <c r="C456" i="1"/>
  <c r="E456" i="1"/>
  <c r="P456" i="1"/>
  <c r="W456" i="1"/>
  <c r="U456" i="1"/>
  <c r="M456" i="1"/>
  <c r="N456" i="1"/>
  <c r="I456" i="1"/>
  <c r="V456" i="1"/>
  <c r="AC456" i="1"/>
  <c r="X456" i="1"/>
  <c r="E458" i="1"/>
  <c r="M458" i="1"/>
  <c r="V458" i="1"/>
  <c r="AC458" i="1"/>
  <c r="I458" i="1"/>
  <c r="G458" i="1"/>
  <c r="P458" i="1"/>
  <c r="W458" i="1"/>
  <c r="S458" i="1"/>
  <c r="C458" i="1"/>
  <c r="N458" i="1"/>
  <c r="X458" i="1"/>
  <c r="O458" i="1"/>
  <c r="Y458" i="1"/>
  <c r="AD458" i="1"/>
  <c r="U458" i="1"/>
  <c r="I409" i="1"/>
  <c r="I372" i="1"/>
  <c r="I97" i="1"/>
  <c r="I122" i="1"/>
  <c r="I318" i="1"/>
  <c r="I265" i="1"/>
  <c r="I85" i="1"/>
  <c r="I87" i="1"/>
  <c r="I245" i="1"/>
  <c r="I309" i="1"/>
  <c r="I143" i="1"/>
  <c r="I322" i="1"/>
  <c r="I324" i="1"/>
  <c r="I156" i="1"/>
  <c r="I400" i="1"/>
  <c r="I125" i="1"/>
  <c r="I153" i="1"/>
  <c r="I92" i="1"/>
  <c r="I301" i="1"/>
  <c r="I253" i="1"/>
  <c r="I303" i="1"/>
  <c r="I247" i="1"/>
  <c r="I383" i="1"/>
  <c r="I380" i="1"/>
  <c r="I406" i="1"/>
  <c r="I262" i="1"/>
  <c r="I266" i="1"/>
  <c r="I79" i="1"/>
  <c r="I141" i="1"/>
  <c r="I98" i="1"/>
  <c r="I243" i="1"/>
  <c r="I321" i="1"/>
  <c r="I94" i="1"/>
  <c r="I77" i="1"/>
  <c r="I131" i="1"/>
  <c r="I154" i="1"/>
  <c r="I374" i="1"/>
  <c r="I234" i="1"/>
  <c r="I128" i="1"/>
  <c r="I105" i="1"/>
  <c r="I260" i="1"/>
  <c r="I197" i="1"/>
  <c r="I75" i="1"/>
  <c r="I130" i="1"/>
  <c r="I102" i="1"/>
  <c r="I108" i="1"/>
  <c r="I270" i="1"/>
  <c r="I191" i="1"/>
  <c r="I181" i="1"/>
  <c r="AD181" i="1"/>
  <c r="N181" i="1"/>
  <c r="E181" i="1"/>
  <c r="S181" i="1"/>
  <c r="W181" i="1"/>
  <c r="X181" i="1"/>
  <c r="O181" i="1"/>
  <c r="G181" i="1"/>
  <c r="C181" i="1"/>
  <c r="M181" i="1"/>
  <c r="P181" i="1"/>
  <c r="U181" i="1"/>
  <c r="AC181" i="1"/>
  <c r="V181" i="1"/>
  <c r="Y181" i="1"/>
  <c r="AC175" i="1"/>
  <c r="X175" i="1"/>
  <c r="N455" i="1"/>
  <c r="X455" i="1"/>
  <c r="N231" i="1"/>
  <c r="AC158" i="1"/>
  <c r="AC232" i="1"/>
  <c r="X359" i="1"/>
  <c r="I359" i="1"/>
  <c r="N148" i="1"/>
  <c r="AC209" i="1"/>
  <c r="AC299" i="1"/>
  <c r="N387" i="1"/>
  <c r="X387" i="1"/>
  <c r="I393" i="1"/>
  <c r="X120" i="1"/>
  <c r="AC100" i="1"/>
  <c r="X190" i="1"/>
  <c r="M190" i="1"/>
  <c r="N190" i="1"/>
  <c r="AD190" i="1"/>
  <c r="E190" i="1"/>
  <c r="I190" i="1"/>
  <c r="P190" i="1"/>
  <c r="O190" i="1"/>
  <c r="V190" i="1"/>
  <c r="G190" i="1"/>
  <c r="W190" i="1"/>
  <c r="U190" i="1"/>
  <c r="S190" i="1"/>
  <c r="Y190" i="1"/>
  <c r="AC190" i="1"/>
  <c r="C190" i="1"/>
  <c r="V78" i="1"/>
  <c r="I78" i="1"/>
  <c r="N78" i="1"/>
  <c r="AD78" i="1"/>
  <c r="O78" i="1"/>
  <c r="C78" i="1"/>
  <c r="AC78" i="1"/>
  <c r="P78" i="1"/>
  <c r="S78" i="1"/>
  <c r="E78" i="1"/>
  <c r="U78" i="1"/>
  <c r="M78" i="1"/>
  <c r="G78" i="1"/>
  <c r="W78" i="1"/>
  <c r="Y78" i="1"/>
  <c r="X78" i="1"/>
  <c r="X442" i="1"/>
  <c r="N442" i="1"/>
  <c r="U442" i="1"/>
  <c r="O442" i="1"/>
  <c r="Y442" i="1"/>
  <c r="AD442" i="1"/>
  <c r="V442" i="1"/>
  <c r="C442" i="1"/>
  <c r="E442" i="1"/>
  <c r="I442" i="1"/>
  <c r="P442" i="1"/>
  <c r="W442" i="1"/>
  <c r="S442" i="1"/>
  <c r="G442" i="1"/>
  <c r="AC442" i="1"/>
  <c r="M442" i="1"/>
  <c r="X367" i="1"/>
  <c r="I126" i="1"/>
  <c r="X126" i="1"/>
  <c r="A248" i="1"/>
  <c r="A267" i="1"/>
  <c r="A262" i="1"/>
  <c r="A257" i="1"/>
  <c r="O73" i="1"/>
  <c r="A250" i="1"/>
  <c r="A256" i="1"/>
  <c r="A266" i="1"/>
  <c r="A261" i="1"/>
  <c r="A247" i="1"/>
  <c r="A253" i="1"/>
  <c r="A258" i="1"/>
  <c r="A245" i="1"/>
  <c r="A270" i="1"/>
  <c r="A249" i="1"/>
  <c r="A255" i="1"/>
  <c r="A259" i="1"/>
  <c r="A265" i="1"/>
  <c r="A244" i="1"/>
  <c r="A260" i="1"/>
  <c r="A269" i="1"/>
  <c r="A252" i="1"/>
  <c r="A264" i="1"/>
  <c r="A243" i="1"/>
  <c r="A254" i="1"/>
  <c r="A246" i="1"/>
  <c r="A268" i="1"/>
  <c r="A263" i="1"/>
  <c r="A251" i="1"/>
  <c r="X109" i="1"/>
  <c r="S109" i="1"/>
  <c r="C109" i="1"/>
  <c r="AD109" i="1"/>
  <c r="W109" i="1"/>
  <c r="P109" i="1"/>
  <c r="U109" i="1"/>
  <c r="O109" i="1"/>
  <c r="I109" i="1"/>
  <c r="E109" i="1"/>
  <c r="AC109" i="1"/>
  <c r="Y109" i="1"/>
  <c r="G109" i="1"/>
  <c r="N109" i="1"/>
  <c r="M109" i="1"/>
  <c r="V109" i="1"/>
  <c r="K109" i="1"/>
  <c r="K449" i="1"/>
  <c r="K157" i="1"/>
  <c r="F449" i="1"/>
  <c r="F142" i="1"/>
  <c r="F450" i="1"/>
  <c r="F159" i="1"/>
  <c r="AB462" i="1"/>
  <c r="AB193" i="1"/>
  <c r="AB142" i="1"/>
  <c r="A149" i="1"/>
  <c r="A144" i="1"/>
  <c r="A147" i="1"/>
  <c r="A139" i="1"/>
  <c r="A131" i="1"/>
  <c r="A150" i="1"/>
  <c r="A146" i="1"/>
  <c r="A135" i="1"/>
  <c r="A137" i="1"/>
  <c r="A157" i="1"/>
  <c r="A156" i="1"/>
  <c r="A134" i="1"/>
  <c r="G73" i="1"/>
  <c r="A148" i="1"/>
  <c r="A145" i="1"/>
  <c r="A154" i="1"/>
  <c r="A143" i="1"/>
  <c r="A153" i="1"/>
  <c r="A152" i="1"/>
  <c r="A142" i="1"/>
  <c r="A132" i="1"/>
  <c r="A155" i="1"/>
  <c r="A136" i="1"/>
  <c r="A138" i="1"/>
  <c r="A151" i="1"/>
  <c r="A140" i="1"/>
  <c r="A133" i="1"/>
  <c r="A158" i="1"/>
  <c r="A141" i="1"/>
  <c r="M81" i="1"/>
  <c r="C81" i="1"/>
  <c r="E81" i="1"/>
  <c r="S81" i="1"/>
  <c r="O81" i="1"/>
  <c r="W81" i="1"/>
  <c r="V81" i="1"/>
  <c r="I81" i="1"/>
  <c r="AC81" i="1"/>
  <c r="G81" i="1"/>
  <c r="U81" i="1"/>
  <c r="P81" i="1"/>
  <c r="X81" i="1"/>
  <c r="N81" i="1"/>
  <c r="AD81" i="1"/>
  <c r="Y81" i="1"/>
  <c r="V333" i="1"/>
  <c r="S333" i="1"/>
  <c r="AD333" i="1"/>
  <c r="N333" i="1"/>
  <c r="I333" i="1"/>
  <c r="W333" i="1"/>
  <c r="C333" i="1"/>
  <c r="P333" i="1"/>
  <c r="U333" i="1"/>
  <c r="AC333" i="1"/>
  <c r="E333" i="1"/>
  <c r="X333" i="1"/>
  <c r="G333" i="1"/>
  <c r="Y333" i="1"/>
  <c r="O333" i="1"/>
  <c r="M333" i="1"/>
  <c r="E17" i="1"/>
  <c r="B165" i="1"/>
  <c r="X134" i="1"/>
  <c r="AD134" i="1"/>
  <c r="N134" i="1"/>
  <c r="I134" i="1"/>
  <c r="V134" i="1"/>
  <c r="C134" i="1"/>
  <c r="P134" i="1"/>
  <c r="W134" i="1"/>
  <c r="G134" i="1"/>
  <c r="AC134" i="1"/>
  <c r="O134" i="1"/>
  <c r="E134" i="1"/>
  <c r="M134" i="1"/>
  <c r="S134" i="1"/>
  <c r="X399" i="1"/>
  <c r="N365" i="1"/>
  <c r="N344" i="1"/>
  <c r="X349" i="1"/>
  <c r="N220" i="1"/>
  <c r="Y185" i="1"/>
  <c r="N185" i="1"/>
  <c r="E185" i="1"/>
  <c r="U185" i="1"/>
  <c r="G185" i="1"/>
  <c r="C185" i="1"/>
  <c r="P185" i="1"/>
  <c r="O185" i="1"/>
  <c r="W185" i="1"/>
  <c r="AD185" i="1"/>
  <c r="AC185" i="1"/>
  <c r="V185" i="1"/>
  <c r="X185" i="1"/>
  <c r="M185" i="1"/>
  <c r="I185" i="1"/>
  <c r="S185" i="1"/>
  <c r="E37" i="1"/>
  <c r="B465" i="1"/>
  <c r="V101" i="1"/>
  <c r="W101" i="1"/>
  <c r="G101" i="1"/>
  <c r="M101" i="1"/>
  <c r="Y101" i="1"/>
  <c r="I101" i="1"/>
  <c r="X101" i="1"/>
  <c r="O101" i="1"/>
  <c r="N101" i="1"/>
  <c r="AC101" i="1"/>
  <c r="E101" i="1"/>
  <c r="P101" i="1"/>
  <c r="S101" i="1"/>
  <c r="C101" i="1"/>
  <c r="U101" i="1"/>
  <c r="AD101" i="1"/>
  <c r="S152" i="1"/>
  <c r="AC152" i="1"/>
  <c r="C152" i="1"/>
  <c r="Y152" i="1"/>
  <c r="M152" i="1"/>
  <c r="G152" i="1"/>
  <c r="AD152" i="1"/>
  <c r="U152" i="1"/>
  <c r="N152" i="1"/>
  <c r="I152" i="1"/>
  <c r="O152" i="1"/>
  <c r="V152" i="1"/>
  <c r="W152" i="1"/>
  <c r="P152" i="1"/>
  <c r="X152" i="1"/>
  <c r="E152" i="1"/>
  <c r="C226" i="1"/>
  <c r="U226" i="1"/>
  <c r="V226" i="1"/>
  <c r="M226" i="1"/>
  <c r="O226" i="1"/>
  <c r="AD226" i="1"/>
  <c r="G226" i="1"/>
  <c r="W226" i="1"/>
  <c r="E226" i="1"/>
  <c r="X226" i="1"/>
  <c r="S226" i="1"/>
  <c r="P226" i="1"/>
  <c r="N226" i="1"/>
  <c r="I226" i="1"/>
  <c r="Y226" i="1"/>
  <c r="AC226" i="1"/>
  <c r="U86" i="1"/>
  <c r="S86" i="1"/>
  <c r="G86" i="1"/>
  <c r="I86" i="1"/>
  <c r="C86" i="1"/>
  <c r="E86" i="1"/>
  <c r="X86" i="1"/>
  <c r="N86" i="1"/>
  <c r="O86" i="1"/>
  <c r="M86" i="1"/>
  <c r="AC86" i="1"/>
  <c r="Y86" i="1"/>
  <c r="P86" i="1"/>
  <c r="AD86" i="1"/>
  <c r="W86" i="1"/>
  <c r="V86" i="1"/>
  <c r="AC338" i="1"/>
  <c r="M338" i="1"/>
  <c r="W338" i="1"/>
  <c r="G338" i="1"/>
  <c r="S338" i="1"/>
  <c r="AD338" i="1"/>
  <c r="X338" i="1"/>
  <c r="V338" i="1"/>
  <c r="P338" i="1"/>
  <c r="N338" i="1"/>
  <c r="U338" i="1"/>
  <c r="O338" i="1"/>
  <c r="Y338" i="1"/>
  <c r="C338" i="1"/>
  <c r="I338" i="1"/>
  <c r="E338" i="1"/>
  <c r="X119" i="1"/>
  <c r="N119" i="1"/>
  <c r="X343" i="1"/>
  <c r="N382" i="1"/>
  <c r="X385" i="1"/>
  <c r="N113" i="1"/>
  <c r="N360" i="1"/>
  <c r="N357" i="1"/>
  <c r="Y134" i="1"/>
  <c r="N408" i="1"/>
  <c r="X408" i="1"/>
  <c r="X327" i="1"/>
  <c r="N327" i="1"/>
  <c r="V441" i="1"/>
  <c r="G441" i="1"/>
  <c r="U441" i="1"/>
  <c r="E441" i="1"/>
  <c r="M441" i="1"/>
  <c r="X441" i="1"/>
  <c r="W441" i="1"/>
  <c r="C441" i="1"/>
  <c r="O441" i="1"/>
  <c r="Y441" i="1"/>
  <c r="AC441" i="1"/>
  <c r="I441" i="1"/>
  <c r="P441" i="1"/>
  <c r="N441" i="1"/>
  <c r="S441" i="1"/>
  <c r="AD441" i="1"/>
  <c r="X461" i="1"/>
  <c r="E461" i="1"/>
  <c r="N461" i="1"/>
  <c r="O461" i="1"/>
  <c r="W461" i="1"/>
  <c r="AD461" i="1"/>
  <c r="U461" i="1"/>
  <c r="G461" i="1"/>
  <c r="AC461" i="1"/>
  <c r="M461" i="1"/>
  <c r="I461" i="1"/>
  <c r="V461" i="1"/>
  <c r="C461" i="1"/>
  <c r="P461" i="1"/>
  <c r="Y461" i="1"/>
  <c r="S461" i="1"/>
  <c r="AC409" i="1"/>
  <c r="AC85" i="1"/>
  <c r="AC372" i="1"/>
  <c r="AC318" i="1"/>
  <c r="AC322" i="1"/>
  <c r="AC400" i="1"/>
  <c r="AC122" i="1"/>
  <c r="AC97" i="1"/>
  <c r="AC324" i="1"/>
  <c r="AC156" i="1"/>
  <c r="AC309" i="1"/>
  <c r="AC247" i="1"/>
  <c r="AC143" i="1"/>
  <c r="AC265" i="1"/>
  <c r="AC321" i="1"/>
  <c r="AC153" i="1"/>
  <c r="AC125" i="1"/>
  <c r="AC87" i="1"/>
  <c r="AC245" i="1"/>
  <c r="AC243" i="1"/>
  <c r="AC406" i="1"/>
  <c r="AC128" i="1"/>
  <c r="AC234" i="1"/>
  <c r="AC92" i="1"/>
  <c r="AC141" i="1"/>
  <c r="AC77" i="1"/>
  <c r="AC94" i="1"/>
  <c r="AC383" i="1"/>
  <c r="AC253" i="1"/>
  <c r="AC374" i="1"/>
  <c r="AC79" i="1"/>
  <c r="AC303" i="1"/>
  <c r="AC98" i="1"/>
  <c r="AC197" i="1"/>
  <c r="AC154" i="1"/>
  <c r="AC105" i="1"/>
  <c r="AC301" i="1"/>
  <c r="AC131" i="1"/>
  <c r="AC262" i="1"/>
  <c r="AC266" i="1"/>
  <c r="AC260" i="1"/>
  <c r="AC380" i="1"/>
  <c r="AC75" i="1"/>
  <c r="AC270" i="1"/>
  <c r="AC108" i="1"/>
  <c r="AC191" i="1"/>
  <c r="AC130" i="1"/>
  <c r="S161" i="1"/>
  <c r="N161" i="1"/>
  <c r="V161" i="1"/>
  <c r="Y161" i="1"/>
  <c r="P161" i="1"/>
  <c r="I161" i="1"/>
  <c r="O161" i="1"/>
  <c r="W161" i="1"/>
  <c r="E161" i="1"/>
  <c r="G161" i="1"/>
  <c r="M161" i="1"/>
  <c r="U161" i="1"/>
  <c r="C161" i="1"/>
  <c r="X161" i="1"/>
  <c r="AC161" i="1"/>
  <c r="AD161" i="1"/>
  <c r="G178" i="1"/>
  <c r="P178" i="1"/>
  <c r="U178" i="1"/>
  <c r="Y178" i="1"/>
  <c r="V178" i="1"/>
  <c r="AD178" i="1"/>
  <c r="C178" i="1"/>
  <c r="M178" i="1"/>
  <c r="AC178" i="1"/>
  <c r="E178" i="1"/>
  <c r="S178" i="1"/>
  <c r="N178" i="1"/>
  <c r="O178" i="1"/>
  <c r="I178" i="1"/>
  <c r="X178" i="1"/>
  <c r="W178" i="1"/>
  <c r="AC455" i="1"/>
  <c r="X232" i="1"/>
  <c r="X377" i="1"/>
  <c r="AC148" i="1"/>
  <c r="X148" i="1"/>
  <c r="X199" i="1"/>
  <c r="N299" i="1"/>
  <c r="X299" i="1"/>
  <c r="I387" i="1"/>
  <c r="AC120" i="1"/>
  <c r="N100" i="1"/>
  <c r="I100" i="1"/>
  <c r="Y358" i="1"/>
  <c r="C358" i="1"/>
  <c r="E358" i="1"/>
  <c r="I358" i="1"/>
  <c r="S358" i="1"/>
  <c r="U358" i="1"/>
  <c r="M358" i="1"/>
  <c r="AC358" i="1"/>
  <c r="AD358" i="1"/>
  <c r="W358" i="1"/>
  <c r="N358" i="1"/>
  <c r="X358" i="1"/>
  <c r="G358" i="1"/>
  <c r="V358" i="1"/>
  <c r="P358" i="1"/>
  <c r="O358" i="1"/>
  <c r="I218" i="1"/>
  <c r="N218" i="1"/>
  <c r="Y218" i="1"/>
  <c r="O218" i="1"/>
  <c r="W218" i="1"/>
  <c r="AD218" i="1"/>
  <c r="U218" i="1"/>
  <c r="P218" i="1"/>
  <c r="E218" i="1"/>
  <c r="X218" i="1"/>
  <c r="S218" i="1"/>
  <c r="V218" i="1"/>
  <c r="AC218" i="1"/>
  <c r="M218" i="1"/>
  <c r="G218" i="1"/>
  <c r="C218" i="1"/>
  <c r="N330" i="1"/>
  <c r="X330" i="1"/>
  <c r="AD330" i="1"/>
  <c r="V330" i="1"/>
  <c r="W330" i="1"/>
  <c r="E330" i="1"/>
  <c r="P330" i="1"/>
  <c r="M330" i="1"/>
  <c r="C330" i="1"/>
  <c r="G330" i="1"/>
  <c r="I330" i="1"/>
  <c r="S330" i="1"/>
  <c r="O330" i="1"/>
  <c r="Y330" i="1"/>
  <c r="U330" i="1"/>
  <c r="AC330" i="1"/>
  <c r="AC238" i="1"/>
  <c r="N367" i="1"/>
  <c r="N126" i="1"/>
  <c r="H171" i="1"/>
  <c r="T310" i="1"/>
  <c r="M146" i="1"/>
  <c r="P146" i="1"/>
  <c r="G146" i="1"/>
  <c r="Y146" i="1"/>
  <c r="V146" i="1"/>
  <c r="J146" i="1"/>
  <c r="D146" i="1"/>
  <c r="T146" i="1"/>
  <c r="O146" i="1"/>
  <c r="R146" i="1"/>
  <c r="AD146" i="1"/>
  <c r="AA146" i="1"/>
  <c r="I146" i="1"/>
  <c r="Z146" i="1"/>
  <c r="S146" i="1"/>
  <c r="Q146" i="1"/>
  <c r="C146" i="1"/>
  <c r="K146" i="1"/>
  <c r="H146" i="1"/>
  <c r="F146" i="1"/>
  <c r="U146" i="1"/>
  <c r="E146" i="1"/>
  <c r="N146" i="1"/>
  <c r="AC146" i="1"/>
  <c r="W146" i="1"/>
  <c r="AB146" i="1"/>
  <c r="X146" i="1"/>
  <c r="L146" i="1"/>
  <c r="AC454" i="1"/>
  <c r="C454" i="1"/>
  <c r="Y454" i="1"/>
  <c r="L454" i="1"/>
  <c r="W454" i="1"/>
  <c r="G454" i="1"/>
  <c r="N454" i="1"/>
  <c r="Q454" i="1"/>
  <c r="AD454" i="1"/>
  <c r="Z454" i="1"/>
  <c r="M454" i="1"/>
  <c r="X454" i="1"/>
  <c r="H454" i="1"/>
  <c r="O454" i="1"/>
  <c r="AB454" i="1"/>
  <c r="P454" i="1"/>
  <c r="AA454" i="1"/>
  <c r="F454" i="1"/>
  <c r="U454" i="1"/>
  <c r="I454" i="1"/>
  <c r="S454" i="1"/>
  <c r="E454" i="1"/>
  <c r="D454" i="1"/>
  <c r="R454" i="1"/>
  <c r="K454" i="1"/>
  <c r="T454" i="1"/>
  <c r="V454" i="1"/>
  <c r="J454" i="1"/>
  <c r="V342" i="1"/>
  <c r="D342" i="1"/>
  <c r="F342" i="1"/>
  <c r="R342" i="1"/>
  <c r="U342" i="1"/>
  <c r="J342" i="1"/>
  <c r="T342" i="1"/>
  <c r="Z342" i="1"/>
  <c r="X342" i="1"/>
  <c r="N342" i="1"/>
  <c r="AB342" i="1"/>
  <c r="AD342" i="1"/>
  <c r="M342" i="1"/>
  <c r="H342" i="1"/>
  <c r="C342" i="1"/>
  <c r="P342" i="1"/>
  <c r="AA342" i="1"/>
  <c r="W342" i="1"/>
  <c r="Q342" i="1"/>
  <c r="E342" i="1"/>
  <c r="L342" i="1"/>
  <c r="S342" i="1"/>
  <c r="G342" i="1"/>
  <c r="K342" i="1"/>
  <c r="I342" i="1"/>
  <c r="Y342" i="1"/>
  <c r="AC342" i="1"/>
  <c r="O342" i="1"/>
  <c r="H129" i="1"/>
  <c r="M364" i="1"/>
  <c r="D364" i="1"/>
  <c r="U364" i="1"/>
  <c r="I364" i="1"/>
  <c r="AB364" i="1"/>
  <c r="G364" i="1"/>
  <c r="Q364" i="1"/>
  <c r="X364" i="1"/>
  <c r="E364" i="1"/>
  <c r="V364" i="1"/>
  <c r="J364" i="1"/>
  <c r="Z364" i="1"/>
  <c r="H364" i="1"/>
  <c r="R364" i="1"/>
  <c r="K364" i="1"/>
  <c r="Y364" i="1"/>
  <c r="S364" i="1"/>
  <c r="AC364" i="1"/>
  <c r="N364" i="1"/>
  <c r="AA364" i="1"/>
  <c r="O364" i="1"/>
  <c r="L364" i="1"/>
  <c r="C364" i="1"/>
  <c r="T364" i="1"/>
  <c r="AD364" i="1"/>
  <c r="W364" i="1"/>
  <c r="F364" i="1"/>
  <c r="P364" i="1"/>
  <c r="S280" i="1"/>
  <c r="J280" i="1"/>
  <c r="AA280" i="1"/>
  <c r="D280" i="1"/>
  <c r="N280" i="1"/>
  <c r="P280" i="1"/>
  <c r="AB280" i="1"/>
  <c r="F280" i="1"/>
  <c r="K280" i="1"/>
  <c r="W280" i="1"/>
  <c r="E280" i="1"/>
  <c r="O280" i="1"/>
  <c r="T280" i="1"/>
  <c r="AC280" i="1"/>
  <c r="Q280" i="1"/>
  <c r="AD280" i="1"/>
  <c r="L280" i="1"/>
  <c r="X280" i="1"/>
  <c r="I280" i="1"/>
  <c r="C280" i="1"/>
  <c r="U280" i="1"/>
  <c r="R280" i="1"/>
  <c r="G280" i="1"/>
  <c r="Z280" i="1"/>
  <c r="Y280" i="1"/>
  <c r="M280" i="1"/>
  <c r="H280" i="1"/>
  <c r="V280" i="1"/>
  <c r="H112" i="1"/>
  <c r="V112" i="1"/>
  <c r="W112" i="1"/>
  <c r="J112" i="1"/>
  <c r="X112" i="1"/>
  <c r="L112" i="1"/>
  <c r="N112" i="1"/>
  <c r="E112" i="1"/>
  <c r="C112" i="1"/>
  <c r="Z112" i="1"/>
  <c r="P112" i="1"/>
  <c r="AD112" i="1"/>
  <c r="O112" i="1"/>
  <c r="I112" i="1"/>
  <c r="S112" i="1"/>
  <c r="F112" i="1"/>
  <c r="D112" i="1"/>
  <c r="AA112" i="1"/>
  <c r="Q112" i="1"/>
  <c r="K112" i="1"/>
  <c r="AC112" i="1"/>
  <c r="T112" i="1"/>
  <c r="U112" i="1"/>
  <c r="G112" i="1"/>
  <c r="AB112" i="1"/>
  <c r="R112" i="1"/>
  <c r="M112" i="1"/>
  <c r="Y112" i="1"/>
  <c r="S392" i="1"/>
  <c r="K392" i="1"/>
  <c r="AB392" i="1"/>
  <c r="X392" i="1"/>
  <c r="E392" i="1"/>
  <c r="H392" i="1"/>
  <c r="Y392" i="1"/>
  <c r="F392" i="1"/>
  <c r="L392" i="1"/>
  <c r="O392" i="1"/>
  <c r="W392" i="1"/>
  <c r="I392" i="1"/>
  <c r="N392" i="1"/>
  <c r="Z392" i="1"/>
  <c r="Q392" i="1"/>
  <c r="AD392" i="1"/>
  <c r="M392" i="1"/>
  <c r="P392" i="1"/>
  <c r="AC392" i="1"/>
  <c r="D392" i="1"/>
  <c r="T392" i="1"/>
  <c r="R392" i="1"/>
  <c r="G392" i="1"/>
  <c r="AA392" i="1"/>
  <c r="V392" i="1"/>
  <c r="C392" i="1"/>
  <c r="J392" i="1"/>
  <c r="U392" i="1"/>
  <c r="H404" i="1"/>
  <c r="Q363" i="1"/>
  <c r="F363" i="1"/>
  <c r="T363" i="1"/>
  <c r="L363" i="1"/>
  <c r="O363" i="1"/>
  <c r="Z363" i="1"/>
  <c r="I363" i="1"/>
  <c r="R363" i="1"/>
  <c r="AD363" i="1"/>
  <c r="AA363" i="1"/>
  <c r="J363" i="1"/>
  <c r="W363" i="1"/>
  <c r="D363" i="1"/>
  <c r="U363" i="1"/>
  <c r="E363" i="1"/>
  <c r="C363" i="1"/>
  <c r="AB363" i="1"/>
  <c r="M363" i="1"/>
  <c r="X363" i="1"/>
  <c r="G363" i="1"/>
  <c r="V363" i="1"/>
  <c r="P363" i="1"/>
  <c r="AC363" i="1"/>
  <c r="S363" i="1"/>
  <c r="K363" i="1"/>
  <c r="N363" i="1"/>
  <c r="Y363" i="1"/>
  <c r="H363" i="1"/>
  <c r="E419" i="1"/>
  <c r="T419" i="1"/>
  <c r="Y419" i="1"/>
  <c r="AA419" i="1"/>
  <c r="L419" i="1"/>
  <c r="N419" i="1"/>
  <c r="X419" i="1"/>
  <c r="J419" i="1"/>
  <c r="G419" i="1"/>
  <c r="P419" i="1"/>
  <c r="AB419" i="1"/>
  <c r="AD419" i="1"/>
  <c r="D419" i="1"/>
  <c r="M419" i="1"/>
  <c r="V419" i="1"/>
  <c r="F419" i="1"/>
  <c r="Q419" i="1"/>
  <c r="AC419" i="1"/>
  <c r="C419" i="1"/>
  <c r="I419" i="1"/>
  <c r="O419" i="1"/>
  <c r="W419" i="1"/>
  <c r="S419" i="1"/>
  <c r="R419" i="1"/>
  <c r="Z419" i="1"/>
  <c r="H419" i="1"/>
  <c r="K419" i="1"/>
  <c r="U419" i="1"/>
  <c r="S251" i="1"/>
  <c r="D251" i="1"/>
  <c r="Y251" i="1"/>
  <c r="E251" i="1"/>
  <c r="G251" i="1"/>
  <c r="N251" i="1"/>
  <c r="F251" i="1"/>
  <c r="R251" i="1"/>
  <c r="I251" i="1"/>
  <c r="X251" i="1"/>
  <c r="J251" i="1"/>
  <c r="K251" i="1"/>
  <c r="V251" i="1"/>
  <c r="H251" i="1"/>
  <c r="T251" i="1"/>
  <c r="AB251" i="1"/>
  <c r="U251" i="1"/>
  <c r="L251" i="1"/>
  <c r="Z251" i="1"/>
  <c r="AD251" i="1"/>
  <c r="C251" i="1"/>
  <c r="AA251" i="1"/>
  <c r="P251" i="1"/>
  <c r="M251" i="1"/>
  <c r="Q251" i="1"/>
  <c r="W251" i="1"/>
  <c r="AC251" i="1"/>
  <c r="O251" i="1"/>
  <c r="D134" i="1"/>
  <c r="D409" i="1"/>
  <c r="D353" i="1"/>
  <c r="D330" i="1"/>
  <c r="D352" i="1"/>
  <c r="D386" i="1"/>
  <c r="D344" i="1"/>
  <c r="D348" i="1"/>
  <c r="D189" i="1"/>
  <c r="D100" i="1"/>
  <c r="D152" i="1"/>
  <c r="D237" i="1"/>
  <c r="D360" i="1"/>
  <c r="D108" i="1"/>
  <c r="D246" i="1"/>
  <c r="D337" i="1"/>
  <c r="D185" i="1"/>
  <c r="D158" i="1"/>
  <c r="D119" i="1"/>
  <c r="D85" i="1"/>
  <c r="D133" i="1"/>
  <c r="D122" i="1"/>
  <c r="D137" i="1"/>
  <c r="D372" i="1"/>
  <c r="D318" i="1"/>
  <c r="D97" i="1"/>
  <c r="D355" i="1"/>
  <c r="D148" i="1"/>
  <c r="D408" i="1"/>
  <c r="D159" i="1"/>
  <c r="D91" i="1"/>
  <c r="D329" i="1"/>
  <c r="D361" i="1"/>
  <c r="D331" i="1"/>
  <c r="D190" i="1"/>
  <c r="D326" i="1"/>
  <c r="D184" i="1"/>
  <c r="D322" i="1"/>
  <c r="D180" i="1"/>
  <c r="D464" i="1"/>
  <c r="D450" i="1"/>
  <c r="D305" i="1"/>
  <c r="D150" i="1"/>
  <c r="D209" i="1"/>
  <c r="D309" i="1"/>
  <c r="D371" i="1"/>
  <c r="D443" i="1"/>
  <c r="D460" i="1"/>
  <c r="D142" i="1"/>
  <c r="D157" i="1"/>
  <c r="D156" i="1"/>
  <c r="D400" i="1"/>
  <c r="D264" i="1"/>
  <c r="D259" i="1"/>
  <c r="D153" i="1"/>
  <c r="D143" i="1"/>
  <c r="D254" i="1"/>
  <c r="D439" i="1"/>
  <c r="D226" i="1"/>
  <c r="D327" i="1"/>
  <c r="D169" i="1"/>
  <c r="D243" i="1"/>
  <c r="D320" i="1"/>
  <c r="D265" i="1"/>
  <c r="D215" i="1"/>
  <c r="D176" i="1"/>
  <c r="D321" i="1"/>
  <c r="D270" i="1"/>
  <c r="D402" i="1"/>
  <c r="D178" i="1"/>
  <c r="D247" i="1"/>
  <c r="D248" i="1"/>
  <c r="D203" i="1"/>
  <c r="D113" i="1"/>
  <c r="D199" i="1"/>
  <c r="D324" i="1"/>
  <c r="D182" i="1"/>
  <c r="D245" i="1"/>
  <c r="D406" i="1"/>
  <c r="D262" i="1"/>
  <c r="D170" i="1"/>
  <c r="D125" i="1"/>
  <c r="D175" i="1"/>
  <c r="D441" i="1"/>
  <c r="D381" i="1"/>
  <c r="D221" i="1"/>
  <c r="D458" i="1"/>
  <c r="D266" i="1"/>
  <c r="D445" i="1"/>
  <c r="D92" i="1"/>
  <c r="D389" i="1"/>
  <c r="D299" i="1"/>
  <c r="D387" i="1"/>
  <c r="D94" i="1"/>
  <c r="D358" i="1"/>
  <c r="D367" i="1"/>
  <c r="D366" i="1"/>
  <c r="D80" i="1"/>
  <c r="D231" i="1"/>
  <c r="D238" i="1"/>
  <c r="D377" i="1"/>
  <c r="D128" i="1"/>
  <c r="D449" i="1"/>
  <c r="D103" i="1"/>
  <c r="D456" i="1"/>
  <c r="D161" i="1"/>
  <c r="D242" i="1"/>
  <c r="D101" i="1"/>
  <c r="D399" i="1"/>
  <c r="D193" i="1"/>
  <c r="D462" i="1"/>
  <c r="D359" i="1"/>
  <c r="D466" i="1"/>
  <c r="D191" i="1"/>
  <c r="D442" i="1"/>
  <c r="D249" i="1"/>
  <c r="D218" i="1"/>
  <c r="D343" i="1"/>
  <c r="D376" i="1"/>
  <c r="D236" i="1"/>
  <c r="D120" i="1"/>
  <c r="D240" i="1"/>
  <c r="D349" i="1"/>
  <c r="D106" i="1"/>
  <c r="D333" i="1"/>
  <c r="D147" i="1"/>
  <c r="D181" i="1"/>
  <c r="D79" i="1"/>
  <c r="D126" i="1"/>
  <c r="D109" i="1"/>
  <c r="D394" i="1"/>
  <c r="D260" i="1"/>
  <c r="D385" i="1"/>
  <c r="D382" i="1"/>
  <c r="D220" i="1"/>
  <c r="D455" i="1"/>
  <c r="D357" i="1"/>
  <c r="D219" i="1"/>
  <c r="D86" i="1"/>
  <c r="D214" i="1"/>
  <c r="D365" i="1"/>
  <c r="D141" i="1"/>
  <c r="D77" i="1"/>
  <c r="D444" i="1"/>
  <c r="D78" i="1"/>
  <c r="D212" i="1"/>
  <c r="D378" i="1"/>
  <c r="D107" i="1"/>
  <c r="D380" i="1"/>
  <c r="D393" i="1"/>
  <c r="D114" i="1"/>
  <c r="D96" i="1"/>
  <c r="D232" i="1"/>
  <c r="D217" i="1"/>
  <c r="D124" i="1"/>
  <c r="D374" i="1"/>
  <c r="D465" i="1"/>
  <c r="D301" i="1"/>
  <c r="D187" i="1"/>
  <c r="D253" i="1"/>
  <c r="D303" i="1"/>
  <c r="D131" i="1"/>
  <c r="D163" i="1"/>
  <c r="D154" i="1"/>
  <c r="D461" i="1"/>
  <c r="D338" i="1"/>
  <c r="D315" i="1"/>
  <c r="D105" i="1"/>
  <c r="D405" i="1"/>
  <c r="D225" i="1"/>
  <c r="D204" i="1"/>
  <c r="D98" i="1"/>
  <c r="D234" i="1"/>
  <c r="D197" i="1"/>
  <c r="D81" i="1"/>
  <c r="D213" i="1"/>
  <c r="D383" i="1"/>
  <c r="D135" i="1"/>
  <c r="D75" i="1"/>
  <c r="D165" i="1"/>
  <c r="D87" i="1"/>
  <c r="D130" i="1"/>
  <c r="D354" i="1"/>
  <c r="D302" i="1"/>
  <c r="D102" i="1"/>
  <c r="H311" i="1"/>
  <c r="T311" i="1"/>
  <c r="J255" i="1"/>
  <c r="H255" i="1"/>
  <c r="T255" i="1"/>
  <c r="L255" i="1"/>
  <c r="Q255" i="1"/>
  <c r="AA255" i="1"/>
  <c r="V255" i="1"/>
  <c r="K255" i="1"/>
  <c r="Y255" i="1"/>
  <c r="U255" i="1"/>
  <c r="N255" i="1"/>
  <c r="D255" i="1"/>
  <c r="AD255" i="1"/>
  <c r="O255" i="1"/>
  <c r="I23" i="1" s="1"/>
  <c r="M23" i="1" s="1"/>
  <c r="W255" i="1"/>
  <c r="F255" i="1"/>
  <c r="Z255" i="1"/>
  <c r="C255" i="1"/>
  <c r="M255" i="1"/>
  <c r="E255" i="1"/>
  <c r="AB255" i="1"/>
  <c r="X255" i="1"/>
  <c r="G255" i="1"/>
  <c r="S255" i="1"/>
  <c r="I255" i="1"/>
  <c r="P255" i="1"/>
  <c r="R255" i="1"/>
  <c r="AC255" i="1"/>
  <c r="H115" i="1"/>
  <c r="H164" i="1"/>
  <c r="D164" i="1"/>
  <c r="H354" i="1"/>
  <c r="Z134" i="1"/>
  <c r="Z386" i="1"/>
  <c r="Z353" i="1"/>
  <c r="Z330" i="1"/>
  <c r="Z344" i="1"/>
  <c r="Z337" i="1"/>
  <c r="Z152" i="1"/>
  <c r="Z352" i="1"/>
  <c r="Z130" i="1"/>
  <c r="Z189" i="1"/>
  <c r="Z237" i="1"/>
  <c r="Z108" i="1"/>
  <c r="Z360" i="1"/>
  <c r="Z85" i="1"/>
  <c r="Z185" i="1"/>
  <c r="Z137" i="1"/>
  <c r="Z100" i="1"/>
  <c r="Z133" i="1"/>
  <c r="Z348" i="1"/>
  <c r="Z122" i="1"/>
  <c r="Z119" i="1"/>
  <c r="Z97" i="1"/>
  <c r="Z372" i="1"/>
  <c r="Z159" i="1"/>
  <c r="Z91" i="1"/>
  <c r="Z148" i="1"/>
  <c r="Z329" i="1"/>
  <c r="Z318" i="1"/>
  <c r="Z326" i="1"/>
  <c r="Z355" i="1"/>
  <c r="Z331" i="1"/>
  <c r="Z322" i="1"/>
  <c r="Z184" i="1"/>
  <c r="Z408" i="1"/>
  <c r="Z361" i="1"/>
  <c r="Z190" i="1"/>
  <c r="Z243" i="1"/>
  <c r="Z157" i="1"/>
  <c r="Z156" i="1"/>
  <c r="Z176" i="1"/>
  <c r="Z324" i="1"/>
  <c r="Z209" i="1"/>
  <c r="Z270" i="1"/>
  <c r="Z406" i="1"/>
  <c r="Z180" i="1"/>
  <c r="Z450" i="1"/>
  <c r="Z215" i="1"/>
  <c r="Z113" i="1"/>
  <c r="Z305" i="1"/>
  <c r="Z245" i="1"/>
  <c r="Z402" i="1"/>
  <c r="Z143" i="1"/>
  <c r="Z439" i="1"/>
  <c r="Z226" i="1"/>
  <c r="Z169" i="1"/>
  <c r="Z265" i="1"/>
  <c r="Z259" i="1"/>
  <c r="Z199" i="1"/>
  <c r="Z150" i="1"/>
  <c r="Z321" i="1"/>
  <c r="Z153" i="1"/>
  <c r="Z309" i="1"/>
  <c r="Z178" i="1"/>
  <c r="Z254" i="1"/>
  <c r="Z443" i="1"/>
  <c r="Z460" i="1"/>
  <c r="Z262" i="1"/>
  <c r="Z327" i="1"/>
  <c r="Z203" i="1"/>
  <c r="Z320" i="1"/>
  <c r="Z464" i="1"/>
  <c r="Z400" i="1"/>
  <c r="Z264" i="1"/>
  <c r="Z182" i="1"/>
  <c r="Z247" i="1"/>
  <c r="Z371" i="1"/>
  <c r="Z248" i="1"/>
  <c r="Z142" i="1"/>
  <c r="Z80" i="1"/>
  <c r="Z399" i="1"/>
  <c r="Z175" i="1"/>
  <c r="Z387" i="1"/>
  <c r="Z377" i="1"/>
  <c r="Z381" i="1"/>
  <c r="Z366" i="1"/>
  <c r="Z170" i="1"/>
  <c r="Z238" i="1"/>
  <c r="Z128" i="1"/>
  <c r="Z358" i="1"/>
  <c r="Z449" i="1"/>
  <c r="Z242" i="1"/>
  <c r="Z359" i="1"/>
  <c r="Z367" i="1"/>
  <c r="Z231" i="1"/>
  <c r="Z94" i="1"/>
  <c r="Z456" i="1"/>
  <c r="Z462" i="1"/>
  <c r="Z161" i="1"/>
  <c r="Z221" i="1"/>
  <c r="Z458" i="1"/>
  <c r="Z266" i="1"/>
  <c r="Z445" i="1"/>
  <c r="Z125" i="1"/>
  <c r="Z101" i="1"/>
  <c r="Z92" i="1"/>
  <c r="Z389" i="1"/>
  <c r="Z299" i="1"/>
  <c r="Z193" i="1"/>
  <c r="Z441" i="1"/>
  <c r="Z103" i="1"/>
  <c r="Z466" i="1"/>
  <c r="Z455" i="1"/>
  <c r="Z357" i="1"/>
  <c r="Z376" i="1"/>
  <c r="Z219" i="1"/>
  <c r="Z78" i="1"/>
  <c r="Z120" i="1"/>
  <c r="Z147" i="1"/>
  <c r="Z385" i="1"/>
  <c r="Z365" i="1"/>
  <c r="Z79" i="1"/>
  <c r="Z442" i="1"/>
  <c r="Z220" i="1"/>
  <c r="Z126" i="1"/>
  <c r="Z109" i="1"/>
  <c r="Z378" i="1"/>
  <c r="Z214" i="1"/>
  <c r="Z394" i="1"/>
  <c r="Z107" i="1"/>
  <c r="Z191" i="1"/>
  <c r="Z382" i="1"/>
  <c r="Z249" i="1"/>
  <c r="Z218" i="1"/>
  <c r="Z236" i="1"/>
  <c r="Z240" i="1"/>
  <c r="Z349" i="1"/>
  <c r="Z106" i="1"/>
  <c r="Z333" i="1"/>
  <c r="Z181" i="1"/>
  <c r="Z141" i="1"/>
  <c r="Z343" i="1"/>
  <c r="Z77" i="1"/>
  <c r="Z444" i="1"/>
  <c r="Z212" i="1"/>
  <c r="Z86" i="1"/>
  <c r="Z260" i="1"/>
  <c r="Z301" i="1"/>
  <c r="Z232" i="1"/>
  <c r="Z213" i="1"/>
  <c r="Z154" i="1"/>
  <c r="Z217" i="1"/>
  <c r="Z338" i="1"/>
  <c r="Z465" i="1"/>
  <c r="Z253" i="1"/>
  <c r="Z303" i="1"/>
  <c r="Z98" i="1"/>
  <c r="Z114" i="1"/>
  <c r="Z81" i="1"/>
  <c r="Z96" i="1"/>
  <c r="Z461" i="1"/>
  <c r="Z374" i="1"/>
  <c r="Z135" i="1"/>
  <c r="Z315" i="1"/>
  <c r="Z165" i="1"/>
  <c r="Z405" i="1"/>
  <c r="Z225" i="1"/>
  <c r="Z383" i="1"/>
  <c r="Z187" i="1"/>
  <c r="Z380" i="1"/>
  <c r="Z393" i="1"/>
  <c r="Z234" i="1"/>
  <c r="Z197" i="1"/>
  <c r="Z124" i="1"/>
  <c r="Z75" i="1"/>
  <c r="Z105" i="1"/>
  <c r="Z204" i="1"/>
  <c r="Z131" i="1"/>
  <c r="Z163" i="1"/>
  <c r="Z302" i="1"/>
  <c r="Z409" i="1"/>
  <c r="Z354" i="1"/>
  <c r="Z246" i="1"/>
  <c r="Z87" i="1"/>
  <c r="Z158" i="1"/>
  <c r="O82" i="1"/>
  <c r="M82" i="1"/>
  <c r="P82" i="1"/>
  <c r="Y82" i="1"/>
  <c r="AA82" i="1"/>
  <c r="C82" i="1"/>
  <c r="U82" i="1"/>
  <c r="X82" i="1"/>
  <c r="N82" i="1"/>
  <c r="E82" i="1"/>
  <c r="R82" i="1"/>
  <c r="AB82" i="1"/>
  <c r="H82" i="1"/>
  <c r="V82" i="1"/>
  <c r="Z82" i="1"/>
  <c r="AC82" i="1"/>
  <c r="F82" i="1"/>
  <c r="S82" i="1"/>
  <c r="AD82" i="1"/>
  <c r="D82" i="1"/>
  <c r="K82" i="1"/>
  <c r="J82" i="1"/>
  <c r="L82" i="1"/>
  <c r="G82" i="1"/>
  <c r="T82" i="1"/>
  <c r="W82" i="1"/>
  <c r="I82" i="1"/>
  <c r="Q82" i="1"/>
  <c r="K138" i="1"/>
  <c r="H138" i="1"/>
  <c r="E138" i="1"/>
  <c r="AC138" i="1"/>
  <c r="N138" i="1"/>
  <c r="Y138" i="1"/>
  <c r="AD138" i="1"/>
  <c r="L138" i="1"/>
  <c r="S138" i="1"/>
  <c r="I138" i="1"/>
  <c r="Q138" i="1"/>
  <c r="O138" i="1"/>
  <c r="Z138" i="1"/>
  <c r="AA138" i="1"/>
  <c r="X138" i="1"/>
  <c r="T138" i="1"/>
  <c r="J138" i="1"/>
  <c r="R138" i="1"/>
  <c r="P138" i="1"/>
  <c r="C138" i="1"/>
  <c r="AB138" i="1"/>
  <c r="U138" i="1"/>
  <c r="V138" i="1"/>
  <c r="M138" i="1"/>
  <c r="G138" i="1"/>
  <c r="W138" i="1"/>
  <c r="F138" i="1"/>
  <c r="D138" i="1"/>
  <c r="AB390" i="1"/>
  <c r="Q390" i="1"/>
  <c r="X390" i="1"/>
  <c r="O390" i="1"/>
  <c r="Z390" i="1"/>
  <c r="L390" i="1"/>
  <c r="T390" i="1"/>
  <c r="C390" i="1"/>
  <c r="E390" i="1"/>
  <c r="I390" i="1"/>
  <c r="Y390" i="1"/>
  <c r="F390" i="1"/>
  <c r="AD390" i="1"/>
  <c r="H390" i="1"/>
  <c r="AA390" i="1"/>
  <c r="AC390" i="1"/>
  <c r="J390" i="1"/>
  <c r="N390" i="1"/>
  <c r="G390" i="1"/>
  <c r="V390" i="1"/>
  <c r="S390" i="1"/>
  <c r="D390" i="1"/>
  <c r="P390" i="1"/>
  <c r="K390" i="1"/>
  <c r="R390" i="1"/>
  <c r="U390" i="1"/>
  <c r="W390" i="1"/>
  <c r="M390" i="1"/>
  <c r="T269" i="1"/>
  <c r="J229" i="1"/>
  <c r="K229" i="1"/>
  <c r="Q229" i="1"/>
  <c r="O229" i="1"/>
  <c r="V229" i="1"/>
  <c r="E229" i="1"/>
  <c r="AC229" i="1"/>
  <c r="X229" i="1"/>
  <c r="Y229" i="1"/>
  <c r="L229" i="1"/>
  <c r="R229" i="1"/>
  <c r="P229" i="1"/>
  <c r="AD229" i="1"/>
  <c r="F229" i="1"/>
  <c r="S229" i="1"/>
  <c r="Z229" i="1"/>
  <c r="AA229" i="1"/>
  <c r="M229" i="1"/>
  <c r="T229" i="1"/>
  <c r="C229" i="1"/>
  <c r="G229" i="1"/>
  <c r="H229" i="1"/>
  <c r="I229" i="1"/>
  <c r="AB229" i="1"/>
  <c r="N229" i="1"/>
  <c r="U229" i="1"/>
  <c r="D229" i="1"/>
  <c r="W229" i="1"/>
  <c r="P397" i="1"/>
  <c r="AC397" i="1"/>
  <c r="T397" i="1"/>
  <c r="W397" i="1"/>
  <c r="Y397" i="1"/>
  <c r="AA397" i="1"/>
  <c r="K397" i="1"/>
  <c r="Q397" i="1"/>
  <c r="F397" i="1"/>
  <c r="C397" i="1"/>
  <c r="X397" i="1"/>
  <c r="O397" i="1"/>
  <c r="I397" i="1"/>
  <c r="L397" i="1"/>
  <c r="R397" i="1"/>
  <c r="AD397" i="1"/>
  <c r="D397" i="1"/>
  <c r="U397" i="1"/>
  <c r="AB397" i="1"/>
  <c r="H397" i="1"/>
  <c r="M397" i="1"/>
  <c r="E397" i="1"/>
  <c r="S397" i="1"/>
  <c r="G397" i="1"/>
  <c r="V397" i="1"/>
  <c r="Z397" i="1"/>
  <c r="J397" i="1"/>
  <c r="N397" i="1"/>
  <c r="Q89" i="1"/>
  <c r="S89" i="1"/>
  <c r="O89" i="1"/>
  <c r="AB89" i="1"/>
  <c r="I89" i="1"/>
  <c r="V89" i="1"/>
  <c r="K89" i="1"/>
  <c r="R89" i="1"/>
  <c r="C89" i="1"/>
  <c r="T89" i="1"/>
  <c r="G89" i="1"/>
  <c r="J89" i="1"/>
  <c r="W89" i="1"/>
  <c r="H89" i="1"/>
  <c r="F89" i="1"/>
  <c r="P89" i="1"/>
  <c r="N89" i="1"/>
  <c r="AA89" i="1"/>
  <c r="AC89" i="1"/>
  <c r="M89" i="1"/>
  <c r="AD89" i="1"/>
  <c r="D89" i="1"/>
  <c r="X89" i="1"/>
  <c r="Z89" i="1"/>
  <c r="U89" i="1"/>
  <c r="Y89" i="1"/>
  <c r="E89" i="1"/>
  <c r="L89" i="1"/>
  <c r="AC127" i="1"/>
  <c r="H127" i="1"/>
  <c r="D127" i="1"/>
  <c r="S127" i="1"/>
  <c r="K127" i="1"/>
  <c r="AB127" i="1"/>
  <c r="R127" i="1"/>
  <c r="P127" i="1"/>
  <c r="I127" i="1"/>
  <c r="J127" i="1"/>
  <c r="V127" i="1"/>
  <c r="T127" i="1"/>
  <c r="N127" i="1"/>
  <c r="Y127" i="1"/>
  <c r="E127" i="1"/>
  <c r="G127" i="1"/>
  <c r="C127" i="1"/>
  <c r="M127" i="1"/>
  <c r="F127" i="1"/>
  <c r="AA127" i="1"/>
  <c r="O127" i="1"/>
  <c r="X127" i="1"/>
  <c r="U127" i="1"/>
  <c r="W127" i="1"/>
  <c r="Z127" i="1"/>
  <c r="L127" i="1"/>
  <c r="Q127" i="1"/>
  <c r="AD127" i="1"/>
  <c r="M99" i="1"/>
  <c r="AB99" i="1"/>
  <c r="U99" i="1"/>
  <c r="I99" i="1"/>
  <c r="AC99" i="1"/>
  <c r="N99" i="1"/>
  <c r="O99" i="1"/>
  <c r="V99" i="1"/>
  <c r="J99" i="1"/>
  <c r="AD99" i="1"/>
  <c r="L99" i="1"/>
  <c r="W99" i="1"/>
  <c r="AA99" i="1"/>
  <c r="T99" i="1"/>
  <c r="H99" i="1"/>
  <c r="S99" i="1"/>
  <c r="G99" i="1"/>
  <c r="Y99" i="1"/>
  <c r="F99" i="1"/>
  <c r="P99" i="1"/>
  <c r="K99" i="1"/>
  <c r="E99" i="1"/>
  <c r="X99" i="1"/>
  <c r="R99" i="1"/>
  <c r="Q99" i="1"/>
  <c r="Z99" i="1"/>
  <c r="C99" i="1"/>
  <c r="D99" i="1"/>
  <c r="D351" i="1"/>
  <c r="F351" i="1"/>
  <c r="O351" i="1"/>
  <c r="N351" i="1"/>
  <c r="Y351" i="1"/>
  <c r="AA351" i="1"/>
  <c r="T351" i="1"/>
  <c r="AB351" i="1"/>
  <c r="AD351" i="1"/>
  <c r="P351" i="1"/>
  <c r="V351" i="1"/>
  <c r="C351" i="1"/>
  <c r="I351" i="1"/>
  <c r="U351" i="1"/>
  <c r="E351" i="1"/>
  <c r="Q351" i="1"/>
  <c r="S351" i="1"/>
  <c r="W351" i="1"/>
  <c r="G351" i="1"/>
  <c r="J351" i="1"/>
  <c r="Z351" i="1"/>
  <c r="AC351" i="1"/>
  <c r="R351" i="1"/>
  <c r="M351" i="1"/>
  <c r="X351" i="1"/>
  <c r="H351" i="1"/>
  <c r="L351" i="1"/>
  <c r="K351" i="1"/>
  <c r="R261" i="1"/>
  <c r="AD261" i="1"/>
  <c r="C261" i="1"/>
  <c r="AB261" i="1"/>
  <c r="D261" i="1"/>
  <c r="K261" i="1"/>
  <c r="Y261" i="1"/>
  <c r="E261" i="1"/>
  <c r="N261" i="1"/>
  <c r="V261" i="1"/>
  <c r="H261" i="1"/>
  <c r="L261" i="1"/>
  <c r="T261" i="1"/>
  <c r="Z261" i="1"/>
  <c r="P261" i="1"/>
  <c r="AC261" i="1"/>
  <c r="O261" i="1"/>
  <c r="W261" i="1"/>
  <c r="I261" i="1"/>
  <c r="M261" i="1"/>
  <c r="U261" i="1"/>
  <c r="Q261" i="1"/>
  <c r="F261" i="1"/>
  <c r="S261" i="1"/>
  <c r="AA261" i="1"/>
  <c r="J261" i="1"/>
  <c r="G261" i="1"/>
  <c r="X261" i="1"/>
  <c r="N93" i="1"/>
  <c r="AD93" i="1"/>
  <c r="T93" i="1"/>
  <c r="AB93" i="1"/>
  <c r="M93" i="1"/>
  <c r="V93" i="1"/>
  <c r="G93" i="1"/>
  <c r="Y93" i="1"/>
  <c r="P93" i="1"/>
  <c r="E93" i="1"/>
  <c r="L93" i="1"/>
  <c r="J93" i="1"/>
  <c r="R93" i="1"/>
  <c r="X93" i="1"/>
  <c r="D93" i="1"/>
  <c r="I93" i="1"/>
  <c r="W93" i="1"/>
  <c r="Z93" i="1"/>
  <c r="F93" i="1"/>
  <c r="K93" i="1"/>
  <c r="S93" i="1"/>
  <c r="O93" i="1"/>
  <c r="AC93" i="1"/>
  <c r="Q93" i="1"/>
  <c r="H93" i="1"/>
  <c r="C93" i="1"/>
  <c r="AA93" i="1"/>
  <c r="U93" i="1"/>
  <c r="L233" i="1"/>
  <c r="P233" i="1"/>
  <c r="R233" i="1"/>
  <c r="Y233" i="1"/>
  <c r="D233" i="1"/>
  <c r="T233" i="1"/>
  <c r="V233" i="1"/>
  <c r="N233" i="1"/>
  <c r="AB233" i="1"/>
  <c r="I233" i="1"/>
  <c r="AD233" i="1"/>
  <c r="C233" i="1"/>
  <c r="U233" i="1"/>
  <c r="W233" i="1"/>
  <c r="M233" i="1"/>
  <c r="K233" i="1"/>
  <c r="AC233" i="1"/>
  <c r="J233" i="1"/>
  <c r="Z233" i="1"/>
  <c r="E233" i="1"/>
  <c r="F233" i="1"/>
  <c r="X233" i="1"/>
  <c r="O233" i="1"/>
  <c r="Q233" i="1"/>
  <c r="S233" i="1"/>
  <c r="AA233" i="1"/>
  <c r="H233" i="1"/>
  <c r="G233" i="1"/>
  <c r="V457" i="1"/>
  <c r="E457" i="1"/>
  <c r="Y457" i="1"/>
  <c r="R457" i="1"/>
  <c r="AC457" i="1"/>
  <c r="P457" i="1"/>
  <c r="L457" i="1"/>
  <c r="N457" i="1"/>
  <c r="U457" i="1"/>
  <c r="F457" i="1"/>
  <c r="C457" i="1"/>
  <c r="S457" i="1"/>
  <c r="AD457" i="1"/>
  <c r="D457" i="1"/>
  <c r="Z457" i="1"/>
  <c r="H457" i="1"/>
  <c r="G457" i="1"/>
  <c r="Q457" i="1"/>
  <c r="AB457" i="1"/>
  <c r="M457" i="1"/>
  <c r="J457" i="1"/>
  <c r="T457" i="1"/>
  <c r="I457" i="1"/>
  <c r="X457" i="1"/>
  <c r="W457" i="1"/>
  <c r="AA457" i="1"/>
  <c r="O457" i="1"/>
  <c r="K457" i="1"/>
  <c r="C373" i="1"/>
  <c r="M373" i="1"/>
  <c r="I373" i="1"/>
  <c r="K373" i="1"/>
  <c r="F373" i="1"/>
  <c r="U373" i="1"/>
  <c r="O373" i="1"/>
  <c r="D373" i="1"/>
  <c r="R373" i="1"/>
  <c r="Z373" i="1"/>
  <c r="S373" i="1"/>
  <c r="E373" i="1"/>
  <c r="X373" i="1"/>
  <c r="AA373" i="1"/>
  <c r="H373" i="1"/>
  <c r="V373" i="1"/>
  <c r="AD373" i="1"/>
  <c r="AB373" i="1"/>
  <c r="AC373" i="1"/>
  <c r="J373" i="1"/>
  <c r="N373" i="1"/>
  <c r="Q373" i="1"/>
  <c r="L373" i="1"/>
  <c r="W373" i="1"/>
  <c r="P373" i="1"/>
  <c r="G373" i="1"/>
  <c r="T373" i="1"/>
  <c r="Y373" i="1"/>
  <c r="H451" i="1"/>
  <c r="Z339" i="1"/>
  <c r="T208" i="1"/>
  <c r="D208" i="1"/>
  <c r="Z346" i="1"/>
  <c r="L136" i="1"/>
  <c r="R136" i="1"/>
  <c r="Z332" i="1"/>
  <c r="H192" i="1"/>
  <c r="D192" i="1"/>
  <c r="T206" i="1"/>
  <c r="L403" i="1"/>
  <c r="AA403" i="1"/>
  <c r="O403" i="1"/>
  <c r="E403" i="1"/>
  <c r="Q403" i="1"/>
  <c r="V403" i="1"/>
  <c r="C403" i="1"/>
  <c r="W403" i="1"/>
  <c r="M403" i="1"/>
  <c r="I403" i="1"/>
  <c r="F403" i="1"/>
  <c r="R403" i="1"/>
  <c r="U403" i="1"/>
  <c r="P403" i="1"/>
  <c r="J403" i="1"/>
  <c r="X403" i="1"/>
  <c r="N403" i="1"/>
  <c r="AD403" i="1"/>
  <c r="G403" i="1"/>
  <c r="S403" i="1"/>
  <c r="AB403" i="1"/>
  <c r="K403" i="1"/>
  <c r="Z403" i="1"/>
  <c r="H403" i="1"/>
  <c r="D403" i="1"/>
  <c r="AC403" i="1"/>
  <c r="T403" i="1"/>
  <c r="Y403" i="1"/>
  <c r="P459" i="1"/>
  <c r="AC459" i="1"/>
  <c r="M459" i="1"/>
  <c r="Z459" i="1"/>
  <c r="G459" i="1"/>
  <c r="I459" i="1"/>
  <c r="T459" i="1"/>
  <c r="N459" i="1"/>
  <c r="C459" i="1"/>
  <c r="R459" i="1"/>
  <c r="W459" i="1"/>
  <c r="H459" i="1"/>
  <c r="K459" i="1"/>
  <c r="U459" i="1"/>
  <c r="AB459" i="1"/>
  <c r="O459" i="1"/>
  <c r="L459" i="1"/>
  <c r="Y459" i="1"/>
  <c r="AA459" i="1"/>
  <c r="F459" i="1"/>
  <c r="S459" i="1"/>
  <c r="V459" i="1"/>
  <c r="D459" i="1"/>
  <c r="X459" i="1"/>
  <c r="Q459" i="1"/>
  <c r="E459" i="1"/>
  <c r="AD459" i="1"/>
  <c r="J459" i="1"/>
  <c r="B375" i="1"/>
  <c r="E31" i="1"/>
  <c r="C76" i="1"/>
  <c r="F76" i="1"/>
  <c r="J76" i="1"/>
  <c r="AD76" i="1"/>
  <c r="L76" i="1"/>
  <c r="S76" i="1"/>
  <c r="Q76" i="1"/>
  <c r="AA76" i="1"/>
  <c r="Y76" i="1"/>
  <c r="O76" i="1"/>
  <c r="K76" i="1"/>
  <c r="E76" i="1"/>
  <c r="W76" i="1"/>
  <c r="R76" i="1"/>
  <c r="D76" i="1"/>
  <c r="U76" i="1"/>
  <c r="P76" i="1"/>
  <c r="H76" i="1"/>
  <c r="G76" i="1"/>
  <c r="T76" i="1"/>
  <c r="X76" i="1"/>
  <c r="AC76" i="1"/>
  <c r="V76" i="1"/>
  <c r="AB76" i="1"/>
  <c r="I76" i="1"/>
  <c r="M76" i="1"/>
  <c r="N76" i="1"/>
  <c r="Z76" i="1"/>
  <c r="P132" i="1"/>
  <c r="Q132" i="1"/>
  <c r="AA132" i="1"/>
  <c r="S132" i="1"/>
  <c r="AD132" i="1"/>
  <c r="Y132" i="1"/>
  <c r="R132" i="1"/>
  <c r="D132" i="1"/>
  <c r="K132" i="1"/>
  <c r="C132" i="1"/>
  <c r="T132" i="1"/>
  <c r="U132" i="1"/>
  <c r="H132" i="1"/>
  <c r="G132" i="1"/>
  <c r="AB132" i="1"/>
  <c r="L132" i="1"/>
  <c r="E132" i="1"/>
  <c r="F132" i="1"/>
  <c r="W132" i="1"/>
  <c r="J132" i="1"/>
  <c r="N132" i="1"/>
  <c r="O132" i="1"/>
  <c r="AC132" i="1"/>
  <c r="M132" i="1"/>
  <c r="V132" i="1"/>
  <c r="Z132" i="1"/>
  <c r="X132" i="1"/>
  <c r="I132" i="1"/>
  <c r="Q328" i="1"/>
  <c r="Z328" i="1"/>
  <c r="E328" i="1"/>
  <c r="X328" i="1"/>
  <c r="J328" i="1"/>
  <c r="D328" i="1"/>
  <c r="AB328" i="1"/>
  <c r="H328" i="1"/>
  <c r="Y328" i="1"/>
  <c r="N328" i="1"/>
  <c r="T328" i="1"/>
  <c r="AA328" i="1"/>
  <c r="G328" i="1"/>
  <c r="V328" i="1"/>
  <c r="R328" i="1"/>
  <c r="F328" i="1"/>
  <c r="P328" i="1"/>
  <c r="AC328" i="1"/>
  <c r="U328" i="1"/>
  <c r="AD328" i="1"/>
  <c r="K328" i="1"/>
  <c r="O328" i="1"/>
  <c r="C328" i="1"/>
  <c r="M328" i="1"/>
  <c r="S328" i="1"/>
  <c r="I328" i="1"/>
  <c r="L328" i="1"/>
  <c r="W328" i="1"/>
  <c r="J227" i="1"/>
  <c r="Z227" i="1"/>
  <c r="J325" i="1"/>
  <c r="Z325" i="1"/>
  <c r="J388" i="1"/>
  <c r="D210" i="1"/>
  <c r="T210" i="1"/>
  <c r="Z210" i="1"/>
  <c r="J210" i="1"/>
  <c r="T186" i="1"/>
  <c r="D186" i="1"/>
  <c r="R186" i="1"/>
  <c r="O271" i="1"/>
  <c r="D271" i="1"/>
  <c r="M271" i="1"/>
  <c r="T271" i="1"/>
  <c r="I271" i="1"/>
  <c r="V271" i="1"/>
  <c r="J271" i="1"/>
  <c r="P271" i="1"/>
  <c r="AB271" i="1"/>
  <c r="Q271" i="1"/>
  <c r="Z271" i="1"/>
  <c r="U271" i="1"/>
  <c r="W271" i="1"/>
  <c r="K271" i="1"/>
  <c r="C271" i="1"/>
  <c r="AC271" i="1"/>
  <c r="R271" i="1"/>
  <c r="G271" i="1"/>
  <c r="X271" i="1"/>
  <c r="E271" i="1"/>
  <c r="L271" i="1"/>
  <c r="N271" i="1"/>
  <c r="AA271" i="1"/>
  <c r="AD271" i="1"/>
  <c r="S271" i="1"/>
  <c r="H271" i="1"/>
  <c r="Y271" i="1"/>
  <c r="F271" i="1"/>
  <c r="I287" i="1"/>
  <c r="T287" i="1"/>
  <c r="G287" i="1"/>
  <c r="C287" i="1"/>
  <c r="AC287" i="1"/>
  <c r="L287" i="1"/>
  <c r="Y287" i="1"/>
  <c r="J287" i="1"/>
  <c r="W287" i="1"/>
  <c r="N287" i="1"/>
  <c r="E287" i="1"/>
  <c r="AD287" i="1"/>
  <c r="Q287" i="1"/>
  <c r="Z287" i="1"/>
  <c r="U287" i="1"/>
  <c r="X287" i="1"/>
  <c r="O287" i="1"/>
  <c r="D287" i="1"/>
  <c r="M287" i="1"/>
  <c r="R287" i="1"/>
  <c r="AA287" i="1"/>
  <c r="H287" i="1"/>
  <c r="V287" i="1"/>
  <c r="F287" i="1"/>
  <c r="P287" i="1"/>
  <c r="AB287" i="1"/>
  <c r="K287" i="1"/>
  <c r="S287" i="1"/>
  <c r="U294" i="1"/>
  <c r="K294" i="1"/>
  <c r="Q294" i="1"/>
  <c r="X294" i="1"/>
  <c r="T294" i="1"/>
  <c r="I294" i="1"/>
  <c r="Z294" i="1"/>
  <c r="W294" i="1"/>
  <c r="C294" i="1"/>
  <c r="F294" i="1"/>
  <c r="R294" i="1"/>
  <c r="L294" i="1"/>
  <c r="O294" i="1"/>
  <c r="AB294" i="1"/>
  <c r="J294" i="1"/>
  <c r="E294" i="1"/>
  <c r="M294" i="1"/>
  <c r="AC294" i="1"/>
  <c r="AD294" i="1"/>
  <c r="Y294" i="1"/>
  <c r="N294" i="1"/>
  <c r="P294" i="1"/>
  <c r="S294" i="1"/>
  <c r="G294" i="1"/>
  <c r="V294" i="1"/>
  <c r="D294" i="1"/>
  <c r="H294" i="1"/>
  <c r="AA294" i="1"/>
  <c r="D274" i="1"/>
  <c r="H274" i="1"/>
  <c r="J274" i="1"/>
  <c r="O274" i="1"/>
  <c r="X274" i="1"/>
  <c r="S274" i="1"/>
  <c r="AB274" i="1"/>
  <c r="F274" i="1"/>
  <c r="AD274" i="1"/>
  <c r="R274" i="1"/>
  <c r="K274" i="1"/>
  <c r="I274" i="1"/>
  <c r="N274" i="1"/>
  <c r="Y274" i="1"/>
  <c r="T274" i="1"/>
  <c r="Z274" i="1"/>
  <c r="AA274" i="1"/>
  <c r="AC274" i="1"/>
  <c r="V274" i="1"/>
  <c r="U274" i="1"/>
  <c r="G274" i="1"/>
  <c r="W274" i="1"/>
  <c r="Q274" i="1"/>
  <c r="P274" i="1"/>
  <c r="L274" i="1"/>
  <c r="E274" i="1"/>
  <c r="C274" i="1"/>
  <c r="M274" i="1"/>
  <c r="F415" i="1"/>
  <c r="K415" i="1"/>
  <c r="AA415" i="1"/>
  <c r="AC415" i="1"/>
  <c r="D415" i="1"/>
  <c r="AB415" i="1"/>
  <c r="T415" i="1"/>
  <c r="AD415" i="1"/>
  <c r="L415" i="1"/>
  <c r="I415" i="1"/>
  <c r="E415" i="1"/>
  <c r="H415" i="1"/>
  <c r="O415" i="1"/>
  <c r="U415" i="1"/>
  <c r="R415" i="1"/>
  <c r="M415" i="1"/>
  <c r="J415" i="1"/>
  <c r="G415" i="1"/>
  <c r="X415" i="1"/>
  <c r="P415" i="1"/>
  <c r="V415" i="1"/>
  <c r="S415" i="1"/>
  <c r="Z415" i="1"/>
  <c r="N415" i="1"/>
  <c r="C415" i="1"/>
  <c r="Y415" i="1"/>
  <c r="Q415" i="1"/>
  <c r="W415" i="1"/>
  <c r="T411" i="1"/>
  <c r="J411" i="1"/>
  <c r="P411" i="1"/>
  <c r="K411" i="1"/>
  <c r="AD411" i="1"/>
  <c r="O411" i="1"/>
  <c r="S411" i="1"/>
  <c r="V411" i="1"/>
  <c r="Y411" i="1"/>
  <c r="E411" i="1"/>
  <c r="AB411" i="1"/>
  <c r="M411" i="1"/>
  <c r="R411" i="1"/>
  <c r="X411" i="1"/>
  <c r="I411" i="1"/>
  <c r="F411" i="1"/>
  <c r="N411" i="1"/>
  <c r="AA411" i="1"/>
  <c r="H411" i="1"/>
  <c r="G411" i="1"/>
  <c r="L411" i="1"/>
  <c r="Z411" i="1"/>
  <c r="AC411" i="1"/>
  <c r="C411" i="1"/>
  <c r="U411" i="1"/>
  <c r="Q411" i="1"/>
  <c r="D411" i="1"/>
  <c r="W411" i="1"/>
  <c r="L433" i="1"/>
  <c r="I433" i="1"/>
  <c r="E433" i="1"/>
  <c r="Z433" i="1"/>
  <c r="N433" i="1"/>
  <c r="Q433" i="1"/>
  <c r="AA433" i="1"/>
  <c r="X433" i="1"/>
  <c r="U433" i="1"/>
  <c r="F433" i="1"/>
  <c r="AC433" i="1"/>
  <c r="M433" i="1"/>
  <c r="R433" i="1"/>
  <c r="C433" i="1"/>
  <c r="G433" i="1"/>
  <c r="V433" i="1"/>
  <c r="W433" i="1"/>
  <c r="AD433" i="1"/>
  <c r="O433" i="1"/>
  <c r="S433" i="1"/>
  <c r="J433" i="1"/>
  <c r="H433" i="1"/>
  <c r="D433" i="1"/>
  <c r="Y433" i="1"/>
  <c r="K433" i="1"/>
  <c r="P433" i="1"/>
  <c r="T433" i="1"/>
  <c r="AB433" i="1"/>
  <c r="G422" i="1"/>
  <c r="AC422" i="1"/>
  <c r="Q422" i="1"/>
  <c r="AD422" i="1"/>
  <c r="K422" i="1"/>
  <c r="W422" i="1"/>
  <c r="E422" i="1"/>
  <c r="H422" i="1"/>
  <c r="O422" i="1"/>
  <c r="R422" i="1"/>
  <c r="I422" i="1"/>
  <c r="L422" i="1"/>
  <c r="X422" i="1"/>
  <c r="F422" i="1"/>
  <c r="AA422" i="1"/>
  <c r="P422" i="1"/>
  <c r="C422" i="1"/>
  <c r="M422" i="1"/>
  <c r="T422" i="1"/>
  <c r="Y422" i="1"/>
  <c r="U422" i="1"/>
  <c r="S422" i="1"/>
  <c r="AB422" i="1"/>
  <c r="N422" i="1"/>
  <c r="Z422" i="1"/>
  <c r="J422" i="1"/>
  <c r="V422" i="1"/>
  <c r="D422" i="1"/>
  <c r="E144" i="1"/>
  <c r="R144" i="1"/>
  <c r="C144" i="1"/>
  <c r="Y144" i="1"/>
  <c r="K144" i="1"/>
  <c r="X144" i="1"/>
  <c r="T144" i="1"/>
  <c r="AC144" i="1"/>
  <c r="P144" i="1"/>
  <c r="H144" i="1"/>
  <c r="Z144" i="1"/>
  <c r="D144" i="1"/>
  <c r="AB144" i="1"/>
  <c r="W144" i="1"/>
  <c r="F144" i="1"/>
  <c r="Q144" i="1"/>
  <c r="I144" i="1"/>
  <c r="AA144" i="1"/>
  <c r="L144" i="1"/>
  <c r="N144" i="1"/>
  <c r="U144" i="1"/>
  <c r="AD144" i="1"/>
  <c r="S144" i="1"/>
  <c r="J144" i="1"/>
  <c r="G144" i="1"/>
  <c r="M144" i="1"/>
  <c r="O144" i="1"/>
  <c r="V144" i="1"/>
  <c r="S256" i="1"/>
  <c r="I256" i="1"/>
  <c r="Z256" i="1"/>
  <c r="AA256" i="1"/>
  <c r="E256" i="1"/>
  <c r="U256" i="1"/>
  <c r="X256" i="1"/>
  <c r="F256" i="1"/>
  <c r="J256" i="1"/>
  <c r="AC256" i="1"/>
  <c r="AB256" i="1"/>
  <c r="O256" i="1"/>
  <c r="W256" i="1"/>
  <c r="C256" i="1"/>
  <c r="R256" i="1"/>
  <c r="G256" i="1"/>
  <c r="Y256" i="1"/>
  <c r="N256" i="1"/>
  <c r="H256" i="1"/>
  <c r="P256" i="1"/>
  <c r="L256" i="1"/>
  <c r="K256" i="1"/>
  <c r="V256" i="1"/>
  <c r="M256" i="1"/>
  <c r="Q256" i="1"/>
  <c r="D256" i="1"/>
  <c r="AD256" i="1"/>
  <c r="T256" i="1"/>
  <c r="Y424" i="1"/>
  <c r="M424" i="1"/>
  <c r="J424" i="1"/>
  <c r="T424" i="1"/>
  <c r="X424" i="1"/>
  <c r="F424" i="1"/>
  <c r="P424" i="1"/>
  <c r="I424" i="1"/>
  <c r="AA424" i="1"/>
  <c r="AB424" i="1"/>
  <c r="K424" i="1"/>
  <c r="W424" i="1"/>
  <c r="C424" i="1"/>
  <c r="G424" i="1"/>
  <c r="U424" i="1"/>
  <c r="Z424" i="1"/>
  <c r="AC424" i="1"/>
  <c r="N424" i="1"/>
  <c r="R424" i="1"/>
  <c r="E424" i="1"/>
  <c r="H424" i="1"/>
  <c r="V424" i="1"/>
  <c r="L424" i="1"/>
  <c r="AD424" i="1"/>
  <c r="Q424" i="1"/>
  <c r="S424" i="1"/>
  <c r="D424" i="1"/>
  <c r="O424" i="1"/>
  <c r="U286" i="1"/>
  <c r="Y286" i="1"/>
  <c r="AD286" i="1"/>
  <c r="F286" i="1"/>
  <c r="AB286" i="1"/>
  <c r="R286" i="1"/>
  <c r="Z286" i="1"/>
  <c r="H286" i="1"/>
  <c r="I286" i="1"/>
  <c r="D286" i="1"/>
  <c r="J286" i="1"/>
  <c r="T286" i="1"/>
  <c r="N286" i="1"/>
  <c r="AA286" i="1"/>
  <c r="X286" i="1"/>
  <c r="V286" i="1"/>
  <c r="K286" i="1"/>
  <c r="L286" i="1"/>
  <c r="G286" i="1"/>
  <c r="E286" i="1"/>
  <c r="S286" i="1"/>
  <c r="W286" i="1"/>
  <c r="C286" i="1"/>
  <c r="P286" i="1"/>
  <c r="Q286" i="1"/>
  <c r="M286" i="1"/>
  <c r="O286" i="1"/>
  <c r="AC286" i="1"/>
  <c r="N90" i="1"/>
  <c r="D90" i="1"/>
  <c r="X90" i="1"/>
  <c r="U90" i="1"/>
  <c r="AC90" i="1"/>
  <c r="P90" i="1"/>
  <c r="K90" i="1"/>
  <c r="O90" i="1"/>
  <c r="AB90" i="1"/>
  <c r="E90" i="1"/>
  <c r="F90" i="1"/>
  <c r="H90" i="1"/>
  <c r="AD90" i="1"/>
  <c r="C90" i="1"/>
  <c r="Z90" i="1"/>
  <c r="R90" i="1"/>
  <c r="V90" i="1"/>
  <c r="Q90" i="1"/>
  <c r="I90" i="1"/>
  <c r="L90" i="1"/>
  <c r="AA90" i="1"/>
  <c r="M90" i="1"/>
  <c r="S90" i="1"/>
  <c r="W90" i="1"/>
  <c r="T90" i="1"/>
  <c r="J90" i="1"/>
  <c r="Y90" i="1"/>
  <c r="G90" i="1"/>
  <c r="AD426" i="1"/>
  <c r="I426" i="1"/>
  <c r="Y426" i="1"/>
  <c r="J426" i="1"/>
  <c r="D426" i="1"/>
  <c r="F426" i="1"/>
  <c r="O426" i="1"/>
  <c r="H426" i="1"/>
  <c r="N426" i="1"/>
  <c r="X426" i="1"/>
  <c r="G426" i="1"/>
  <c r="Z426" i="1"/>
  <c r="E426" i="1"/>
  <c r="V426" i="1"/>
  <c r="T426" i="1"/>
  <c r="AB426" i="1"/>
  <c r="AC426" i="1"/>
  <c r="S426" i="1"/>
  <c r="U426" i="1"/>
  <c r="R426" i="1"/>
  <c r="M426" i="1"/>
  <c r="K426" i="1"/>
  <c r="Q426" i="1"/>
  <c r="P426" i="1"/>
  <c r="W426" i="1"/>
  <c r="AA426" i="1"/>
  <c r="C426" i="1"/>
  <c r="L426" i="1"/>
  <c r="K398" i="1"/>
  <c r="I398" i="1"/>
  <c r="R398" i="1"/>
  <c r="D398" i="1"/>
  <c r="L398" i="1"/>
  <c r="N398" i="1"/>
  <c r="AB398" i="1"/>
  <c r="J398" i="1"/>
  <c r="AD398" i="1"/>
  <c r="F398" i="1"/>
  <c r="Z398" i="1"/>
  <c r="X398" i="1"/>
  <c r="W398" i="1"/>
  <c r="H398" i="1"/>
  <c r="P398" i="1"/>
  <c r="O398" i="1"/>
  <c r="V398" i="1"/>
  <c r="T398" i="1"/>
  <c r="U398" i="1"/>
  <c r="M398" i="1"/>
  <c r="AA398" i="1"/>
  <c r="C398" i="1"/>
  <c r="S398" i="1"/>
  <c r="Q398" i="1"/>
  <c r="E398" i="1"/>
  <c r="AC398" i="1"/>
  <c r="Y398" i="1"/>
  <c r="G398" i="1"/>
  <c r="U252" i="1"/>
  <c r="V252" i="1"/>
  <c r="N252" i="1"/>
  <c r="AA252" i="1"/>
  <c r="X252" i="1"/>
  <c r="Y252" i="1"/>
  <c r="K252" i="1"/>
  <c r="G252" i="1"/>
  <c r="W252" i="1"/>
  <c r="O252" i="1"/>
  <c r="F252" i="1"/>
  <c r="S252" i="1"/>
  <c r="C252" i="1"/>
  <c r="M252" i="1"/>
  <c r="H252" i="1"/>
  <c r="AC252" i="1"/>
  <c r="Z252" i="1"/>
  <c r="J252" i="1"/>
  <c r="P252" i="1"/>
  <c r="D252" i="1"/>
  <c r="L252" i="1"/>
  <c r="T252" i="1"/>
  <c r="I252" i="1"/>
  <c r="AD252" i="1"/>
  <c r="AB252" i="1"/>
  <c r="R252" i="1"/>
  <c r="Q252" i="1"/>
  <c r="E252" i="1"/>
  <c r="X308" i="1"/>
  <c r="R308" i="1"/>
  <c r="F308" i="1"/>
  <c r="Z308" i="1"/>
  <c r="D308" i="1"/>
  <c r="K308" i="1"/>
  <c r="H308" i="1"/>
  <c r="Y308" i="1"/>
  <c r="S308" i="1"/>
  <c r="P308" i="1"/>
  <c r="AA308" i="1"/>
  <c r="C308" i="1"/>
  <c r="N308" i="1"/>
  <c r="AD308" i="1"/>
  <c r="L308" i="1"/>
  <c r="T308" i="1"/>
  <c r="Q308" i="1"/>
  <c r="AB308" i="1"/>
  <c r="I308" i="1"/>
  <c r="O308" i="1"/>
  <c r="G308" i="1"/>
  <c r="W308" i="1"/>
  <c r="M308" i="1"/>
  <c r="E308" i="1"/>
  <c r="U308" i="1"/>
  <c r="AC308" i="1"/>
  <c r="J308" i="1"/>
  <c r="V308" i="1"/>
  <c r="F336" i="1"/>
  <c r="S336" i="1"/>
  <c r="M336" i="1"/>
  <c r="L336" i="1"/>
  <c r="H336" i="1"/>
  <c r="U336" i="1"/>
  <c r="X336" i="1"/>
  <c r="AD336" i="1"/>
  <c r="Z336" i="1"/>
  <c r="N336" i="1"/>
  <c r="J336" i="1"/>
  <c r="V336" i="1"/>
  <c r="W336" i="1"/>
  <c r="Y336" i="1"/>
  <c r="E336" i="1"/>
  <c r="G336" i="1"/>
  <c r="AA336" i="1"/>
  <c r="K336" i="1"/>
  <c r="P336" i="1"/>
  <c r="I336" i="1"/>
  <c r="C336" i="1"/>
  <c r="AC336" i="1"/>
  <c r="R336" i="1"/>
  <c r="AB336" i="1"/>
  <c r="O336" i="1"/>
  <c r="Q336" i="1"/>
  <c r="T336" i="1"/>
  <c r="D336" i="1"/>
  <c r="U448" i="1"/>
  <c r="C448" i="1"/>
  <c r="X448" i="1"/>
  <c r="P448" i="1"/>
  <c r="AC448" i="1"/>
  <c r="N448" i="1"/>
  <c r="J448" i="1"/>
  <c r="K448" i="1"/>
  <c r="T448" i="1"/>
  <c r="D448" i="1"/>
  <c r="O448" i="1"/>
  <c r="AA448" i="1"/>
  <c r="AD448" i="1"/>
  <c r="F448" i="1"/>
  <c r="W448" i="1"/>
  <c r="G448" i="1"/>
  <c r="R448" i="1"/>
  <c r="Q448" i="1"/>
  <c r="Z448" i="1"/>
  <c r="E448" i="1"/>
  <c r="M448" i="1"/>
  <c r="S448" i="1"/>
  <c r="H448" i="1"/>
  <c r="V448" i="1"/>
  <c r="Y448" i="1"/>
  <c r="AB448" i="1"/>
  <c r="L448" i="1"/>
  <c r="I448" i="1"/>
  <c r="R420" i="1"/>
  <c r="S420" i="1"/>
  <c r="W420" i="1"/>
  <c r="U420" i="1"/>
  <c r="AB420" i="1"/>
  <c r="N420" i="1"/>
  <c r="K420" i="1"/>
  <c r="E420" i="1"/>
  <c r="C420" i="1"/>
  <c r="T420" i="1"/>
  <c r="X420" i="1"/>
  <c r="V420" i="1"/>
  <c r="AD420" i="1"/>
  <c r="O420" i="1"/>
  <c r="AC420" i="1"/>
  <c r="D420" i="1"/>
  <c r="G420" i="1"/>
  <c r="Y420" i="1"/>
  <c r="Z420" i="1"/>
  <c r="L420" i="1"/>
  <c r="J420" i="1"/>
  <c r="Q420" i="1"/>
  <c r="F420" i="1"/>
  <c r="H420" i="1"/>
  <c r="P420" i="1"/>
  <c r="AA420" i="1"/>
  <c r="M420" i="1"/>
  <c r="I420" i="1"/>
  <c r="T404" i="1"/>
  <c r="L83" i="1"/>
  <c r="Q83" i="1"/>
  <c r="AC83" i="1"/>
  <c r="W83" i="1"/>
  <c r="D83" i="1"/>
  <c r="E83" i="1"/>
  <c r="S83" i="1"/>
  <c r="I83" i="1"/>
  <c r="M83" i="1"/>
  <c r="N83" i="1"/>
  <c r="AD83" i="1"/>
  <c r="AA83" i="1"/>
  <c r="T83" i="1"/>
  <c r="J83" i="1"/>
  <c r="U83" i="1"/>
  <c r="Z83" i="1"/>
  <c r="O83" i="1"/>
  <c r="H83" i="1"/>
  <c r="AB83" i="1"/>
  <c r="Y83" i="1"/>
  <c r="F83" i="1"/>
  <c r="G83" i="1"/>
  <c r="P83" i="1"/>
  <c r="R83" i="1"/>
  <c r="V83" i="1"/>
  <c r="C83" i="1"/>
  <c r="X83" i="1"/>
  <c r="K83" i="1"/>
  <c r="E19" i="1"/>
  <c r="B195" i="1"/>
  <c r="O279" i="1"/>
  <c r="P279" i="1"/>
  <c r="U279" i="1"/>
  <c r="AD279" i="1"/>
  <c r="I279" i="1"/>
  <c r="X279" i="1"/>
  <c r="F279" i="1"/>
  <c r="AB279" i="1"/>
  <c r="Y279" i="1"/>
  <c r="Q279" i="1"/>
  <c r="R279" i="1"/>
  <c r="G279" i="1"/>
  <c r="V279" i="1"/>
  <c r="T279" i="1"/>
  <c r="AA279" i="1"/>
  <c r="J279" i="1"/>
  <c r="H279" i="1"/>
  <c r="N279" i="1"/>
  <c r="W279" i="1"/>
  <c r="D279" i="1"/>
  <c r="Z279" i="1"/>
  <c r="L279" i="1"/>
  <c r="K279" i="1"/>
  <c r="M279" i="1"/>
  <c r="E279" i="1"/>
  <c r="AC279" i="1"/>
  <c r="C279" i="1"/>
  <c r="S279" i="1"/>
  <c r="I167" i="1"/>
  <c r="C167" i="1"/>
  <c r="H167" i="1"/>
  <c r="D167" i="1"/>
  <c r="J167" i="1"/>
  <c r="R167" i="1"/>
  <c r="AB167" i="1"/>
  <c r="N167" i="1"/>
  <c r="Y167" i="1"/>
  <c r="W167" i="1"/>
  <c r="F167" i="1"/>
  <c r="Z167" i="1"/>
  <c r="AD167" i="1"/>
  <c r="S167" i="1"/>
  <c r="K167" i="1"/>
  <c r="V167" i="1"/>
  <c r="T167" i="1"/>
  <c r="X167" i="1"/>
  <c r="G167" i="1"/>
  <c r="U167" i="1"/>
  <c r="E167" i="1"/>
  <c r="M167" i="1"/>
  <c r="AA167" i="1"/>
  <c r="L167" i="1"/>
  <c r="O167" i="1"/>
  <c r="P167" i="1"/>
  <c r="Q167" i="1"/>
  <c r="AC167" i="1"/>
  <c r="Z423" i="1"/>
  <c r="AB423" i="1"/>
  <c r="T423" i="1"/>
  <c r="G423" i="1"/>
  <c r="D423" i="1"/>
  <c r="K423" i="1"/>
  <c r="R423" i="1"/>
  <c r="C423" i="1"/>
  <c r="AC423" i="1"/>
  <c r="U423" i="1"/>
  <c r="H423" i="1"/>
  <c r="J423" i="1"/>
  <c r="L423" i="1"/>
  <c r="S423" i="1"/>
  <c r="AA423" i="1"/>
  <c r="M423" i="1"/>
  <c r="V423" i="1"/>
  <c r="E423" i="1"/>
  <c r="X423" i="1"/>
  <c r="P423" i="1"/>
  <c r="W423" i="1"/>
  <c r="N423" i="1"/>
  <c r="Y423" i="1"/>
  <c r="O423" i="1"/>
  <c r="F423" i="1"/>
  <c r="I423" i="1"/>
  <c r="AD423" i="1"/>
  <c r="Q423" i="1"/>
  <c r="H304" i="1"/>
  <c r="T164" i="1"/>
  <c r="H410" i="1"/>
  <c r="T268" i="1"/>
  <c r="D268" i="1"/>
  <c r="AD166" i="1"/>
  <c r="Z166" i="1"/>
  <c r="W166" i="1"/>
  <c r="P166" i="1"/>
  <c r="C166" i="1"/>
  <c r="I166" i="1"/>
  <c r="AA166" i="1"/>
  <c r="Q166" i="1"/>
  <c r="K166" i="1"/>
  <c r="AC166" i="1"/>
  <c r="D166" i="1"/>
  <c r="S166" i="1"/>
  <c r="G166" i="1"/>
  <c r="X166" i="1"/>
  <c r="R166" i="1"/>
  <c r="L166" i="1"/>
  <c r="O166" i="1"/>
  <c r="E166" i="1"/>
  <c r="T166" i="1"/>
  <c r="H166" i="1"/>
  <c r="Y166" i="1"/>
  <c r="F166" i="1"/>
  <c r="M166" i="1"/>
  <c r="V166" i="1"/>
  <c r="N166" i="1"/>
  <c r="U166" i="1"/>
  <c r="J166" i="1"/>
  <c r="AB166" i="1"/>
  <c r="D278" i="1"/>
  <c r="P278" i="1"/>
  <c r="J278" i="1"/>
  <c r="G278" i="1"/>
  <c r="T278" i="1"/>
  <c r="AD278" i="1"/>
  <c r="N278" i="1"/>
  <c r="AB278" i="1"/>
  <c r="Q278" i="1"/>
  <c r="W278" i="1"/>
  <c r="Y278" i="1"/>
  <c r="V278" i="1"/>
  <c r="K278" i="1"/>
  <c r="O278" i="1"/>
  <c r="C278" i="1"/>
  <c r="E278" i="1"/>
  <c r="H278" i="1"/>
  <c r="X278" i="1"/>
  <c r="Z278" i="1"/>
  <c r="U278" i="1"/>
  <c r="L278" i="1"/>
  <c r="AA278" i="1"/>
  <c r="AC278" i="1"/>
  <c r="I278" i="1"/>
  <c r="F278" i="1"/>
  <c r="S278" i="1"/>
  <c r="R278" i="1"/>
  <c r="M278" i="1"/>
  <c r="W362" i="1"/>
  <c r="C362" i="1"/>
  <c r="X362" i="1"/>
  <c r="O362" i="1"/>
  <c r="Z362" i="1"/>
  <c r="AB362" i="1"/>
  <c r="G362" i="1"/>
  <c r="J362" i="1"/>
  <c r="P362" i="1"/>
  <c r="T362" i="1"/>
  <c r="R362" i="1"/>
  <c r="AA362" i="1"/>
  <c r="F362" i="1"/>
  <c r="H362" i="1"/>
  <c r="U362" i="1"/>
  <c r="K362" i="1"/>
  <c r="Q362" i="1"/>
  <c r="D362" i="1"/>
  <c r="Y362" i="1"/>
  <c r="M362" i="1"/>
  <c r="I362" i="1"/>
  <c r="V362" i="1"/>
  <c r="AD362" i="1"/>
  <c r="S362" i="1"/>
  <c r="E362" i="1"/>
  <c r="L362" i="1"/>
  <c r="N362" i="1"/>
  <c r="AC362" i="1"/>
  <c r="D269" i="1"/>
  <c r="K313" i="1"/>
  <c r="AB313" i="1"/>
  <c r="AC313" i="1"/>
  <c r="V313" i="1"/>
  <c r="L313" i="1"/>
  <c r="J313" i="1"/>
  <c r="AD313" i="1"/>
  <c r="T313" i="1"/>
  <c r="I313" i="1"/>
  <c r="O313" i="1"/>
  <c r="X313" i="1"/>
  <c r="AA313" i="1"/>
  <c r="Y313" i="1"/>
  <c r="H313" i="1"/>
  <c r="C313" i="1"/>
  <c r="F313" i="1"/>
  <c r="Q313" i="1"/>
  <c r="M313" i="1"/>
  <c r="D313" i="1"/>
  <c r="R313" i="1"/>
  <c r="G313" i="1"/>
  <c r="E313" i="1"/>
  <c r="W313" i="1"/>
  <c r="S313" i="1"/>
  <c r="N313" i="1"/>
  <c r="Z313" i="1"/>
  <c r="U313" i="1"/>
  <c r="P313" i="1"/>
  <c r="S201" i="1"/>
  <c r="AB201" i="1"/>
  <c r="C201" i="1"/>
  <c r="V201" i="1"/>
  <c r="J201" i="1"/>
  <c r="T201" i="1"/>
  <c r="M201" i="1"/>
  <c r="F201" i="1"/>
  <c r="AC201" i="1"/>
  <c r="D201" i="1"/>
  <c r="K201" i="1"/>
  <c r="I201" i="1"/>
  <c r="W201" i="1"/>
  <c r="P201" i="1"/>
  <c r="AD201" i="1"/>
  <c r="N201" i="1"/>
  <c r="E201" i="1"/>
  <c r="L201" i="1"/>
  <c r="Y201" i="1"/>
  <c r="X201" i="1"/>
  <c r="Q201" i="1"/>
  <c r="R201" i="1"/>
  <c r="AA201" i="1"/>
  <c r="O201" i="1"/>
  <c r="U201" i="1"/>
  <c r="H201" i="1"/>
  <c r="Z201" i="1"/>
  <c r="G201" i="1"/>
  <c r="Y145" i="1"/>
  <c r="Q145" i="1"/>
  <c r="K145" i="1"/>
  <c r="U145" i="1"/>
  <c r="F145" i="1"/>
  <c r="I145" i="1"/>
  <c r="N145" i="1"/>
  <c r="M145" i="1"/>
  <c r="C145" i="1"/>
  <c r="L145" i="1"/>
  <c r="AA145" i="1"/>
  <c r="W145" i="1"/>
  <c r="H145" i="1"/>
  <c r="S145" i="1"/>
  <c r="O145" i="1"/>
  <c r="AD145" i="1"/>
  <c r="AC145" i="1"/>
  <c r="AB145" i="1"/>
  <c r="Z145" i="1"/>
  <c r="D145" i="1"/>
  <c r="X145" i="1"/>
  <c r="P145" i="1"/>
  <c r="J145" i="1"/>
  <c r="T145" i="1"/>
  <c r="E145" i="1"/>
  <c r="G145" i="1"/>
  <c r="R145" i="1"/>
  <c r="V145" i="1"/>
  <c r="L134" i="1"/>
  <c r="L386" i="1"/>
  <c r="L337" i="1"/>
  <c r="L189" i="1"/>
  <c r="L360" i="1"/>
  <c r="L152" i="1"/>
  <c r="L137" i="1"/>
  <c r="L246" i="1"/>
  <c r="L237" i="1"/>
  <c r="L185" i="1"/>
  <c r="L87" i="1"/>
  <c r="L372" i="1"/>
  <c r="L85" i="1"/>
  <c r="L318" i="1"/>
  <c r="L100" i="1"/>
  <c r="L133" i="1"/>
  <c r="L108" i="1"/>
  <c r="L122" i="1"/>
  <c r="L159" i="1"/>
  <c r="L355" i="1"/>
  <c r="L190" i="1"/>
  <c r="L329" i="1"/>
  <c r="L184" i="1"/>
  <c r="L408" i="1"/>
  <c r="L97" i="1"/>
  <c r="L91" i="1"/>
  <c r="L326" i="1"/>
  <c r="L361" i="1"/>
  <c r="L331" i="1"/>
  <c r="L119" i="1"/>
  <c r="L148" i="1"/>
  <c r="L322" i="1"/>
  <c r="L157" i="1"/>
  <c r="L203" i="1"/>
  <c r="L324" i="1"/>
  <c r="L245" i="1"/>
  <c r="L153" i="1"/>
  <c r="L178" i="1"/>
  <c r="L406" i="1"/>
  <c r="L243" i="1"/>
  <c r="L464" i="1"/>
  <c r="L450" i="1"/>
  <c r="L264" i="1"/>
  <c r="L259" i="1"/>
  <c r="L344" i="1"/>
  <c r="L330" i="1"/>
  <c r="L309" i="1"/>
  <c r="L143" i="1"/>
  <c r="L142" i="1"/>
  <c r="L327" i="1"/>
  <c r="L156" i="1"/>
  <c r="L320" i="1"/>
  <c r="L265" i="1"/>
  <c r="L400" i="1"/>
  <c r="L215" i="1"/>
  <c r="L176" i="1"/>
  <c r="L150" i="1"/>
  <c r="L348" i="1"/>
  <c r="L209" i="1"/>
  <c r="L321" i="1"/>
  <c r="L270" i="1"/>
  <c r="L182" i="1"/>
  <c r="L402" i="1"/>
  <c r="L130" i="1"/>
  <c r="L254" i="1"/>
  <c r="L248" i="1"/>
  <c r="L439" i="1"/>
  <c r="L226" i="1"/>
  <c r="L169" i="1"/>
  <c r="L180" i="1"/>
  <c r="L113" i="1"/>
  <c r="L305" i="1"/>
  <c r="L199" i="1"/>
  <c r="L352" i="1"/>
  <c r="L247" i="1"/>
  <c r="L371" i="1"/>
  <c r="L443" i="1"/>
  <c r="L460" i="1"/>
  <c r="L262" i="1"/>
  <c r="L80" i="1"/>
  <c r="L92" i="1"/>
  <c r="L128" i="1"/>
  <c r="L358" i="1"/>
  <c r="L456" i="1"/>
  <c r="L266" i="1"/>
  <c r="L231" i="1"/>
  <c r="L170" i="1"/>
  <c r="L445" i="1"/>
  <c r="L101" i="1"/>
  <c r="L193" i="1"/>
  <c r="L238" i="1"/>
  <c r="L161" i="1"/>
  <c r="L242" i="1"/>
  <c r="L359" i="1"/>
  <c r="L458" i="1"/>
  <c r="L389" i="1"/>
  <c r="L387" i="1"/>
  <c r="L441" i="1"/>
  <c r="L377" i="1"/>
  <c r="L381" i="1"/>
  <c r="L462" i="1"/>
  <c r="L366" i="1"/>
  <c r="L125" i="1"/>
  <c r="L399" i="1"/>
  <c r="L175" i="1"/>
  <c r="L299" i="1"/>
  <c r="L353" i="1"/>
  <c r="L94" i="1"/>
  <c r="L449" i="1"/>
  <c r="L103" i="1"/>
  <c r="L221" i="1"/>
  <c r="L466" i="1"/>
  <c r="L385" i="1"/>
  <c r="L365" i="1"/>
  <c r="L191" i="1"/>
  <c r="L141" i="1"/>
  <c r="L220" i="1"/>
  <c r="L343" i="1"/>
  <c r="L444" i="1"/>
  <c r="L219" i="1"/>
  <c r="L333" i="1"/>
  <c r="L260" i="1"/>
  <c r="L107" i="1"/>
  <c r="L181" i="1"/>
  <c r="L382" i="1"/>
  <c r="L77" i="1"/>
  <c r="L376" i="1"/>
  <c r="L236" i="1"/>
  <c r="L120" i="1"/>
  <c r="L240" i="1"/>
  <c r="L106" i="1"/>
  <c r="L86" i="1"/>
  <c r="L394" i="1"/>
  <c r="L442" i="1"/>
  <c r="L357" i="1"/>
  <c r="L249" i="1"/>
  <c r="L218" i="1"/>
  <c r="L126" i="1"/>
  <c r="L78" i="1"/>
  <c r="L349" i="1"/>
  <c r="L147" i="1"/>
  <c r="L367" i="1"/>
  <c r="L79" i="1"/>
  <c r="L455" i="1"/>
  <c r="L109" i="1"/>
  <c r="L212" i="1"/>
  <c r="L378" i="1"/>
  <c r="L214" i="1"/>
  <c r="L409" i="1"/>
  <c r="L380" i="1"/>
  <c r="L234" i="1"/>
  <c r="L465" i="1"/>
  <c r="L75" i="1"/>
  <c r="L383" i="1"/>
  <c r="L204" i="1"/>
  <c r="L303" i="1"/>
  <c r="L232" i="1"/>
  <c r="L105" i="1"/>
  <c r="L405" i="1"/>
  <c r="L301" i="1"/>
  <c r="L187" i="1"/>
  <c r="L393" i="1"/>
  <c r="L81" i="1"/>
  <c r="L163" i="1"/>
  <c r="L96" i="1"/>
  <c r="L217" i="1"/>
  <c r="L461" i="1"/>
  <c r="L124" i="1"/>
  <c r="L374" i="1"/>
  <c r="L165" i="1"/>
  <c r="L253" i="1"/>
  <c r="L131" i="1"/>
  <c r="L98" i="1"/>
  <c r="L114" i="1"/>
  <c r="L197" i="1"/>
  <c r="L213" i="1"/>
  <c r="L154" i="1"/>
  <c r="L338" i="1"/>
  <c r="L135" i="1"/>
  <c r="L315" i="1"/>
  <c r="L225" i="1"/>
  <c r="L302" i="1"/>
  <c r="L158" i="1"/>
  <c r="L354" i="1"/>
  <c r="L102" i="1"/>
  <c r="R407" i="1"/>
  <c r="AD407" i="1"/>
  <c r="G407" i="1"/>
  <c r="Z407" i="1"/>
  <c r="L407" i="1"/>
  <c r="W407" i="1"/>
  <c r="S407" i="1"/>
  <c r="E407" i="1"/>
  <c r="C407" i="1"/>
  <c r="I407" i="1"/>
  <c r="AB407" i="1"/>
  <c r="X407" i="1"/>
  <c r="D407" i="1"/>
  <c r="V407" i="1"/>
  <c r="P407" i="1"/>
  <c r="AC407" i="1"/>
  <c r="T407" i="1"/>
  <c r="H407" i="1"/>
  <c r="J407" i="1"/>
  <c r="AA407" i="1"/>
  <c r="M407" i="1"/>
  <c r="Q407" i="1"/>
  <c r="F407" i="1"/>
  <c r="U407" i="1"/>
  <c r="Y407" i="1"/>
  <c r="K407" i="1"/>
  <c r="O407" i="1"/>
  <c r="N407" i="1"/>
  <c r="V323" i="1"/>
  <c r="L323" i="1"/>
  <c r="AA323" i="1"/>
  <c r="G323" i="1"/>
  <c r="Y323" i="1"/>
  <c r="Q323" i="1"/>
  <c r="H323" i="1"/>
  <c r="W323" i="1"/>
  <c r="I323" i="1"/>
  <c r="AB323" i="1"/>
  <c r="Z323" i="1"/>
  <c r="AD323" i="1"/>
  <c r="T323" i="1"/>
  <c r="N323" i="1"/>
  <c r="X323" i="1"/>
  <c r="J323" i="1"/>
  <c r="E323" i="1"/>
  <c r="AC323" i="1"/>
  <c r="D323" i="1"/>
  <c r="R323" i="1"/>
  <c r="P323" i="1"/>
  <c r="K323" i="1"/>
  <c r="M323" i="1"/>
  <c r="F323" i="1"/>
  <c r="U323" i="1"/>
  <c r="C323" i="1"/>
  <c r="S323" i="1"/>
  <c r="O323" i="1"/>
  <c r="M239" i="1"/>
  <c r="K239" i="1"/>
  <c r="D239" i="1"/>
  <c r="W239" i="1"/>
  <c r="L239" i="1"/>
  <c r="P239" i="1"/>
  <c r="AD239" i="1"/>
  <c r="N239" i="1"/>
  <c r="Y239" i="1"/>
  <c r="T239" i="1"/>
  <c r="V239" i="1"/>
  <c r="H239" i="1"/>
  <c r="Q239" i="1"/>
  <c r="R239" i="1"/>
  <c r="I239" i="1"/>
  <c r="Z239" i="1"/>
  <c r="U239" i="1"/>
  <c r="E239" i="1"/>
  <c r="F239" i="1"/>
  <c r="AA239" i="1"/>
  <c r="AB239" i="1"/>
  <c r="X239" i="1"/>
  <c r="J239" i="1"/>
  <c r="C239" i="1"/>
  <c r="S239" i="1"/>
  <c r="G239" i="1"/>
  <c r="O239" i="1"/>
  <c r="AC239" i="1"/>
  <c r="U429" i="1"/>
  <c r="D429" i="1"/>
  <c r="X429" i="1"/>
  <c r="K429" i="1"/>
  <c r="M429" i="1"/>
  <c r="AA429" i="1"/>
  <c r="AC429" i="1"/>
  <c r="P429" i="1"/>
  <c r="E429" i="1"/>
  <c r="C429" i="1"/>
  <c r="N429" i="1"/>
  <c r="S429" i="1"/>
  <c r="I429" i="1"/>
  <c r="AD429" i="1"/>
  <c r="T429" i="1"/>
  <c r="Q429" i="1"/>
  <c r="W429" i="1"/>
  <c r="G429" i="1"/>
  <c r="L429" i="1"/>
  <c r="Z429" i="1"/>
  <c r="AB429" i="1"/>
  <c r="F429" i="1"/>
  <c r="H429" i="1"/>
  <c r="O429" i="1"/>
  <c r="R429" i="1"/>
  <c r="Y429" i="1"/>
  <c r="V429" i="1"/>
  <c r="J429" i="1"/>
  <c r="B345" i="1"/>
  <c r="E29" i="1"/>
  <c r="T451" i="1"/>
  <c r="D451" i="1"/>
  <c r="Z451" i="1"/>
  <c r="T395" i="1"/>
  <c r="L395" i="1"/>
  <c r="D395" i="1"/>
  <c r="D346" i="1"/>
  <c r="D350" i="1"/>
  <c r="T350" i="1"/>
  <c r="T136" i="1"/>
  <c r="H136" i="1"/>
  <c r="D136" i="1"/>
  <c r="N95" i="1"/>
  <c r="X95" i="1"/>
  <c r="K95" i="1"/>
  <c r="P95" i="1"/>
  <c r="E95" i="1"/>
  <c r="C95" i="1"/>
  <c r="U95" i="1"/>
  <c r="Z95" i="1"/>
  <c r="Y95" i="1"/>
  <c r="AA95" i="1"/>
  <c r="S95" i="1"/>
  <c r="W95" i="1"/>
  <c r="AD95" i="1"/>
  <c r="R95" i="1"/>
  <c r="I95" i="1"/>
  <c r="G95" i="1"/>
  <c r="L95" i="1"/>
  <c r="T95" i="1"/>
  <c r="AB95" i="1"/>
  <c r="V95" i="1"/>
  <c r="Q95" i="1"/>
  <c r="M95" i="1"/>
  <c r="J95" i="1"/>
  <c r="H95" i="1"/>
  <c r="O95" i="1"/>
  <c r="D95" i="1"/>
  <c r="F95" i="1"/>
  <c r="AC95" i="1"/>
  <c r="AD179" i="1"/>
  <c r="I179" i="1"/>
  <c r="T179" i="1"/>
  <c r="P179" i="1"/>
  <c r="K179" i="1"/>
  <c r="Z179" i="1"/>
  <c r="C179" i="1"/>
  <c r="E179" i="1"/>
  <c r="G179" i="1"/>
  <c r="J179" i="1"/>
  <c r="U179" i="1"/>
  <c r="Q179" i="1"/>
  <c r="M179" i="1"/>
  <c r="N179" i="1"/>
  <c r="AC179" i="1"/>
  <c r="R179" i="1"/>
  <c r="V179" i="1"/>
  <c r="W179" i="1"/>
  <c r="D179" i="1"/>
  <c r="X179" i="1"/>
  <c r="AA179" i="1"/>
  <c r="F179" i="1"/>
  <c r="H179" i="1"/>
  <c r="S179" i="1"/>
  <c r="O179" i="1"/>
  <c r="L179" i="1"/>
  <c r="Y179" i="1"/>
  <c r="AB179" i="1"/>
  <c r="S319" i="1"/>
  <c r="D319" i="1"/>
  <c r="W319" i="1"/>
  <c r="AA319" i="1"/>
  <c r="Y319" i="1"/>
  <c r="AC319" i="1"/>
  <c r="Q319" i="1"/>
  <c r="T319" i="1"/>
  <c r="E319" i="1"/>
  <c r="I319" i="1"/>
  <c r="AB319" i="1"/>
  <c r="C319" i="1"/>
  <c r="AD319" i="1"/>
  <c r="Z319" i="1"/>
  <c r="G319" i="1"/>
  <c r="F319" i="1"/>
  <c r="K319" i="1"/>
  <c r="U319" i="1"/>
  <c r="L319" i="1"/>
  <c r="N319" i="1"/>
  <c r="O319" i="1"/>
  <c r="R319" i="1"/>
  <c r="H319" i="1"/>
  <c r="V319" i="1"/>
  <c r="J319" i="1"/>
  <c r="X319" i="1"/>
  <c r="M319" i="1"/>
  <c r="P319" i="1"/>
  <c r="J134" i="1"/>
  <c r="J386" i="1"/>
  <c r="J353" i="1"/>
  <c r="J344" i="1"/>
  <c r="J330" i="1"/>
  <c r="J352" i="1"/>
  <c r="J100" i="1"/>
  <c r="J237" i="1"/>
  <c r="J246" i="1"/>
  <c r="J348" i="1"/>
  <c r="J360" i="1"/>
  <c r="J85" i="1"/>
  <c r="J108" i="1"/>
  <c r="J337" i="1"/>
  <c r="J152" i="1"/>
  <c r="J189" i="1"/>
  <c r="J133" i="1"/>
  <c r="J185" i="1"/>
  <c r="J122" i="1"/>
  <c r="J87" i="1"/>
  <c r="J372" i="1"/>
  <c r="J137" i="1"/>
  <c r="J159" i="1"/>
  <c r="J119" i="1"/>
  <c r="J91" i="1"/>
  <c r="J148" i="1"/>
  <c r="J326" i="1"/>
  <c r="J355" i="1"/>
  <c r="J184" i="1"/>
  <c r="J190" i="1"/>
  <c r="J318" i="1"/>
  <c r="J361" i="1"/>
  <c r="J157" i="1"/>
  <c r="J243" i="1"/>
  <c r="J331" i="1"/>
  <c r="J322" i="1"/>
  <c r="J408" i="1"/>
  <c r="J97" i="1"/>
  <c r="J329" i="1"/>
  <c r="J464" i="1"/>
  <c r="J400" i="1"/>
  <c r="J450" i="1"/>
  <c r="J215" i="1"/>
  <c r="J113" i="1"/>
  <c r="J209" i="1"/>
  <c r="J402" i="1"/>
  <c r="J309" i="1"/>
  <c r="J247" i="1"/>
  <c r="J254" i="1"/>
  <c r="J327" i="1"/>
  <c r="J320" i="1"/>
  <c r="J265" i="1"/>
  <c r="J305" i="1"/>
  <c r="J176" i="1"/>
  <c r="J199" i="1"/>
  <c r="J150" i="1"/>
  <c r="J324" i="1"/>
  <c r="J153" i="1"/>
  <c r="J371" i="1"/>
  <c r="J143" i="1"/>
  <c r="J406" i="1"/>
  <c r="J439" i="1"/>
  <c r="J443" i="1"/>
  <c r="J226" i="1"/>
  <c r="J180" i="1"/>
  <c r="J259" i="1"/>
  <c r="J321" i="1"/>
  <c r="J182" i="1"/>
  <c r="J178" i="1"/>
  <c r="J248" i="1"/>
  <c r="J262" i="1"/>
  <c r="J203" i="1"/>
  <c r="J156" i="1"/>
  <c r="J264" i="1"/>
  <c r="J270" i="1"/>
  <c r="J245" i="1"/>
  <c r="J460" i="1"/>
  <c r="J142" i="1"/>
  <c r="J169" i="1"/>
  <c r="J458" i="1"/>
  <c r="J366" i="1"/>
  <c r="J231" i="1"/>
  <c r="J170" i="1"/>
  <c r="J445" i="1"/>
  <c r="J101" i="1"/>
  <c r="J389" i="1"/>
  <c r="J193" i="1"/>
  <c r="J441" i="1"/>
  <c r="J456" i="1"/>
  <c r="J462" i="1"/>
  <c r="J242" i="1"/>
  <c r="J399" i="1"/>
  <c r="J299" i="1"/>
  <c r="J381" i="1"/>
  <c r="J161" i="1"/>
  <c r="J221" i="1"/>
  <c r="J125" i="1"/>
  <c r="J92" i="1"/>
  <c r="J175" i="1"/>
  <c r="J387" i="1"/>
  <c r="J238" i="1"/>
  <c r="J128" i="1"/>
  <c r="J358" i="1"/>
  <c r="J449" i="1"/>
  <c r="J103" i="1"/>
  <c r="J80" i="1"/>
  <c r="J266" i="1"/>
  <c r="J94" i="1"/>
  <c r="J377" i="1"/>
  <c r="J359" i="1"/>
  <c r="J367" i="1"/>
  <c r="J442" i="1"/>
  <c r="J219" i="1"/>
  <c r="J78" i="1"/>
  <c r="J236" i="1"/>
  <c r="J86" i="1"/>
  <c r="J394" i="1"/>
  <c r="J466" i="1"/>
  <c r="J79" i="1"/>
  <c r="J191" i="1"/>
  <c r="J141" i="1"/>
  <c r="J220" i="1"/>
  <c r="J218" i="1"/>
  <c r="J343" i="1"/>
  <c r="J120" i="1"/>
  <c r="J349" i="1"/>
  <c r="J106" i="1"/>
  <c r="J214" i="1"/>
  <c r="J107" i="1"/>
  <c r="J385" i="1"/>
  <c r="J382" i="1"/>
  <c r="J455" i="1"/>
  <c r="J77" i="1"/>
  <c r="J376" i="1"/>
  <c r="J444" i="1"/>
  <c r="J212" i="1"/>
  <c r="J365" i="1"/>
  <c r="J357" i="1"/>
  <c r="J249" i="1"/>
  <c r="J126" i="1"/>
  <c r="J109" i="1"/>
  <c r="J240" i="1"/>
  <c r="J378" i="1"/>
  <c r="J333" i="1"/>
  <c r="J260" i="1"/>
  <c r="J147" i="1"/>
  <c r="J181" i="1"/>
  <c r="J301" i="1"/>
  <c r="J253" i="1"/>
  <c r="J114" i="1"/>
  <c r="J213" i="1"/>
  <c r="J217" i="1"/>
  <c r="J393" i="1"/>
  <c r="J98" i="1"/>
  <c r="J81" i="1"/>
  <c r="J163" i="1"/>
  <c r="J461" i="1"/>
  <c r="J165" i="1"/>
  <c r="J405" i="1"/>
  <c r="J225" i="1"/>
  <c r="J303" i="1"/>
  <c r="J380" i="1"/>
  <c r="J232" i="1"/>
  <c r="J154" i="1"/>
  <c r="J124" i="1"/>
  <c r="J75" i="1"/>
  <c r="J383" i="1"/>
  <c r="J204" i="1"/>
  <c r="J187" i="1"/>
  <c r="J131" i="1"/>
  <c r="J234" i="1"/>
  <c r="J197" i="1"/>
  <c r="J96" i="1"/>
  <c r="J374" i="1"/>
  <c r="J338" i="1"/>
  <c r="J465" i="1"/>
  <c r="J135" i="1"/>
  <c r="J315" i="1"/>
  <c r="J105" i="1"/>
  <c r="J130" i="1"/>
  <c r="J302" i="1"/>
  <c r="J354" i="1"/>
  <c r="J102" i="1"/>
  <c r="J409" i="1"/>
  <c r="J158" i="1"/>
  <c r="AA440" i="1"/>
  <c r="D440" i="1"/>
  <c r="H440" i="1"/>
  <c r="Z440" i="1"/>
  <c r="R440" i="1"/>
  <c r="J440" i="1"/>
  <c r="Y440" i="1"/>
  <c r="AD440" i="1"/>
  <c r="S440" i="1"/>
  <c r="F440" i="1"/>
  <c r="X440" i="1"/>
  <c r="P440" i="1"/>
  <c r="N440" i="1"/>
  <c r="O440" i="1"/>
  <c r="AB440" i="1"/>
  <c r="V440" i="1"/>
  <c r="M440" i="1"/>
  <c r="K440" i="1"/>
  <c r="U440" i="1"/>
  <c r="G440" i="1"/>
  <c r="T440" i="1"/>
  <c r="C440" i="1"/>
  <c r="AC440" i="1"/>
  <c r="L440" i="1"/>
  <c r="I440" i="1"/>
  <c r="W440" i="1"/>
  <c r="E440" i="1"/>
  <c r="Q440" i="1"/>
  <c r="J384" i="1"/>
  <c r="P384" i="1"/>
  <c r="Z384" i="1"/>
  <c r="Y384" i="1"/>
  <c r="AD384" i="1"/>
  <c r="N384" i="1"/>
  <c r="AB384" i="1"/>
  <c r="H384" i="1"/>
  <c r="R384" i="1"/>
  <c r="F384" i="1"/>
  <c r="G384" i="1"/>
  <c r="U384" i="1"/>
  <c r="Q384" i="1"/>
  <c r="X384" i="1"/>
  <c r="V384" i="1"/>
  <c r="T384" i="1"/>
  <c r="D384" i="1"/>
  <c r="AA384" i="1"/>
  <c r="K384" i="1"/>
  <c r="I384" i="1"/>
  <c r="C384" i="1"/>
  <c r="O384" i="1"/>
  <c r="W384" i="1"/>
  <c r="L384" i="1"/>
  <c r="M384" i="1"/>
  <c r="AC384" i="1"/>
  <c r="E384" i="1"/>
  <c r="S384" i="1"/>
  <c r="D244" i="1"/>
  <c r="O244" i="1"/>
  <c r="J244" i="1"/>
  <c r="AD244" i="1"/>
  <c r="N244" i="1"/>
  <c r="F244" i="1"/>
  <c r="G244" i="1"/>
  <c r="H244" i="1"/>
  <c r="AB244" i="1"/>
  <c r="X244" i="1"/>
  <c r="Z244" i="1"/>
  <c r="T244" i="1"/>
  <c r="R244" i="1"/>
  <c r="K244" i="1"/>
  <c r="U244" i="1"/>
  <c r="V244" i="1"/>
  <c r="Y244" i="1"/>
  <c r="E244" i="1"/>
  <c r="AA244" i="1"/>
  <c r="I244" i="1"/>
  <c r="M244" i="1"/>
  <c r="S244" i="1"/>
  <c r="C244" i="1"/>
  <c r="P244" i="1"/>
  <c r="AC244" i="1"/>
  <c r="L244" i="1"/>
  <c r="Q244" i="1"/>
  <c r="W244" i="1"/>
  <c r="D227" i="1"/>
  <c r="H227" i="1"/>
  <c r="D325" i="1"/>
  <c r="L198" i="1"/>
  <c r="J198" i="1"/>
  <c r="R388" i="1"/>
  <c r="Z102" i="1"/>
  <c r="L186" i="1"/>
  <c r="J186" i="1"/>
  <c r="H241" i="1"/>
  <c r="D241" i="1"/>
  <c r="Q409" i="1"/>
  <c r="Q353" i="1"/>
  <c r="Q100" i="1"/>
  <c r="Q360" i="1"/>
  <c r="Q185" i="1"/>
  <c r="Q337" i="1"/>
  <c r="Q189" i="1"/>
  <c r="Q85" i="1"/>
  <c r="Q108" i="1"/>
  <c r="Q122" i="1"/>
  <c r="Q372" i="1"/>
  <c r="Q237" i="1"/>
  <c r="Q87" i="1"/>
  <c r="Q302" i="1"/>
  <c r="Q152" i="1"/>
  <c r="Q137" i="1"/>
  <c r="Q133" i="1"/>
  <c r="Q159" i="1"/>
  <c r="Q119" i="1"/>
  <c r="Q97" i="1"/>
  <c r="Q318" i="1"/>
  <c r="Q330" i="1"/>
  <c r="Q329" i="1"/>
  <c r="Q361" i="1"/>
  <c r="Q331" i="1"/>
  <c r="Q322" i="1"/>
  <c r="Q408" i="1"/>
  <c r="Q344" i="1"/>
  <c r="Q348" i="1"/>
  <c r="Q355" i="1"/>
  <c r="Q184" i="1"/>
  <c r="Q157" i="1"/>
  <c r="Q352" i="1"/>
  <c r="Q91" i="1"/>
  <c r="Q148" i="1"/>
  <c r="Q326" i="1"/>
  <c r="Q190" i="1"/>
  <c r="Q386" i="1"/>
  <c r="Q203" i="1"/>
  <c r="Q215" i="1"/>
  <c r="Q150" i="1"/>
  <c r="Q209" i="1"/>
  <c r="Q134" i="1"/>
  <c r="Q270" i="1"/>
  <c r="Q406" i="1"/>
  <c r="Q248" i="1"/>
  <c r="Q439" i="1"/>
  <c r="Q443" i="1"/>
  <c r="Q226" i="1"/>
  <c r="Q142" i="1"/>
  <c r="Q464" i="1"/>
  <c r="Q400" i="1"/>
  <c r="Q259" i="1"/>
  <c r="Q199" i="1"/>
  <c r="Q324" i="1"/>
  <c r="Q402" i="1"/>
  <c r="Q178" i="1"/>
  <c r="Q254" i="1"/>
  <c r="Q180" i="1"/>
  <c r="Q264" i="1"/>
  <c r="Q113" i="1"/>
  <c r="Q245" i="1"/>
  <c r="Q153" i="1"/>
  <c r="Q371" i="1"/>
  <c r="Q327" i="1"/>
  <c r="Q243" i="1"/>
  <c r="Q156" i="1"/>
  <c r="Q320" i="1"/>
  <c r="Q265" i="1"/>
  <c r="Q450" i="1"/>
  <c r="Q305" i="1"/>
  <c r="Q176" i="1"/>
  <c r="Q321" i="1"/>
  <c r="Q182" i="1"/>
  <c r="Q309" i="1"/>
  <c r="Q247" i="1"/>
  <c r="Q143" i="1"/>
  <c r="Q460" i="1"/>
  <c r="Q262" i="1"/>
  <c r="Q169" i="1"/>
  <c r="Q266" i="1"/>
  <c r="Q170" i="1"/>
  <c r="Q389" i="1"/>
  <c r="Q238" i="1"/>
  <c r="Q441" i="1"/>
  <c r="Q128" i="1"/>
  <c r="Q449" i="1"/>
  <c r="Q103" i="1"/>
  <c r="Q161" i="1"/>
  <c r="Q366" i="1"/>
  <c r="Q125" i="1"/>
  <c r="Q101" i="1"/>
  <c r="Q399" i="1"/>
  <c r="Q175" i="1"/>
  <c r="Q377" i="1"/>
  <c r="Q299" i="1"/>
  <c r="Q94" i="1"/>
  <c r="Q358" i="1"/>
  <c r="Q456" i="1"/>
  <c r="Q381" i="1"/>
  <c r="Q221" i="1"/>
  <c r="Q359" i="1"/>
  <c r="Q458" i="1"/>
  <c r="Q80" i="1"/>
  <c r="Q231" i="1"/>
  <c r="Q445" i="1"/>
  <c r="Q92" i="1"/>
  <c r="Q130" i="1"/>
  <c r="Q193" i="1"/>
  <c r="Q387" i="1"/>
  <c r="Q462" i="1"/>
  <c r="Q242" i="1"/>
  <c r="Q466" i="1"/>
  <c r="Q385" i="1"/>
  <c r="Q382" i="1"/>
  <c r="Q220" i="1"/>
  <c r="Q249" i="1"/>
  <c r="Q218" i="1"/>
  <c r="Q376" i="1"/>
  <c r="Q219" i="1"/>
  <c r="Q120" i="1"/>
  <c r="Q349" i="1"/>
  <c r="Q86" i="1"/>
  <c r="Q333" i="1"/>
  <c r="Q260" i="1"/>
  <c r="Q147" i="1"/>
  <c r="Q367" i="1"/>
  <c r="Q365" i="1"/>
  <c r="Q442" i="1"/>
  <c r="Q141" i="1"/>
  <c r="Q357" i="1"/>
  <c r="Q126" i="1"/>
  <c r="Q444" i="1"/>
  <c r="Q236" i="1"/>
  <c r="Q240" i="1"/>
  <c r="Q214" i="1"/>
  <c r="Q181" i="1"/>
  <c r="Q455" i="1"/>
  <c r="Q77" i="1"/>
  <c r="Q109" i="1"/>
  <c r="Q78" i="1"/>
  <c r="Q378" i="1"/>
  <c r="Q79" i="1"/>
  <c r="Q191" i="1"/>
  <c r="Q343" i="1"/>
  <c r="Q212" i="1"/>
  <c r="Q106" i="1"/>
  <c r="Q394" i="1"/>
  <c r="Q107" i="1"/>
  <c r="Q301" i="1"/>
  <c r="Q197" i="1"/>
  <c r="Q81" i="1"/>
  <c r="Q232" i="1"/>
  <c r="Q213" i="1"/>
  <c r="Q246" i="1"/>
  <c r="Q374" i="1"/>
  <c r="Q465" i="1"/>
  <c r="Q75" i="1"/>
  <c r="Q405" i="1"/>
  <c r="Q204" i="1"/>
  <c r="Q253" i="1"/>
  <c r="Q131" i="1"/>
  <c r="Q393" i="1"/>
  <c r="Q234" i="1"/>
  <c r="Q114" i="1"/>
  <c r="Q154" i="1"/>
  <c r="Q338" i="1"/>
  <c r="Q315" i="1"/>
  <c r="Q105" i="1"/>
  <c r="Q165" i="1"/>
  <c r="Q383" i="1"/>
  <c r="Q303" i="1"/>
  <c r="Q380" i="1"/>
  <c r="Q98" i="1"/>
  <c r="Q96" i="1"/>
  <c r="Q461" i="1"/>
  <c r="Q124" i="1"/>
  <c r="Q135" i="1"/>
  <c r="Q187" i="1"/>
  <c r="Q163" i="1"/>
  <c r="Q217" i="1"/>
  <c r="Q225" i="1"/>
  <c r="Q354" i="1"/>
  <c r="Q102" i="1"/>
  <c r="Q158" i="1"/>
  <c r="Q290" i="1"/>
  <c r="AD290" i="1"/>
  <c r="AA290" i="1"/>
  <c r="D290" i="1"/>
  <c r="M290" i="1"/>
  <c r="T290" i="1"/>
  <c r="V290" i="1"/>
  <c r="R290" i="1"/>
  <c r="G290" i="1"/>
  <c r="K290" i="1"/>
  <c r="E290" i="1"/>
  <c r="N290" i="1"/>
  <c r="AB290" i="1"/>
  <c r="H290" i="1"/>
  <c r="S290" i="1"/>
  <c r="Y290" i="1"/>
  <c r="L290" i="1"/>
  <c r="W290" i="1"/>
  <c r="P290" i="1"/>
  <c r="AC290" i="1"/>
  <c r="J290" i="1"/>
  <c r="F290" i="1"/>
  <c r="Z290" i="1"/>
  <c r="C290" i="1"/>
  <c r="X290" i="1"/>
  <c r="O290" i="1"/>
  <c r="U290" i="1"/>
  <c r="I290" i="1"/>
  <c r="H298" i="1"/>
  <c r="K298" i="1"/>
  <c r="T298" i="1"/>
  <c r="N298" i="1"/>
  <c r="AD298" i="1"/>
  <c r="Y298" i="1"/>
  <c r="X298" i="1"/>
  <c r="V298" i="1"/>
  <c r="Q298" i="1"/>
  <c r="AC298" i="1"/>
  <c r="Z298" i="1"/>
  <c r="AB298" i="1"/>
  <c r="S298" i="1"/>
  <c r="AA298" i="1"/>
  <c r="I298" i="1"/>
  <c r="O298" i="1"/>
  <c r="R298" i="1"/>
  <c r="C298" i="1"/>
  <c r="E298" i="1"/>
  <c r="G298" i="1"/>
  <c r="J298" i="1"/>
  <c r="U298" i="1"/>
  <c r="P298" i="1"/>
  <c r="F298" i="1"/>
  <c r="L298" i="1"/>
  <c r="D298" i="1"/>
  <c r="M298" i="1"/>
  <c r="W298" i="1"/>
  <c r="I277" i="1"/>
  <c r="E277" i="1"/>
  <c r="X277" i="1"/>
  <c r="D277" i="1"/>
  <c r="R277" i="1"/>
  <c r="AC277" i="1"/>
  <c r="O277" i="1"/>
  <c r="J277" i="1"/>
  <c r="F277" i="1"/>
  <c r="P277" i="1"/>
  <c r="Z277" i="1"/>
  <c r="Y277" i="1"/>
  <c r="AD277" i="1"/>
  <c r="L277" i="1"/>
  <c r="U277" i="1"/>
  <c r="G277" i="1"/>
  <c r="Q277" i="1"/>
  <c r="AB277" i="1"/>
  <c r="S277" i="1"/>
  <c r="K277" i="1"/>
  <c r="M277" i="1"/>
  <c r="H277" i="1"/>
  <c r="V277" i="1"/>
  <c r="W277" i="1"/>
  <c r="C277" i="1"/>
  <c r="AA277" i="1"/>
  <c r="T277" i="1"/>
  <c r="N277" i="1"/>
  <c r="Z293" i="1"/>
  <c r="AB293" i="1"/>
  <c r="N293" i="1"/>
  <c r="U293" i="1"/>
  <c r="F293" i="1"/>
  <c r="G293" i="1"/>
  <c r="T293" i="1"/>
  <c r="C293" i="1"/>
  <c r="O293" i="1"/>
  <c r="Q293" i="1"/>
  <c r="V293" i="1"/>
  <c r="E293" i="1"/>
  <c r="J293" i="1"/>
  <c r="Y293" i="1"/>
  <c r="AA293" i="1"/>
  <c r="P293" i="1"/>
  <c r="L293" i="1"/>
  <c r="X293" i="1"/>
  <c r="H293" i="1"/>
  <c r="R293" i="1"/>
  <c r="AC293" i="1"/>
  <c r="D293" i="1"/>
  <c r="AD293" i="1"/>
  <c r="M293" i="1"/>
  <c r="W293" i="1"/>
  <c r="I293" i="1"/>
  <c r="S293" i="1"/>
  <c r="K293" i="1"/>
  <c r="M428" i="1"/>
  <c r="T428" i="1"/>
  <c r="N428" i="1"/>
  <c r="D428" i="1"/>
  <c r="V428" i="1"/>
  <c r="L428" i="1"/>
  <c r="J428" i="1"/>
  <c r="Z428" i="1"/>
  <c r="F428" i="1"/>
  <c r="P428" i="1"/>
  <c r="W428" i="1"/>
  <c r="AA428" i="1"/>
  <c r="AC428" i="1"/>
  <c r="H428" i="1"/>
  <c r="G428" i="1"/>
  <c r="AB428" i="1"/>
  <c r="E428" i="1"/>
  <c r="Y428" i="1"/>
  <c r="O428" i="1"/>
  <c r="X428" i="1"/>
  <c r="K428" i="1"/>
  <c r="R428" i="1"/>
  <c r="C428" i="1"/>
  <c r="AD428" i="1"/>
  <c r="I428" i="1"/>
  <c r="S428" i="1"/>
  <c r="U428" i="1"/>
  <c r="Q428" i="1"/>
  <c r="M421" i="1"/>
  <c r="D421" i="1"/>
  <c r="J421" i="1"/>
  <c r="N421" i="1"/>
  <c r="O421" i="1"/>
  <c r="G421" i="1"/>
  <c r="V421" i="1"/>
  <c r="AC421" i="1"/>
  <c r="Q421" i="1"/>
  <c r="K421" i="1"/>
  <c r="S421" i="1"/>
  <c r="P421" i="1"/>
  <c r="H421" i="1"/>
  <c r="Z421" i="1"/>
  <c r="X421" i="1"/>
  <c r="C421" i="1"/>
  <c r="R421" i="1"/>
  <c r="AA421" i="1"/>
  <c r="T421" i="1"/>
  <c r="E421" i="1"/>
  <c r="W421" i="1"/>
  <c r="L421" i="1"/>
  <c r="AD421" i="1"/>
  <c r="I421" i="1"/>
  <c r="AB421" i="1"/>
  <c r="U421" i="1"/>
  <c r="F421" i="1"/>
  <c r="Y421" i="1"/>
  <c r="H417" i="1"/>
  <c r="K417" i="1"/>
  <c r="V417" i="1"/>
  <c r="E417" i="1"/>
  <c r="R417" i="1"/>
  <c r="AB417" i="1"/>
  <c r="C417" i="1"/>
  <c r="G417" i="1"/>
  <c r="X417" i="1"/>
  <c r="D417" i="1"/>
  <c r="P417" i="1"/>
  <c r="Z417" i="1"/>
  <c r="AD417" i="1"/>
  <c r="M417" i="1"/>
  <c r="T417" i="1"/>
  <c r="U417" i="1"/>
  <c r="Q417" i="1"/>
  <c r="L417" i="1"/>
  <c r="I417" i="1"/>
  <c r="Y417" i="1"/>
  <c r="S417" i="1"/>
  <c r="N417" i="1"/>
  <c r="J417" i="1"/>
  <c r="F417" i="1"/>
  <c r="AA417" i="1"/>
  <c r="W417" i="1"/>
  <c r="O417" i="1"/>
  <c r="AC417" i="1"/>
  <c r="D438" i="1"/>
  <c r="V438" i="1"/>
  <c r="T438" i="1"/>
  <c r="X438" i="1"/>
  <c r="AB438" i="1"/>
  <c r="AC438" i="1"/>
  <c r="L438" i="1"/>
  <c r="C438" i="1"/>
  <c r="M438" i="1"/>
  <c r="E438" i="1"/>
  <c r="AA438" i="1"/>
  <c r="Q438" i="1"/>
  <c r="P438" i="1"/>
  <c r="Y438" i="1"/>
  <c r="K438" i="1"/>
  <c r="F438" i="1"/>
  <c r="Z438" i="1"/>
  <c r="I438" i="1"/>
  <c r="U438" i="1"/>
  <c r="G438" i="1"/>
  <c r="H438" i="1"/>
  <c r="N438" i="1"/>
  <c r="J438" i="1"/>
  <c r="W438" i="1"/>
  <c r="O438" i="1"/>
  <c r="S438" i="1"/>
  <c r="R438" i="1"/>
  <c r="AD438" i="1"/>
  <c r="Q172" i="1"/>
  <c r="H172" i="1"/>
  <c r="AD172" i="1"/>
  <c r="T172" i="1"/>
  <c r="F172" i="1"/>
  <c r="W172" i="1"/>
  <c r="AA172" i="1"/>
  <c r="R172" i="1"/>
  <c r="I172" i="1"/>
  <c r="N172" i="1"/>
  <c r="G172" i="1"/>
  <c r="M172" i="1"/>
  <c r="Y172" i="1"/>
  <c r="AB172" i="1"/>
  <c r="E172" i="1"/>
  <c r="J172" i="1"/>
  <c r="O172" i="1"/>
  <c r="K172" i="1"/>
  <c r="U172" i="1"/>
  <c r="Z172" i="1"/>
  <c r="C172" i="1"/>
  <c r="P172" i="1"/>
  <c r="AC172" i="1"/>
  <c r="X172" i="1"/>
  <c r="S172" i="1"/>
  <c r="L172" i="1"/>
  <c r="V172" i="1"/>
  <c r="D172" i="1"/>
  <c r="O368" i="1"/>
  <c r="AB368" i="1"/>
  <c r="I368" i="1"/>
  <c r="T368" i="1"/>
  <c r="R368" i="1"/>
  <c r="V368" i="1"/>
  <c r="AD368" i="1"/>
  <c r="P368" i="1"/>
  <c r="E368" i="1"/>
  <c r="J368" i="1"/>
  <c r="U368" i="1"/>
  <c r="N368" i="1"/>
  <c r="W368" i="1"/>
  <c r="C368" i="1"/>
  <c r="Q368" i="1"/>
  <c r="AC368" i="1"/>
  <c r="X368" i="1"/>
  <c r="L368" i="1"/>
  <c r="K368" i="1"/>
  <c r="AA368" i="1"/>
  <c r="F368" i="1"/>
  <c r="D368" i="1"/>
  <c r="H368" i="1"/>
  <c r="Y368" i="1"/>
  <c r="M368" i="1"/>
  <c r="S368" i="1"/>
  <c r="Z368" i="1"/>
  <c r="G368" i="1"/>
  <c r="J284" i="1"/>
  <c r="Q284" i="1"/>
  <c r="Z284" i="1"/>
  <c r="R284" i="1"/>
  <c r="AC284" i="1"/>
  <c r="G284" i="1"/>
  <c r="D284" i="1"/>
  <c r="U284" i="1"/>
  <c r="K284" i="1"/>
  <c r="C284" i="1"/>
  <c r="E284" i="1"/>
  <c r="S284" i="1"/>
  <c r="AA284" i="1"/>
  <c r="H284" i="1"/>
  <c r="V284" i="1"/>
  <c r="O284" i="1"/>
  <c r="X284" i="1"/>
  <c r="F284" i="1"/>
  <c r="T284" i="1"/>
  <c r="AD284" i="1"/>
  <c r="I284" i="1"/>
  <c r="W284" i="1"/>
  <c r="P284" i="1"/>
  <c r="Y284" i="1"/>
  <c r="N284" i="1"/>
  <c r="AB284" i="1"/>
  <c r="M284" i="1"/>
  <c r="L284" i="1"/>
  <c r="J340" i="1"/>
  <c r="C340" i="1"/>
  <c r="L340" i="1"/>
  <c r="AD340" i="1"/>
  <c r="U340" i="1"/>
  <c r="G340" i="1"/>
  <c r="Y340" i="1"/>
  <c r="K340" i="1"/>
  <c r="D340" i="1"/>
  <c r="N340" i="1"/>
  <c r="P340" i="1"/>
  <c r="E340" i="1"/>
  <c r="H340" i="1"/>
  <c r="Z340" i="1"/>
  <c r="V340" i="1"/>
  <c r="R340" i="1"/>
  <c r="M340" i="1"/>
  <c r="Q340" i="1"/>
  <c r="F340" i="1"/>
  <c r="O340" i="1"/>
  <c r="AA340" i="1"/>
  <c r="I340" i="1"/>
  <c r="W340" i="1"/>
  <c r="S340" i="1"/>
  <c r="AC340" i="1"/>
  <c r="T340" i="1"/>
  <c r="AB340" i="1"/>
  <c r="X340" i="1"/>
  <c r="T171" i="1"/>
  <c r="AD174" i="1"/>
  <c r="I174" i="1"/>
  <c r="D174" i="1"/>
  <c r="R174" i="1"/>
  <c r="L174" i="1"/>
  <c r="N174" i="1"/>
  <c r="AA174" i="1"/>
  <c r="H174" i="1"/>
  <c r="K174" i="1"/>
  <c r="Y174" i="1"/>
  <c r="U174" i="1"/>
  <c r="X174" i="1"/>
  <c r="AB174" i="1"/>
  <c r="P174" i="1"/>
  <c r="S174" i="1"/>
  <c r="Z174" i="1"/>
  <c r="V174" i="1"/>
  <c r="J174" i="1"/>
  <c r="T174" i="1"/>
  <c r="M174" i="1"/>
  <c r="F174" i="1"/>
  <c r="W174" i="1"/>
  <c r="C174" i="1"/>
  <c r="AC174" i="1"/>
  <c r="G174" i="1"/>
  <c r="E174" i="1"/>
  <c r="Q174" i="1"/>
  <c r="O174" i="1"/>
  <c r="AD258" i="1"/>
  <c r="R258" i="1"/>
  <c r="Z258" i="1"/>
  <c r="E258" i="1"/>
  <c r="D258" i="1"/>
  <c r="O258" i="1"/>
  <c r="V258" i="1"/>
  <c r="F258" i="1"/>
  <c r="J258" i="1"/>
  <c r="AB258" i="1"/>
  <c r="N258" i="1"/>
  <c r="P258" i="1"/>
  <c r="H258" i="1"/>
  <c r="U258" i="1"/>
  <c r="Y258" i="1"/>
  <c r="T258" i="1"/>
  <c r="X258" i="1"/>
  <c r="AA258" i="1"/>
  <c r="K258" i="1"/>
  <c r="G258" i="1"/>
  <c r="L258" i="1"/>
  <c r="M258" i="1"/>
  <c r="Q258" i="1"/>
  <c r="I258" i="1"/>
  <c r="W258" i="1"/>
  <c r="S258" i="1"/>
  <c r="C258" i="1"/>
  <c r="AC258" i="1"/>
  <c r="R314" i="1"/>
  <c r="X314" i="1"/>
  <c r="AB314" i="1"/>
  <c r="F314" i="1"/>
  <c r="Y314" i="1"/>
  <c r="Q314" i="1"/>
  <c r="Z314" i="1"/>
  <c r="D314" i="1"/>
  <c r="AD314" i="1"/>
  <c r="U314" i="1"/>
  <c r="N314" i="1"/>
  <c r="V314" i="1"/>
  <c r="O314" i="1"/>
  <c r="H314" i="1"/>
  <c r="L314" i="1"/>
  <c r="K314" i="1"/>
  <c r="T314" i="1"/>
  <c r="P314" i="1"/>
  <c r="I314" i="1"/>
  <c r="J314" i="1"/>
  <c r="E314" i="1"/>
  <c r="W314" i="1"/>
  <c r="M314" i="1"/>
  <c r="AA314" i="1"/>
  <c r="C314" i="1"/>
  <c r="G314" i="1"/>
  <c r="S314" i="1"/>
  <c r="AC314" i="1"/>
  <c r="H168" i="1"/>
  <c r="I168" i="1"/>
  <c r="S168" i="1"/>
  <c r="Y168" i="1"/>
  <c r="P168" i="1"/>
  <c r="AA168" i="1"/>
  <c r="AC168" i="1"/>
  <c r="T168" i="1"/>
  <c r="U168" i="1"/>
  <c r="W168" i="1"/>
  <c r="Z168" i="1"/>
  <c r="Q168" i="1"/>
  <c r="J168" i="1"/>
  <c r="AD168" i="1"/>
  <c r="F168" i="1"/>
  <c r="C168" i="1"/>
  <c r="X168" i="1"/>
  <c r="E168" i="1"/>
  <c r="R168" i="1"/>
  <c r="K168" i="1"/>
  <c r="L168" i="1"/>
  <c r="G168" i="1"/>
  <c r="D168" i="1"/>
  <c r="V168" i="1"/>
  <c r="O168" i="1"/>
  <c r="AB168" i="1"/>
  <c r="N168" i="1"/>
  <c r="M168" i="1"/>
  <c r="Z447" i="1"/>
  <c r="H447" i="1"/>
  <c r="D447" i="1"/>
  <c r="X447" i="1"/>
  <c r="AB447" i="1"/>
  <c r="T447" i="1"/>
  <c r="I447" i="1"/>
  <c r="F447" i="1"/>
  <c r="R447" i="1"/>
  <c r="J447" i="1"/>
  <c r="N447" i="1"/>
  <c r="C447" i="1"/>
  <c r="AD447" i="1"/>
  <c r="U447" i="1"/>
  <c r="V447" i="1"/>
  <c r="S447" i="1"/>
  <c r="K447" i="1"/>
  <c r="Y447" i="1"/>
  <c r="AC447" i="1"/>
  <c r="Q447" i="1"/>
  <c r="AA447" i="1"/>
  <c r="L447" i="1"/>
  <c r="O447" i="1"/>
  <c r="W447" i="1"/>
  <c r="P447" i="1"/>
  <c r="M447" i="1"/>
  <c r="G447" i="1"/>
  <c r="E447" i="1"/>
  <c r="AB391" i="1"/>
  <c r="AD391" i="1"/>
  <c r="H391" i="1"/>
  <c r="Z391" i="1"/>
  <c r="D391" i="1"/>
  <c r="R391" i="1"/>
  <c r="J391" i="1"/>
  <c r="F391" i="1"/>
  <c r="N391" i="1"/>
  <c r="G391" i="1"/>
  <c r="AA391" i="1"/>
  <c r="S391" i="1"/>
  <c r="V391" i="1"/>
  <c r="T391" i="1"/>
  <c r="Y391" i="1"/>
  <c r="L391" i="1"/>
  <c r="X391" i="1"/>
  <c r="I391" i="1"/>
  <c r="U391" i="1"/>
  <c r="K391" i="1"/>
  <c r="M391" i="1"/>
  <c r="Q391" i="1"/>
  <c r="P391" i="1"/>
  <c r="O391" i="1"/>
  <c r="W391" i="1"/>
  <c r="C391" i="1"/>
  <c r="E391" i="1"/>
  <c r="AC391" i="1"/>
  <c r="AB307" i="1"/>
  <c r="R307" i="1"/>
  <c r="J307" i="1"/>
  <c r="X307" i="1"/>
  <c r="E307" i="1"/>
  <c r="S307" i="1"/>
  <c r="H307" i="1"/>
  <c r="Y307" i="1"/>
  <c r="D307" i="1"/>
  <c r="AD307" i="1"/>
  <c r="K307" i="1"/>
  <c r="N307" i="1"/>
  <c r="Z307" i="1"/>
  <c r="I307" i="1"/>
  <c r="T307" i="1"/>
  <c r="V307" i="1"/>
  <c r="AA307" i="1"/>
  <c r="L307" i="1"/>
  <c r="F307" i="1"/>
  <c r="U307" i="1"/>
  <c r="O307" i="1"/>
  <c r="M307" i="1"/>
  <c r="G307" i="1"/>
  <c r="Q307" i="1"/>
  <c r="C307" i="1"/>
  <c r="P307" i="1"/>
  <c r="W307" i="1"/>
  <c r="AC307" i="1"/>
  <c r="D311" i="1"/>
  <c r="D304" i="1"/>
  <c r="T304" i="1"/>
  <c r="D410" i="1"/>
  <c r="L268" i="1"/>
  <c r="M250" i="1"/>
  <c r="AA250" i="1"/>
  <c r="E250" i="1"/>
  <c r="Y250" i="1"/>
  <c r="I250" i="1"/>
  <c r="K250" i="1"/>
  <c r="T250" i="1"/>
  <c r="F250" i="1"/>
  <c r="N250" i="1"/>
  <c r="U250" i="1"/>
  <c r="H250" i="1"/>
  <c r="D250" i="1"/>
  <c r="L250" i="1"/>
  <c r="Q250" i="1"/>
  <c r="AD250" i="1"/>
  <c r="O250" i="1"/>
  <c r="V250" i="1"/>
  <c r="C250" i="1"/>
  <c r="AB250" i="1"/>
  <c r="P250" i="1"/>
  <c r="R250" i="1"/>
  <c r="G250" i="1"/>
  <c r="Z250" i="1"/>
  <c r="W250" i="1"/>
  <c r="X250" i="1"/>
  <c r="AC250" i="1"/>
  <c r="J250" i="1"/>
  <c r="S250" i="1"/>
  <c r="Y446" i="1"/>
  <c r="N446" i="1"/>
  <c r="U446" i="1"/>
  <c r="Z446" i="1"/>
  <c r="M446" i="1"/>
  <c r="K446" i="1"/>
  <c r="J446" i="1"/>
  <c r="Q446" i="1"/>
  <c r="S446" i="1"/>
  <c r="X446" i="1"/>
  <c r="AB446" i="1"/>
  <c r="L446" i="1"/>
  <c r="P446" i="1"/>
  <c r="C446" i="1"/>
  <c r="T446" i="1"/>
  <c r="E446" i="1"/>
  <c r="I446" i="1"/>
  <c r="AC446" i="1"/>
  <c r="O446" i="1"/>
  <c r="G446" i="1"/>
  <c r="D446" i="1"/>
  <c r="V446" i="1"/>
  <c r="AA446" i="1"/>
  <c r="AD446" i="1"/>
  <c r="F446" i="1"/>
  <c r="H446" i="1"/>
  <c r="R446" i="1"/>
  <c r="W446" i="1"/>
  <c r="F110" i="1"/>
  <c r="J110" i="1"/>
  <c r="N110" i="1"/>
  <c r="Y110" i="1"/>
  <c r="U110" i="1"/>
  <c r="V110" i="1"/>
  <c r="Z110" i="1"/>
  <c r="AD110" i="1"/>
  <c r="W110" i="1"/>
  <c r="D110" i="1"/>
  <c r="C110" i="1"/>
  <c r="P110" i="1"/>
  <c r="S110" i="1"/>
  <c r="K110" i="1"/>
  <c r="AC110" i="1"/>
  <c r="I110" i="1"/>
  <c r="AB110" i="1"/>
  <c r="H110" i="1"/>
  <c r="T110" i="1"/>
  <c r="O110" i="1"/>
  <c r="M110" i="1"/>
  <c r="G110" i="1"/>
  <c r="E110" i="1"/>
  <c r="AA110" i="1"/>
  <c r="R110" i="1"/>
  <c r="Q110" i="1"/>
  <c r="X110" i="1"/>
  <c r="L110" i="1"/>
  <c r="AA194" i="1"/>
  <c r="E194" i="1"/>
  <c r="N194" i="1"/>
  <c r="AC194" i="1"/>
  <c r="V194" i="1"/>
  <c r="M194" i="1"/>
  <c r="Q194" i="1"/>
  <c r="D194" i="1"/>
  <c r="F194" i="1"/>
  <c r="J194" i="1"/>
  <c r="AD194" i="1"/>
  <c r="W194" i="1"/>
  <c r="P194" i="1"/>
  <c r="U194" i="1"/>
  <c r="Z194" i="1"/>
  <c r="AB194" i="1"/>
  <c r="G194" i="1"/>
  <c r="K194" i="1"/>
  <c r="R194" i="1"/>
  <c r="X194" i="1"/>
  <c r="H194" i="1"/>
  <c r="C194" i="1"/>
  <c r="O194" i="1"/>
  <c r="S194" i="1"/>
  <c r="L194" i="1"/>
  <c r="T194" i="1"/>
  <c r="I194" i="1"/>
  <c r="Y194" i="1"/>
  <c r="H269" i="1"/>
  <c r="AD437" i="1"/>
  <c r="V437" i="1"/>
  <c r="C437" i="1"/>
  <c r="X437" i="1"/>
  <c r="H437" i="1"/>
  <c r="D437" i="1"/>
  <c r="F437" i="1"/>
  <c r="J437" i="1"/>
  <c r="Y437" i="1"/>
  <c r="N437" i="1"/>
  <c r="R437" i="1"/>
  <c r="I437" i="1"/>
  <c r="T437" i="1"/>
  <c r="AB437" i="1"/>
  <c r="P437" i="1"/>
  <c r="S437" i="1"/>
  <c r="Z437" i="1"/>
  <c r="AA437" i="1"/>
  <c r="U437" i="1"/>
  <c r="Q437" i="1"/>
  <c r="O437" i="1"/>
  <c r="K437" i="1"/>
  <c r="E437" i="1"/>
  <c r="AC437" i="1"/>
  <c r="G437" i="1"/>
  <c r="M437" i="1"/>
  <c r="L437" i="1"/>
  <c r="W437" i="1"/>
  <c r="Y257" i="1"/>
  <c r="K257" i="1"/>
  <c r="C257" i="1"/>
  <c r="F257" i="1"/>
  <c r="Q257" i="1"/>
  <c r="S257" i="1"/>
  <c r="P257" i="1"/>
  <c r="L257" i="1"/>
  <c r="Z257" i="1"/>
  <c r="AA257" i="1"/>
  <c r="U257" i="1"/>
  <c r="X257" i="1"/>
  <c r="T257" i="1"/>
  <c r="G257" i="1"/>
  <c r="M257" i="1"/>
  <c r="I257" i="1"/>
  <c r="AB257" i="1"/>
  <c r="V257" i="1"/>
  <c r="AC257" i="1"/>
  <c r="W257" i="1"/>
  <c r="H257" i="1"/>
  <c r="N257" i="1"/>
  <c r="J257" i="1"/>
  <c r="D257" i="1"/>
  <c r="E257" i="1"/>
  <c r="AD257" i="1"/>
  <c r="R257" i="1"/>
  <c r="O257" i="1"/>
  <c r="X173" i="1"/>
  <c r="W173" i="1"/>
  <c r="F173" i="1"/>
  <c r="N173" i="1"/>
  <c r="Q173" i="1"/>
  <c r="S173" i="1"/>
  <c r="Z173" i="1"/>
  <c r="K173" i="1"/>
  <c r="G173" i="1"/>
  <c r="T173" i="1"/>
  <c r="J173" i="1"/>
  <c r="O173" i="1"/>
  <c r="AD173" i="1"/>
  <c r="AA173" i="1"/>
  <c r="L173" i="1"/>
  <c r="H173" i="1"/>
  <c r="U173" i="1"/>
  <c r="AB173" i="1"/>
  <c r="P173" i="1"/>
  <c r="C173" i="1"/>
  <c r="V173" i="1"/>
  <c r="M173" i="1"/>
  <c r="I173" i="1"/>
  <c r="E173" i="1"/>
  <c r="AC173" i="1"/>
  <c r="R173" i="1"/>
  <c r="D173" i="1"/>
  <c r="Y173" i="1"/>
  <c r="V453" i="1"/>
  <c r="S453" i="1"/>
  <c r="Y453" i="1"/>
  <c r="Z453" i="1"/>
  <c r="AB453" i="1"/>
  <c r="N453" i="1"/>
  <c r="R453" i="1"/>
  <c r="E453" i="1"/>
  <c r="T453" i="1"/>
  <c r="H453" i="1"/>
  <c r="AC453" i="1"/>
  <c r="L453" i="1"/>
  <c r="M453" i="1"/>
  <c r="Q453" i="1"/>
  <c r="F453" i="1"/>
  <c r="W453" i="1"/>
  <c r="I453" i="1"/>
  <c r="AD453" i="1"/>
  <c r="C453" i="1"/>
  <c r="P453" i="1"/>
  <c r="O453" i="1"/>
  <c r="J453" i="1"/>
  <c r="G453" i="1"/>
  <c r="X453" i="1"/>
  <c r="K453" i="1"/>
  <c r="AA453" i="1"/>
  <c r="D453" i="1"/>
  <c r="U453" i="1"/>
  <c r="B285" i="1"/>
  <c r="E25" i="1"/>
  <c r="AA155" i="1"/>
  <c r="Q155" i="1"/>
  <c r="X155" i="1"/>
  <c r="T155" i="1"/>
  <c r="I155" i="1"/>
  <c r="L155" i="1"/>
  <c r="J155" i="1"/>
  <c r="V155" i="1"/>
  <c r="AB155" i="1"/>
  <c r="R155" i="1"/>
  <c r="Y155" i="1"/>
  <c r="U155" i="1"/>
  <c r="O155" i="1"/>
  <c r="M155" i="1"/>
  <c r="W155" i="1"/>
  <c r="AC155" i="1"/>
  <c r="S155" i="1"/>
  <c r="F155" i="1"/>
  <c r="Z155" i="1"/>
  <c r="AD155" i="1"/>
  <c r="E155" i="1"/>
  <c r="K155" i="1"/>
  <c r="N155" i="1"/>
  <c r="D155" i="1"/>
  <c r="G155" i="1"/>
  <c r="H155" i="1"/>
  <c r="P155" i="1"/>
  <c r="C155" i="1"/>
  <c r="D211" i="1"/>
  <c r="AD211" i="1"/>
  <c r="AA211" i="1"/>
  <c r="V211" i="1"/>
  <c r="I211" i="1"/>
  <c r="O211" i="1"/>
  <c r="Z211" i="1"/>
  <c r="AB211" i="1"/>
  <c r="E211" i="1"/>
  <c r="F211" i="1"/>
  <c r="R211" i="1"/>
  <c r="J211" i="1"/>
  <c r="W211" i="1"/>
  <c r="M211" i="1"/>
  <c r="AC211" i="1"/>
  <c r="Q211" i="1"/>
  <c r="G211" i="1"/>
  <c r="S211" i="1"/>
  <c r="K211" i="1"/>
  <c r="H211" i="1"/>
  <c r="X211" i="1"/>
  <c r="P211" i="1"/>
  <c r="C211" i="1"/>
  <c r="L211" i="1"/>
  <c r="U211" i="1"/>
  <c r="T211" i="1"/>
  <c r="N211" i="1"/>
  <c r="Y211" i="1"/>
  <c r="H463" i="1"/>
  <c r="D463" i="1"/>
  <c r="R463" i="1"/>
  <c r="AA463" i="1"/>
  <c r="M463" i="1"/>
  <c r="W463" i="1"/>
  <c r="Z463" i="1"/>
  <c r="T463" i="1"/>
  <c r="AD463" i="1"/>
  <c r="AB463" i="1"/>
  <c r="K463" i="1"/>
  <c r="P463" i="1"/>
  <c r="X463" i="1"/>
  <c r="F463" i="1"/>
  <c r="C463" i="1"/>
  <c r="E463" i="1"/>
  <c r="N463" i="1"/>
  <c r="S463" i="1"/>
  <c r="U463" i="1"/>
  <c r="Y463" i="1"/>
  <c r="G463" i="1"/>
  <c r="AC463" i="1"/>
  <c r="Q463" i="1"/>
  <c r="O463" i="1"/>
  <c r="L463" i="1"/>
  <c r="V463" i="1"/>
  <c r="J463" i="1"/>
  <c r="I463" i="1"/>
  <c r="W289" i="1"/>
  <c r="Y289" i="1"/>
  <c r="J289" i="1"/>
  <c r="S289" i="1"/>
  <c r="AB289" i="1"/>
  <c r="H289" i="1"/>
  <c r="E289" i="1"/>
  <c r="X289" i="1"/>
  <c r="Z289" i="1"/>
  <c r="O289" i="1"/>
  <c r="T289" i="1"/>
  <c r="AC289" i="1"/>
  <c r="AD289" i="1"/>
  <c r="F289" i="1"/>
  <c r="K289" i="1"/>
  <c r="AA289" i="1"/>
  <c r="P289" i="1"/>
  <c r="M289" i="1"/>
  <c r="N289" i="1"/>
  <c r="C289" i="1"/>
  <c r="G289" i="1"/>
  <c r="V289" i="1"/>
  <c r="L289" i="1"/>
  <c r="I289" i="1"/>
  <c r="R289" i="1"/>
  <c r="Q289" i="1"/>
  <c r="U289" i="1"/>
  <c r="D289" i="1"/>
  <c r="P177" i="1"/>
  <c r="G177" i="1"/>
  <c r="X177" i="1"/>
  <c r="N177" i="1"/>
  <c r="Z177" i="1"/>
  <c r="L177" i="1"/>
  <c r="C177" i="1"/>
  <c r="Q177" i="1"/>
  <c r="H177" i="1"/>
  <c r="Y177" i="1"/>
  <c r="R177" i="1"/>
  <c r="AA177" i="1"/>
  <c r="K177" i="1"/>
  <c r="U177" i="1"/>
  <c r="D177" i="1"/>
  <c r="I177" i="1"/>
  <c r="F177" i="1"/>
  <c r="S177" i="1"/>
  <c r="AD177" i="1"/>
  <c r="M177" i="1"/>
  <c r="AC177" i="1"/>
  <c r="O177" i="1"/>
  <c r="AB177" i="1"/>
  <c r="W177" i="1"/>
  <c r="J177" i="1"/>
  <c r="V177" i="1"/>
  <c r="E177" i="1"/>
  <c r="T177" i="1"/>
  <c r="T401" i="1"/>
  <c r="J401" i="1"/>
  <c r="K401" i="1"/>
  <c r="R401" i="1"/>
  <c r="G401" i="1"/>
  <c r="N401" i="1"/>
  <c r="AC401" i="1"/>
  <c r="U401" i="1"/>
  <c r="X401" i="1"/>
  <c r="O401" i="1"/>
  <c r="W401" i="1"/>
  <c r="F401" i="1"/>
  <c r="Z401" i="1"/>
  <c r="D401" i="1"/>
  <c r="V401" i="1"/>
  <c r="Y401" i="1"/>
  <c r="P401" i="1"/>
  <c r="S401" i="1"/>
  <c r="L401" i="1"/>
  <c r="AA401" i="1"/>
  <c r="C401" i="1"/>
  <c r="I401" i="1"/>
  <c r="H401" i="1"/>
  <c r="Q401" i="1"/>
  <c r="E401" i="1"/>
  <c r="M401" i="1"/>
  <c r="AB401" i="1"/>
  <c r="AD401" i="1"/>
  <c r="R121" i="1"/>
  <c r="AB121" i="1"/>
  <c r="J121" i="1"/>
  <c r="C121" i="1"/>
  <c r="M121" i="1"/>
  <c r="X121" i="1"/>
  <c r="U121" i="1"/>
  <c r="W121" i="1"/>
  <c r="F121" i="1"/>
  <c r="L121" i="1"/>
  <c r="G121" i="1"/>
  <c r="H121" i="1"/>
  <c r="P121" i="1"/>
  <c r="Q121" i="1"/>
  <c r="V121" i="1"/>
  <c r="AC121" i="1"/>
  <c r="D121" i="1"/>
  <c r="Y121" i="1"/>
  <c r="K121" i="1"/>
  <c r="AD121" i="1"/>
  <c r="I121" i="1"/>
  <c r="T121" i="1"/>
  <c r="S121" i="1"/>
  <c r="E121" i="1"/>
  <c r="N121" i="1"/>
  <c r="AA121" i="1"/>
  <c r="Z121" i="1"/>
  <c r="O121" i="1"/>
  <c r="H395" i="1"/>
  <c r="Z395" i="1"/>
  <c r="D339" i="1"/>
  <c r="T339" i="1"/>
  <c r="L339" i="1"/>
  <c r="L208" i="1"/>
  <c r="Z350" i="1"/>
  <c r="R350" i="1"/>
  <c r="J136" i="1"/>
  <c r="L332" i="1"/>
  <c r="D332" i="1"/>
  <c r="J332" i="1"/>
  <c r="R332" i="1"/>
  <c r="Z192" i="1"/>
  <c r="L192" i="1"/>
  <c r="J192" i="1"/>
  <c r="T192" i="1"/>
  <c r="Z206" i="1"/>
  <c r="P123" i="1"/>
  <c r="R123" i="1"/>
  <c r="AA123" i="1"/>
  <c r="Z123" i="1"/>
  <c r="V123" i="1"/>
  <c r="K123" i="1"/>
  <c r="X123" i="1"/>
  <c r="L123" i="1"/>
  <c r="Q123" i="1"/>
  <c r="H123" i="1"/>
  <c r="S123" i="1"/>
  <c r="AB123" i="1"/>
  <c r="E123" i="1"/>
  <c r="AC123" i="1"/>
  <c r="M123" i="1"/>
  <c r="C123" i="1"/>
  <c r="I123" i="1"/>
  <c r="T123" i="1"/>
  <c r="O123" i="1"/>
  <c r="F123" i="1"/>
  <c r="N123" i="1"/>
  <c r="Y123" i="1"/>
  <c r="AD123" i="1"/>
  <c r="J123" i="1"/>
  <c r="D123" i="1"/>
  <c r="U123" i="1"/>
  <c r="G123" i="1"/>
  <c r="W123" i="1"/>
  <c r="Y347" i="1"/>
  <c r="J347" i="1"/>
  <c r="AC347" i="1"/>
  <c r="D347" i="1"/>
  <c r="AA347" i="1"/>
  <c r="AD347" i="1"/>
  <c r="G347" i="1"/>
  <c r="Z347" i="1"/>
  <c r="K347" i="1"/>
  <c r="R347" i="1"/>
  <c r="E347" i="1"/>
  <c r="Q347" i="1"/>
  <c r="O347" i="1"/>
  <c r="H347" i="1"/>
  <c r="M347" i="1"/>
  <c r="L347" i="1"/>
  <c r="S347" i="1"/>
  <c r="V347" i="1"/>
  <c r="T347" i="1"/>
  <c r="P347" i="1"/>
  <c r="I347" i="1"/>
  <c r="X347" i="1"/>
  <c r="N347" i="1"/>
  <c r="AB347" i="1"/>
  <c r="C347" i="1"/>
  <c r="W347" i="1"/>
  <c r="U347" i="1"/>
  <c r="F347" i="1"/>
  <c r="S151" i="1"/>
  <c r="H151" i="1"/>
  <c r="V151" i="1"/>
  <c r="X151" i="1"/>
  <c r="I151" i="1"/>
  <c r="AA151" i="1"/>
  <c r="O151" i="1"/>
  <c r="G151" i="1"/>
  <c r="U151" i="1"/>
  <c r="W151" i="1"/>
  <c r="AB151" i="1"/>
  <c r="J151" i="1"/>
  <c r="K151" i="1"/>
  <c r="L151" i="1"/>
  <c r="E151" i="1"/>
  <c r="C151" i="1"/>
  <c r="D151" i="1"/>
  <c r="AC151" i="1"/>
  <c r="Y151" i="1"/>
  <c r="M151" i="1"/>
  <c r="P151" i="1"/>
  <c r="R151" i="1"/>
  <c r="F151" i="1"/>
  <c r="T151" i="1"/>
  <c r="Q151" i="1"/>
  <c r="AD151" i="1"/>
  <c r="Z151" i="1"/>
  <c r="N151" i="1"/>
  <c r="F263" i="1"/>
  <c r="S263" i="1"/>
  <c r="U263" i="1"/>
  <c r="V263" i="1"/>
  <c r="Y263" i="1"/>
  <c r="AA263" i="1"/>
  <c r="E263" i="1"/>
  <c r="AD263" i="1"/>
  <c r="T263" i="1"/>
  <c r="C263" i="1"/>
  <c r="W263" i="1"/>
  <c r="Z263" i="1"/>
  <c r="M263" i="1"/>
  <c r="I263" i="1"/>
  <c r="G263" i="1"/>
  <c r="Q263" i="1"/>
  <c r="D263" i="1"/>
  <c r="O263" i="1"/>
  <c r="L263" i="1"/>
  <c r="AB263" i="1"/>
  <c r="J263" i="1"/>
  <c r="H263" i="1"/>
  <c r="R263" i="1"/>
  <c r="P263" i="1"/>
  <c r="X263" i="1"/>
  <c r="N263" i="1"/>
  <c r="AC263" i="1"/>
  <c r="K263" i="1"/>
  <c r="N291" i="1"/>
  <c r="AB291" i="1"/>
  <c r="J291" i="1"/>
  <c r="H291" i="1"/>
  <c r="AD291" i="1"/>
  <c r="R291" i="1"/>
  <c r="F291" i="1"/>
  <c r="Y291" i="1"/>
  <c r="AC291" i="1"/>
  <c r="Q291" i="1"/>
  <c r="I291" i="1"/>
  <c r="W291" i="1"/>
  <c r="T291" i="1"/>
  <c r="S291" i="1"/>
  <c r="L291" i="1"/>
  <c r="Z291" i="1"/>
  <c r="K291" i="1"/>
  <c r="P291" i="1"/>
  <c r="C291" i="1"/>
  <c r="X291" i="1"/>
  <c r="E291" i="1"/>
  <c r="M291" i="1"/>
  <c r="AA291" i="1"/>
  <c r="O291" i="1"/>
  <c r="G291" i="1"/>
  <c r="V291" i="1"/>
  <c r="D291" i="1"/>
  <c r="U291" i="1"/>
  <c r="K356" i="1"/>
  <c r="AB356" i="1"/>
  <c r="Y356" i="1"/>
  <c r="G356" i="1"/>
  <c r="X356" i="1"/>
  <c r="AD356" i="1"/>
  <c r="N356" i="1"/>
  <c r="D356" i="1"/>
  <c r="F356" i="1"/>
  <c r="R356" i="1"/>
  <c r="H356" i="1"/>
  <c r="Z356" i="1"/>
  <c r="V356" i="1"/>
  <c r="W356" i="1"/>
  <c r="J356" i="1"/>
  <c r="T356" i="1"/>
  <c r="C356" i="1"/>
  <c r="U356" i="1"/>
  <c r="I356" i="1"/>
  <c r="AA356" i="1"/>
  <c r="AC356" i="1"/>
  <c r="E356" i="1"/>
  <c r="Q356" i="1"/>
  <c r="P356" i="1"/>
  <c r="L356" i="1"/>
  <c r="M356" i="1"/>
  <c r="O356" i="1"/>
  <c r="S356" i="1"/>
  <c r="G300" i="1"/>
  <c r="AB300" i="1"/>
  <c r="H300" i="1"/>
  <c r="R300" i="1"/>
  <c r="U300" i="1"/>
  <c r="W300" i="1"/>
  <c r="J300" i="1"/>
  <c r="D300" i="1"/>
  <c r="O300" i="1"/>
  <c r="AD300" i="1"/>
  <c r="V300" i="1"/>
  <c r="N300" i="1"/>
  <c r="X300" i="1"/>
  <c r="Y300" i="1"/>
  <c r="S300" i="1"/>
  <c r="Z300" i="1"/>
  <c r="K300" i="1"/>
  <c r="P300" i="1"/>
  <c r="T300" i="1"/>
  <c r="I300" i="1"/>
  <c r="F300" i="1"/>
  <c r="AC300" i="1"/>
  <c r="E300" i="1"/>
  <c r="Q300" i="1"/>
  <c r="AA300" i="1"/>
  <c r="L300" i="1"/>
  <c r="M300" i="1"/>
  <c r="C300" i="1"/>
  <c r="S160" i="1"/>
  <c r="X160" i="1"/>
  <c r="AD160" i="1"/>
  <c r="H160" i="1"/>
  <c r="U160" i="1"/>
  <c r="F160" i="1"/>
  <c r="P160" i="1"/>
  <c r="AC160" i="1"/>
  <c r="J160" i="1"/>
  <c r="Y160" i="1"/>
  <c r="R160" i="1"/>
  <c r="AB160" i="1"/>
  <c r="I160" i="1"/>
  <c r="G160" i="1"/>
  <c r="N160" i="1"/>
  <c r="Z160" i="1"/>
  <c r="AA160" i="1"/>
  <c r="T160" i="1"/>
  <c r="V160" i="1"/>
  <c r="D160" i="1"/>
  <c r="L160" i="1"/>
  <c r="K160" i="1"/>
  <c r="W160" i="1"/>
  <c r="O160" i="1"/>
  <c r="Q160" i="1"/>
  <c r="E160" i="1"/>
  <c r="C160" i="1"/>
  <c r="M160" i="1"/>
  <c r="R227" i="1"/>
  <c r="H325" i="1"/>
  <c r="R325" i="1"/>
  <c r="T198" i="1"/>
  <c r="R198" i="1"/>
  <c r="Z388" i="1"/>
  <c r="T388" i="1"/>
  <c r="H388" i="1"/>
  <c r="R102" i="1"/>
  <c r="Z186" i="1"/>
  <c r="Q241" i="1"/>
  <c r="L241" i="1"/>
  <c r="AA288" i="1"/>
  <c r="AC288" i="1"/>
  <c r="W288" i="1"/>
  <c r="U288" i="1"/>
  <c r="G288" i="1"/>
  <c r="H288" i="1"/>
  <c r="O288" i="1"/>
  <c r="D288" i="1"/>
  <c r="P288" i="1"/>
  <c r="X288" i="1"/>
  <c r="Y288" i="1"/>
  <c r="S288" i="1"/>
  <c r="L288" i="1"/>
  <c r="K288" i="1"/>
  <c r="AB288" i="1"/>
  <c r="Q288" i="1"/>
  <c r="I288" i="1"/>
  <c r="Z288" i="1"/>
  <c r="T288" i="1"/>
  <c r="M288" i="1"/>
  <c r="R288" i="1"/>
  <c r="C288" i="1"/>
  <c r="E288" i="1"/>
  <c r="V288" i="1"/>
  <c r="J288" i="1"/>
  <c r="F288" i="1"/>
  <c r="AD288" i="1"/>
  <c r="N288" i="1"/>
  <c r="L281" i="1"/>
  <c r="Z281" i="1"/>
  <c r="AB281" i="1"/>
  <c r="AA281" i="1"/>
  <c r="H281" i="1"/>
  <c r="D281" i="1"/>
  <c r="W281" i="1"/>
  <c r="N281" i="1"/>
  <c r="K281" i="1"/>
  <c r="Q281" i="1"/>
  <c r="F281" i="1"/>
  <c r="I281" i="1"/>
  <c r="S281" i="1"/>
  <c r="T281" i="1"/>
  <c r="J281" i="1"/>
  <c r="AD281" i="1"/>
  <c r="E281" i="1"/>
  <c r="O281" i="1"/>
  <c r="G281" i="1"/>
  <c r="V281" i="1"/>
  <c r="M281" i="1"/>
  <c r="AC281" i="1"/>
  <c r="C281" i="1"/>
  <c r="X281" i="1"/>
  <c r="Y281" i="1"/>
  <c r="R281" i="1"/>
  <c r="P281" i="1"/>
  <c r="U281" i="1"/>
  <c r="G292" i="1"/>
  <c r="U292" i="1"/>
  <c r="N292" i="1"/>
  <c r="W292" i="1"/>
  <c r="F292" i="1"/>
  <c r="Z292" i="1"/>
  <c r="Q292" i="1"/>
  <c r="H292" i="1"/>
  <c r="AA292" i="1"/>
  <c r="O292" i="1"/>
  <c r="D292" i="1"/>
  <c r="J292" i="1"/>
  <c r="L292" i="1"/>
  <c r="P292" i="1"/>
  <c r="T292" i="1"/>
  <c r="AC292" i="1"/>
  <c r="X292" i="1"/>
  <c r="C292" i="1"/>
  <c r="Y292" i="1"/>
  <c r="M292" i="1"/>
  <c r="S292" i="1"/>
  <c r="I292" i="1"/>
  <c r="AD292" i="1"/>
  <c r="AB292" i="1"/>
  <c r="K292" i="1"/>
  <c r="V292" i="1"/>
  <c r="R292" i="1"/>
  <c r="E292" i="1"/>
  <c r="G275" i="1"/>
  <c r="E275" i="1"/>
  <c r="O275" i="1"/>
  <c r="M275" i="1"/>
  <c r="X275" i="1"/>
  <c r="Z275" i="1"/>
  <c r="AD275" i="1"/>
  <c r="R275" i="1"/>
  <c r="H275" i="1"/>
  <c r="U275" i="1"/>
  <c r="P275" i="1"/>
  <c r="L275" i="1"/>
  <c r="I275" i="1"/>
  <c r="AA275" i="1"/>
  <c r="S275" i="1"/>
  <c r="C275" i="1"/>
  <c r="V275" i="1"/>
  <c r="J275" i="1"/>
  <c r="F275" i="1"/>
  <c r="Q275" i="1"/>
  <c r="AB275" i="1"/>
  <c r="T275" i="1"/>
  <c r="D275" i="1"/>
  <c r="N275" i="1"/>
  <c r="K275" i="1"/>
  <c r="W275" i="1"/>
  <c r="Y275" i="1"/>
  <c r="AC275" i="1"/>
  <c r="I282" i="1"/>
  <c r="N282" i="1"/>
  <c r="C282" i="1"/>
  <c r="Y282" i="1"/>
  <c r="AD282" i="1"/>
  <c r="P282" i="1"/>
  <c r="J282" i="1"/>
  <c r="T282" i="1"/>
  <c r="O282" i="1"/>
  <c r="D282" i="1"/>
  <c r="F282" i="1"/>
  <c r="L282" i="1"/>
  <c r="Q282" i="1"/>
  <c r="K282" i="1"/>
  <c r="G282" i="1"/>
  <c r="U282" i="1"/>
  <c r="AB282" i="1"/>
  <c r="E282" i="1"/>
  <c r="Z282" i="1"/>
  <c r="R282" i="1"/>
  <c r="V282" i="1"/>
  <c r="H282" i="1"/>
  <c r="M282" i="1"/>
  <c r="AC282" i="1"/>
  <c r="X282" i="1"/>
  <c r="AA282" i="1"/>
  <c r="S282" i="1"/>
  <c r="W282" i="1"/>
  <c r="AD434" i="1"/>
  <c r="T434" i="1"/>
  <c r="Z434" i="1"/>
  <c r="H434" i="1"/>
  <c r="X434" i="1"/>
  <c r="V434" i="1"/>
  <c r="P434" i="1"/>
  <c r="G434" i="1"/>
  <c r="F434" i="1"/>
  <c r="J434" i="1"/>
  <c r="AB434" i="1"/>
  <c r="I434" i="1"/>
  <c r="Y434" i="1"/>
  <c r="M434" i="1"/>
  <c r="S434" i="1"/>
  <c r="E434" i="1"/>
  <c r="K434" i="1"/>
  <c r="AA434" i="1"/>
  <c r="W434" i="1"/>
  <c r="Q434" i="1"/>
  <c r="N434" i="1"/>
  <c r="D434" i="1"/>
  <c r="R434" i="1"/>
  <c r="L434" i="1"/>
  <c r="C434" i="1"/>
  <c r="AC434" i="1"/>
  <c r="U434" i="1"/>
  <c r="O434" i="1"/>
  <c r="AA436" i="1"/>
  <c r="O436" i="1"/>
  <c r="U436" i="1"/>
  <c r="L436" i="1"/>
  <c r="Q436" i="1"/>
  <c r="Z436" i="1"/>
  <c r="J436" i="1"/>
  <c r="AC436" i="1"/>
  <c r="P436" i="1"/>
  <c r="E436" i="1"/>
  <c r="N436" i="1"/>
  <c r="V436" i="1"/>
  <c r="AD436" i="1"/>
  <c r="D436" i="1"/>
  <c r="K436" i="1"/>
  <c r="C436" i="1"/>
  <c r="T436" i="1"/>
  <c r="G436" i="1"/>
  <c r="M436" i="1"/>
  <c r="Y436" i="1"/>
  <c r="I436" i="1"/>
  <c r="S436" i="1"/>
  <c r="H436" i="1"/>
  <c r="F436" i="1"/>
  <c r="W436" i="1"/>
  <c r="R436" i="1"/>
  <c r="AB436" i="1"/>
  <c r="X436" i="1"/>
  <c r="K413" i="1"/>
  <c r="M413" i="1"/>
  <c r="N413" i="1"/>
  <c r="P413" i="1"/>
  <c r="O413" i="1"/>
  <c r="T413" i="1"/>
  <c r="V413" i="1"/>
  <c r="L413" i="1"/>
  <c r="AA413" i="1"/>
  <c r="I413" i="1"/>
  <c r="Q413" i="1"/>
  <c r="S413" i="1"/>
  <c r="D413" i="1"/>
  <c r="Z413" i="1"/>
  <c r="W413" i="1"/>
  <c r="AB413" i="1"/>
  <c r="AC413" i="1"/>
  <c r="R413" i="1"/>
  <c r="F413" i="1"/>
  <c r="U413" i="1"/>
  <c r="Y413" i="1"/>
  <c r="J413" i="1"/>
  <c r="X413" i="1"/>
  <c r="H413" i="1"/>
  <c r="AD413" i="1"/>
  <c r="E413" i="1"/>
  <c r="G413" i="1"/>
  <c r="C413" i="1"/>
  <c r="S432" i="1"/>
  <c r="D432" i="1"/>
  <c r="AB432" i="1"/>
  <c r="J432" i="1"/>
  <c r="U432" i="1"/>
  <c r="G432" i="1"/>
  <c r="F432" i="1"/>
  <c r="L432" i="1"/>
  <c r="C432" i="1"/>
  <c r="Y432" i="1"/>
  <c r="R432" i="1"/>
  <c r="AD432" i="1"/>
  <c r="V432" i="1"/>
  <c r="N432" i="1"/>
  <c r="K432" i="1"/>
  <c r="Z432" i="1"/>
  <c r="T432" i="1"/>
  <c r="I432" i="1"/>
  <c r="X432" i="1"/>
  <c r="H432" i="1"/>
  <c r="AA432" i="1"/>
  <c r="E432" i="1"/>
  <c r="AC432" i="1"/>
  <c r="Q432" i="1"/>
  <c r="O432" i="1"/>
  <c r="M432" i="1"/>
  <c r="P432" i="1"/>
  <c r="W432" i="1"/>
  <c r="L228" i="1"/>
  <c r="G228" i="1"/>
  <c r="X228" i="1"/>
  <c r="F228" i="1"/>
  <c r="Q228" i="1"/>
  <c r="M228" i="1"/>
  <c r="C228" i="1"/>
  <c r="E228" i="1"/>
  <c r="K228" i="1"/>
  <c r="H228" i="1"/>
  <c r="Y228" i="1"/>
  <c r="J228" i="1"/>
  <c r="N228" i="1"/>
  <c r="U228" i="1"/>
  <c r="AC228" i="1"/>
  <c r="Z228" i="1"/>
  <c r="I228" i="1"/>
  <c r="AB228" i="1"/>
  <c r="O228" i="1"/>
  <c r="R228" i="1"/>
  <c r="T228" i="1"/>
  <c r="W228" i="1"/>
  <c r="AA228" i="1"/>
  <c r="V228" i="1"/>
  <c r="AD228" i="1"/>
  <c r="P228" i="1"/>
  <c r="S228" i="1"/>
  <c r="D228" i="1"/>
  <c r="C88" i="1"/>
  <c r="V88" i="1"/>
  <c r="D88" i="1"/>
  <c r="M88" i="1"/>
  <c r="P88" i="1"/>
  <c r="G88" i="1"/>
  <c r="Z88" i="1"/>
  <c r="AA88" i="1"/>
  <c r="I88" i="1"/>
  <c r="E88" i="1"/>
  <c r="AC88" i="1"/>
  <c r="AB88" i="1"/>
  <c r="H88" i="1"/>
  <c r="Y88" i="1"/>
  <c r="K88" i="1"/>
  <c r="Q88" i="1"/>
  <c r="J88" i="1"/>
  <c r="N88" i="1"/>
  <c r="AD88" i="1"/>
  <c r="S88" i="1"/>
  <c r="T88" i="1"/>
  <c r="U88" i="1"/>
  <c r="R88" i="1"/>
  <c r="L88" i="1"/>
  <c r="O88" i="1"/>
  <c r="F88" i="1"/>
  <c r="X88" i="1"/>
  <c r="W88" i="1"/>
  <c r="AA452" i="1"/>
  <c r="V452" i="1"/>
  <c r="T452" i="1"/>
  <c r="N452" i="1"/>
  <c r="Q452" i="1"/>
  <c r="AC452" i="1"/>
  <c r="Y452" i="1"/>
  <c r="H452" i="1"/>
  <c r="W452" i="1"/>
  <c r="D452" i="1"/>
  <c r="P452" i="1"/>
  <c r="F452" i="1"/>
  <c r="G452" i="1"/>
  <c r="AD452" i="1"/>
  <c r="O452" i="1"/>
  <c r="I452" i="1"/>
  <c r="R452" i="1"/>
  <c r="E452" i="1"/>
  <c r="L452" i="1"/>
  <c r="X452" i="1"/>
  <c r="AB452" i="1"/>
  <c r="C452" i="1"/>
  <c r="J452" i="1"/>
  <c r="S452" i="1"/>
  <c r="K452" i="1"/>
  <c r="M452" i="1"/>
  <c r="Z452" i="1"/>
  <c r="U452" i="1"/>
  <c r="X116" i="1"/>
  <c r="N116" i="1"/>
  <c r="V116" i="1"/>
  <c r="K116" i="1"/>
  <c r="I116" i="1"/>
  <c r="AD116" i="1"/>
  <c r="G116" i="1"/>
  <c r="L116" i="1"/>
  <c r="O116" i="1"/>
  <c r="Y116" i="1"/>
  <c r="M116" i="1"/>
  <c r="S116" i="1"/>
  <c r="AC116" i="1"/>
  <c r="C116" i="1"/>
  <c r="AA116" i="1"/>
  <c r="P116" i="1"/>
  <c r="Z116" i="1"/>
  <c r="J116" i="1"/>
  <c r="T116" i="1"/>
  <c r="H116" i="1"/>
  <c r="D116" i="1"/>
  <c r="W116" i="1"/>
  <c r="AB116" i="1"/>
  <c r="Q116" i="1"/>
  <c r="F116" i="1"/>
  <c r="R116" i="1"/>
  <c r="U116" i="1"/>
  <c r="E116" i="1"/>
  <c r="C312" i="1"/>
  <c r="E312" i="1"/>
  <c r="W312" i="1"/>
  <c r="K312" i="1"/>
  <c r="F312" i="1"/>
  <c r="AD312" i="1"/>
  <c r="N312" i="1"/>
  <c r="AA312" i="1"/>
  <c r="AC312" i="1"/>
  <c r="X312" i="1"/>
  <c r="O312" i="1"/>
  <c r="H312" i="1"/>
  <c r="Z312" i="1"/>
  <c r="T312" i="1"/>
  <c r="D312" i="1"/>
  <c r="P312" i="1"/>
  <c r="Y312" i="1"/>
  <c r="S312" i="1"/>
  <c r="G312" i="1"/>
  <c r="L312" i="1"/>
  <c r="U312" i="1"/>
  <c r="AB312" i="1"/>
  <c r="Q312" i="1"/>
  <c r="J312" i="1"/>
  <c r="R312" i="1"/>
  <c r="I312" i="1"/>
  <c r="M312" i="1"/>
  <c r="V312" i="1"/>
  <c r="T330" i="1"/>
  <c r="T344" i="1"/>
  <c r="T352" i="1"/>
  <c r="T134" i="1"/>
  <c r="T353" i="1"/>
  <c r="T152" i="1"/>
  <c r="T189" i="1"/>
  <c r="T302" i="1"/>
  <c r="T409" i="1"/>
  <c r="T246" i="1"/>
  <c r="T237" i="1"/>
  <c r="T360" i="1"/>
  <c r="T108" i="1"/>
  <c r="T348" i="1"/>
  <c r="T337" i="1"/>
  <c r="T100" i="1"/>
  <c r="T137" i="1"/>
  <c r="T133" i="1"/>
  <c r="T372" i="1"/>
  <c r="T130" i="1"/>
  <c r="T185" i="1"/>
  <c r="T122" i="1"/>
  <c r="T386" i="1"/>
  <c r="T85" i="1"/>
  <c r="T318" i="1"/>
  <c r="T119" i="1"/>
  <c r="T148" i="1"/>
  <c r="T326" i="1"/>
  <c r="T331" i="1"/>
  <c r="T97" i="1"/>
  <c r="T190" i="1"/>
  <c r="T361" i="1"/>
  <c r="T322" i="1"/>
  <c r="T159" i="1"/>
  <c r="T91" i="1"/>
  <c r="T329" i="1"/>
  <c r="T355" i="1"/>
  <c r="T184" i="1"/>
  <c r="T408" i="1"/>
  <c r="T243" i="1"/>
  <c r="T203" i="1"/>
  <c r="T156" i="1"/>
  <c r="T320" i="1"/>
  <c r="T182" i="1"/>
  <c r="T247" i="1"/>
  <c r="T406" i="1"/>
  <c r="T439" i="1"/>
  <c r="T226" i="1"/>
  <c r="T142" i="1"/>
  <c r="T157" i="1"/>
  <c r="T265" i="1"/>
  <c r="T450" i="1"/>
  <c r="T264" i="1"/>
  <c r="T113" i="1"/>
  <c r="T305" i="1"/>
  <c r="T259" i="1"/>
  <c r="T324" i="1"/>
  <c r="T245" i="1"/>
  <c r="T309" i="1"/>
  <c r="T327" i="1"/>
  <c r="T215" i="1"/>
  <c r="T199" i="1"/>
  <c r="T150" i="1"/>
  <c r="T402" i="1"/>
  <c r="T143" i="1"/>
  <c r="T254" i="1"/>
  <c r="T248" i="1"/>
  <c r="T460" i="1"/>
  <c r="T169" i="1"/>
  <c r="T180" i="1"/>
  <c r="T464" i="1"/>
  <c r="T400" i="1"/>
  <c r="T176" i="1"/>
  <c r="T209" i="1"/>
  <c r="T321" i="1"/>
  <c r="T270" i="1"/>
  <c r="T153" i="1"/>
  <c r="T178" i="1"/>
  <c r="T371" i="1"/>
  <c r="T443" i="1"/>
  <c r="T262" i="1"/>
  <c r="T366" i="1"/>
  <c r="T231" i="1"/>
  <c r="T101" i="1"/>
  <c r="T175" i="1"/>
  <c r="T441" i="1"/>
  <c r="T449" i="1"/>
  <c r="T456" i="1"/>
  <c r="T462" i="1"/>
  <c r="T80" i="1"/>
  <c r="T266" i="1"/>
  <c r="T125" i="1"/>
  <c r="T299" i="1"/>
  <c r="T193" i="1"/>
  <c r="T94" i="1"/>
  <c r="T238" i="1"/>
  <c r="T161" i="1"/>
  <c r="T359" i="1"/>
  <c r="T458" i="1"/>
  <c r="T445" i="1"/>
  <c r="T92" i="1"/>
  <c r="T389" i="1"/>
  <c r="T387" i="1"/>
  <c r="T128" i="1"/>
  <c r="T358" i="1"/>
  <c r="T103" i="1"/>
  <c r="T242" i="1"/>
  <c r="T170" i="1"/>
  <c r="T399" i="1"/>
  <c r="T377" i="1"/>
  <c r="T381" i="1"/>
  <c r="T221" i="1"/>
  <c r="T367" i="1"/>
  <c r="T385" i="1"/>
  <c r="T79" i="1"/>
  <c r="T442" i="1"/>
  <c r="T141" i="1"/>
  <c r="T220" i="1"/>
  <c r="T444" i="1"/>
  <c r="T78" i="1"/>
  <c r="T106" i="1"/>
  <c r="T86" i="1"/>
  <c r="T260" i="1"/>
  <c r="T107" i="1"/>
  <c r="T466" i="1"/>
  <c r="T365" i="1"/>
  <c r="T382" i="1"/>
  <c r="T357" i="1"/>
  <c r="T343" i="1"/>
  <c r="T376" i="1"/>
  <c r="T214" i="1"/>
  <c r="T147" i="1"/>
  <c r="T181" i="1"/>
  <c r="T218" i="1"/>
  <c r="T77" i="1"/>
  <c r="T126" i="1"/>
  <c r="T109" i="1"/>
  <c r="T236" i="1"/>
  <c r="T240" i="1"/>
  <c r="T378" i="1"/>
  <c r="T394" i="1"/>
  <c r="T191" i="1"/>
  <c r="T455" i="1"/>
  <c r="T249" i="1"/>
  <c r="T219" i="1"/>
  <c r="T212" i="1"/>
  <c r="T120" i="1"/>
  <c r="T349" i="1"/>
  <c r="T333" i="1"/>
  <c r="T131" i="1"/>
  <c r="T393" i="1"/>
  <c r="T98" i="1"/>
  <c r="T461" i="1"/>
  <c r="T105" i="1"/>
  <c r="T405" i="1"/>
  <c r="T225" i="1"/>
  <c r="T303" i="1"/>
  <c r="T234" i="1"/>
  <c r="T197" i="1"/>
  <c r="T163" i="1"/>
  <c r="T96" i="1"/>
  <c r="T154" i="1"/>
  <c r="T217" i="1"/>
  <c r="T374" i="1"/>
  <c r="T165" i="1"/>
  <c r="T301" i="1"/>
  <c r="T187" i="1"/>
  <c r="T253" i="1"/>
  <c r="T232" i="1"/>
  <c r="T338" i="1"/>
  <c r="T315" i="1"/>
  <c r="T75" i="1"/>
  <c r="T383" i="1"/>
  <c r="T204" i="1"/>
  <c r="T380" i="1"/>
  <c r="T114" i="1"/>
  <c r="T81" i="1"/>
  <c r="T213" i="1"/>
  <c r="T124" i="1"/>
  <c r="T465" i="1"/>
  <c r="T135" i="1"/>
  <c r="T354" i="1"/>
  <c r="T87" i="1"/>
  <c r="T158" i="1"/>
  <c r="T102" i="1"/>
  <c r="AB230" i="1"/>
  <c r="K230" i="1"/>
  <c r="AC230" i="1"/>
  <c r="Z230" i="1"/>
  <c r="E230" i="1"/>
  <c r="P230" i="1"/>
  <c r="Y230" i="1"/>
  <c r="H230" i="1"/>
  <c r="L230" i="1"/>
  <c r="F230" i="1"/>
  <c r="AD230" i="1"/>
  <c r="T230" i="1"/>
  <c r="Q230" i="1"/>
  <c r="S230" i="1"/>
  <c r="O230" i="1"/>
  <c r="V230" i="1"/>
  <c r="M230" i="1"/>
  <c r="G230" i="1"/>
  <c r="C230" i="1"/>
  <c r="X230" i="1"/>
  <c r="N230" i="1"/>
  <c r="D230" i="1"/>
  <c r="W230" i="1"/>
  <c r="AA230" i="1"/>
  <c r="I230" i="1"/>
  <c r="J230" i="1"/>
  <c r="U230" i="1"/>
  <c r="R230" i="1"/>
  <c r="E370" i="1"/>
  <c r="G370" i="1"/>
  <c r="L370" i="1"/>
  <c r="Q370" i="1"/>
  <c r="D370" i="1"/>
  <c r="Y370" i="1"/>
  <c r="N370" i="1"/>
  <c r="AC370" i="1"/>
  <c r="R370" i="1"/>
  <c r="M370" i="1"/>
  <c r="T370" i="1"/>
  <c r="H370" i="1"/>
  <c r="X370" i="1"/>
  <c r="O370" i="1"/>
  <c r="F370" i="1"/>
  <c r="S370" i="1"/>
  <c r="Z370" i="1"/>
  <c r="U370" i="1"/>
  <c r="AB370" i="1"/>
  <c r="I370" i="1"/>
  <c r="P370" i="1"/>
  <c r="AD370" i="1"/>
  <c r="K370" i="1"/>
  <c r="AA370" i="1"/>
  <c r="C370" i="1"/>
  <c r="W370" i="1"/>
  <c r="J370" i="1"/>
  <c r="V370" i="1"/>
  <c r="M202" i="1"/>
  <c r="AA202" i="1"/>
  <c r="E202" i="1"/>
  <c r="K202" i="1"/>
  <c r="G202" i="1"/>
  <c r="Q202" i="1"/>
  <c r="U202" i="1"/>
  <c r="N202" i="1"/>
  <c r="AB202" i="1"/>
  <c r="F202" i="1"/>
  <c r="AD202" i="1"/>
  <c r="AC202" i="1"/>
  <c r="P202" i="1"/>
  <c r="W202" i="1"/>
  <c r="Y202" i="1"/>
  <c r="L202" i="1"/>
  <c r="I202" i="1"/>
  <c r="C202" i="1"/>
  <c r="O202" i="1"/>
  <c r="R202" i="1"/>
  <c r="X202" i="1"/>
  <c r="Z202" i="1"/>
  <c r="S202" i="1"/>
  <c r="J202" i="1"/>
  <c r="D202" i="1"/>
  <c r="H202" i="1"/>
  <c r="T202" i="1"/>
  <c r="V202" i="1"/>
  <c r="I118" i="1"/>
  <c r="S118" i="1"/>
  <c r="AC118" i="1"/>
  <c r="V118" i="1"/>
  <c r="R118" i="1"/>
  <c r="H118" i="1"/>
  <c r="L118" i="1"/>
  <c r="U118" i="1"/>
  <c r="F118" i="1"/>
  <c r="T118" i="1"/>
  <c r="K118" i="1"/>
  <c r="G118" i="1"/>
  <c r="AD118" i="1"/>
  <c r="X118" i="1"/>
  <c r="AB118" i="1"/>
  <c r="D118" i="1"/>
  <c r="J118" i="1"/>
  <c r="Z118" i="1"/>
  <c r="Y118" i="1"/>
  <c r="N118" i="1"/>
  <c r="E118" i="1"/>
  <c r="C118" i="1"/>
  <c r="O118" i="1"/>
  <c r="W118" i="1"/>
  <c r="P118" i="1"/>
  <c r="Q118" i="1"/>
  <c r="M118" i="1"/>
  <c r="AA118" i="1"/>
  <c r="H134" i="1"/>
  <c r="H130" i="1"/>
  <c r="H386" i="1"/>
  <c r="H353" i="1"/>
  <c r="H344" i="1"/>
  <c r="H348" i="1"/>
  <c r="H337" i="1"/>
  <c r="H108" i="1"/>
  <c r="H330" i="1"/>
  <c r="H189" i="1"/>
  <c r="H237" i="1"/>
  <c r="H360" i="1"/>
  <c r="H185" i="1"/>
  <c r="H352" i="1"/>
  <c r="H246" i="1"/>
  <c r="H152" i="1"/>
  <c r="H85" i="1"/>
  <c r="H159" i="1"/>
  <c r="H133" i="1"/>
  <c r="H122" i="1"/>
  <c r="H100" i="1"/>
  <c r="H137" i="1"/>
  <c r="H372" i="1"/>
  <c r="H91" i="1"/>
  <c r="H148" i="1"/>
  <c r="H318" i="1"/>
  <c r="H408" i="1"/>
  <c r="H326" i="1"/>
  <c r="H355" i="1"/>
  <c r="H331" i="1"/>
  <c r="H322" i="1"/>
  <c r="H119" i="1"/>
  <c r="H97" i="1"/>
  <c r="H329" i="1"/>
  <c r="H361" i="1"/>
  <c r="H184" i="1"/>
  <c r="H190" i="1"/>
  <c r="H243" i="1"/>
  <c r="H180" i="1"/>
  <c r="H156" i="1"/>
  <c r="H320" i="1"/>
  <c r="H464" i="1"/>
  <c r="H265" i="1"/>
  <c r="H176" i="1"/>
  <c r="H199" i="1"/>
  <c r="H150" i="1"/>
  <c r="H321" i="1"/>
  <c r="H245" i="1"/>
  <c r="H402" i="1"/>
  <c r="H178" i="1"/>
  <c r="H254" i="1"/>
  <c r="H262" i="1"/>
  <c r="H305" i="1"/>
  <c r="H247" i="1"/>
  <c r="H371" i="1"/>
  <c r="H142" i="1"/>
  <c r="H203" i="1"/>
  <c r="H400" i="1"/>
  <c r="H450" i="1"/>
  <c r="H113" i="1"/>
  <c r="H209" i="1"/>
  <c r="H406" i="1"/>
  <c r="H226" i="1"/>
  <c r="H327" i="1"/>
  <c r="H157" i="1"/>
  <c r="H264" i="1"/>
  <c r="H215" i="1"/>
  <c r="H259" i="1"/>
  <c r="H324" i="1"/>
  <c r="H182" i="1"/>
  <c r="H153" i="1"/>
  <c r="H309" i="1"/>
  <c r="H143" i="1"/>
  <c r="H248" i="1"/>
  <c r="H439" i="1"/>
  <c r="H443" i="1"/>
  <c r="H460" i="1"/>
  <c r="H169" i="1"/>
  <c r="H458" i="1"/>
  <c r="H366" i="1"/>
  <c r="H266" i="1"/>
  <c r="H175" i="1"/>
  <c r="H299" i="1"/>
  <c r="H387" i="1"/>
  <c r="H238" i="1"/>
  <c r="H441" i="1"/>
  <c r="H377" i="1"/>
  <c r="H128" i="1"/>
  <c r="H456" i="1"/>
  <c r="H399" i="1"/>
  <c r="H92" i="1"/>
  <c r="H358" i="1"/>
  <c r="H449" i="1"/>
  <c r="H221" i="1"/>
  <c r="H80" i="1"/>
  <c r="H231" i="1"/>
  <c r="H170" i="1"/>
  <c r="H125" i="1"/>
  <c r="H101" i="1"/>
  <c r="H389" i="1"/>
  <c r="H94" i="1"/>
  <c r="H103" i="1"/>
  <c r="H381" i="1"/>
  <c r="H462" i="1"/>
  <c r="H445" i="1"/>
  <c r="H193" i="1"/>
  <c r="H161" i="1"/>
  <c r="H242" i="1"/>
  <c r="H359" i="1"/>
  <c r="H79" i="1"/>
  <c r="H455" i="1"/>
  <c r="H126" i="1"/>
  <c r="H212" i="1"/>
  <c r="H240" i="1"/>
  <c r="H86" i="1"/>
  <c r="H214" i="1"/>
  <c r="H394" i="1"/>
  <c r="H385" i="1"/>
  <c r="H191" i="1"/>
  <c r="H442" i="1"/>
  <c r="H376" i="1"/>
  <c r="H444" i="1"/>
  <c r="H109" i="1"/>
  <c r="H120" i="1"/>
  <c r="H147" i="1"/>
  <c r="H367" i="1"/>
  <c r="H220" i="1"/>
  <c r="H249" i="1"/>
  <c r="H219" i="1"/>
  <c r="H78" i="1"/>
  <c r="H236" i="1"/>
  <c r="H378" i="1"/>
  <c r="H260" i="1"/>
  <c r="H466" i="1"/>
  <c r="H365" i="1"/>
  <c r="H382" i="1"/>
  <c r="H141" i="1"/>
  <c r="H357" i="1"/>
  <c r="H218" i="1"/>
  <c r="H343" i="1"/>
  <c r="H77" i="1"/>
  <c r="H349" i="1"/>
  <c r="H106" i="1"/>
  <c r="H333" i="1"/>
  <c r="H107" i="1"/>
  <c r="H181" i="1"/>
  <c r="H187" i="1"/>
  <c r="H234" i="1"/>
  <c r="H96" i="1"/>
  <c r="H338" i="1"/>
  <c r="H315" i="1"/>
  <c r="H165" i="1"/>
  <c r="H405" i="1"/>
  <c r="H301" i="1"/>
  <c r="H253" i="1"/>
  <c r="H303" i="1"/>
  <c r="H380" i="1"/>
  <c r="H131" i="1"/>
  <c r="H393" i="1"/>
  <c r="H98" i="1"/>
  <c r="H114" i="1"/>
  <c r="H197" i="1"/>
  <c r="H163" i="1"/>
  <c r="H154" i="1"/>
  <c r="H374" i="1"/>
  <c r="H135" i="1"/>
  <c r="H225" i="1"/>
  <c r="H204" i="1"/>
  <c r="H232" i="1"/>
  <c r="H217" i="1"/>
  <c r="H461" i="1"/>
  <c r="H124" i="1"/>
  <c r="H465" i="1"/>
  <c r="H105" i="1"/>
  <c r="H383" i="1"/>
  <c r="H81" i="1"/>
  <c r="H213" i="1"/>
  <c r="H75" i="1"/>
  <c r="H87" i="1"/>
  <c r="H302" i="1"/>
  <c r="H409" i="1"/>
  <c r="H102" i="1"/>
  <c r="H270" i="1"/>
  <c r="H158" i="1"/>
  <c r="T129" i="1"/>
  <c r="P84" i="1"/>
  <c r="J84" i="1"/>
  <c r="U84" i="1"/>
  <c r="F84" i="1"/>
  <c r="G84" i="1"/>
  <c r="N84" i="1"/>
  <c r="AB84" i="1"/>
  <c r="D84" i="1"/>
  <c r="W84" i="1"/>
  <c r="V84" i="1"/>
  <c r="Z84" i="1"/>
  <c r="K84" i="1"/>
  <c r="AC84" i="1"/>
  <c r="H84" i="1"/>
  <c r="C84" i="1"/>
  <c r="AD84" i="1"/>
  <c r="Q84" i="1"/>
  <c r="X84" i="1"/>
  <c r="S84" i="1"/>
  <c r="L84" i="1"/>
  <c r="O84" i="1"/>
  <c r="AA84" i="1"/>
  <c r="I84" i="1"/>
  <c r="R84" i="1"/>
  <c r="E84" i="1"/>
  <c r="T84" i="1"/>
  <c r="M84" i="1"/>
  <c r="Y84" i="1"/>
  <c r="R196" i="1"/>
  <c r="E196" i="1"/>
  <c r="AA196" i="1"/>
  <c r="N196" i="1"/>
  <c r="Z196" i="1"/>
  <c r="Q196" i="1"/>
  <c r="I196" i="1"/>
  <c r="T196" i="1"/>
  <c r="H196" i="1"/>
  <c r="M196" i="1"/>
  <c r="J196" i="1"/>
  <c r="AB196" i="1"/>
  <c r="U196" i="1"/>
  <c r="C196" i="1"/>
  <c r="V196" i="1"/>
  <c r="K196" i="1"/>
  <c r="D196" i="1"/>
  <c r="S196" i="1"/>
  <c r="L196" i="1"/>
  <c r="AC196" i="1"/>
  <c r="X196" i="1"/>
  <c r="G196" i="1"/>
  <c r="AD196" i="1"/>
  <c r="P196" i="1"/>
  <c r="Y196" i="1"/>
  <c r="F196" i="1"/>
  <c r="O196" i="1"/>
  <c r="W196" i="1"/>
  <c r="F140" i="1"/>
  <c r="G140" i="1"/>
  <c r="E140" i="1"/>
  <c r="AC140" i="1"/>
  <c r="O140" i="1"/>
  <c r="L140" i="1"/>
  <c r="K140" i="1"/>
  <c r="Y140" i="1"/>
  <c r="S140" i="1"/>
  <c r="V140" i="1"/>
  <c r="Q140" i="1"/>
  <c r="AD140" i="1"/>
  <c r="P140" i="1"/>
  <c r="M140" i="1"/>
  <c r="Z140" i="1"/>
  <c r="T140" i="1"/>
  <c r="W140" i="1"/>
  <c r="R140" i="1"/>
  <c r="D140" i="1"/>
  <c r="J140" i="1"/>
  <c r="AA140" i="1"/>
  <c r="N140" i="1"/>
  <c r="U140" i="1"/>
  <c r="X140" i="1"/>
  <c r="C140" i="1"/>
  <c r="H140" i="1"/>
  <c r="I140" i="1"/>
  <c r="AB140" i="1"/>
  <c r="P224" i="1"/>
  <c r="AB224" i="1"/>
  <c r="T224" i="1"/>
  <c r="F224" i="1"/>
  <c r="I224" i="1"/>
  <c r="R224" i="1"/>
  <c r="S224" i="1"/>
  <c r="W224" i="1"/>
  <c r="D224" i="1"/>
  <c r="AC224" i="1"/>
  <c r="U224" i="1"/>
  <c r="AD224" i="1"/>
  <c r="X224" i="1"/>
  <c r="J224" i="1"/>
  <c r="L224" i="1"/>
  <c r="E224" i="1"/>
  <c r="M224" i="1"/>
  <c r="V224" i="1"/>
  <c r="G224" i="1"/>
  <c r="Y224" i="1"/>
  <c r="K224" i="1"/>
  <c r="Z224" i="1"/>
  <c r="AA224" i="1"/>
  <c r="N224" i="1"/>
  <c r="C224" i="1"/>
  <c r="H224" i="1"/>
  <c r="Q224" i="1"/>
  <c r="O224" i="1"/>
  <c r="P223" i="1"/>
  <c r="F223" i="1"/>
  <c r="Z223" i="1"/>
  <c r="M223" i="1"/>
  <c r="I223" i="1"/>
  <c r="Q223" i="1"/>
  <c r="T223" i="1"/>
  <c r="E223" i="1"/>
  <c r="G223" i="1"/>
  <c r="K223" i="1"/>
  <c r="N223" i="1"/>
  <c r="V223" i="1"/>
  <c r="U223" i="1"/>
  <c r="O223" i="1"/>
  <c r="D223" i="1"/>
  <c r="AD223" i="1"/>
  <c r="X223" i="1"/>
  <c r="L223" i="1"/>
  <c r="C223" i="1"/>
  <c r="AA223" i="1"/>
  <c r="AC223" i="1"/>
  <c r="AB223" i="1"/>
  <c r="R223" i="1"/>
  <c r="Y223" i="1"/>
  <c r="J223" i="1"/>
  <c r="H223" i="1"/>
  <c r="W223" i="1"/>
  <c r="S223" i="1"/>
  <c r="S139" i="1"/>
  <c r="V139" i="1"/>
  <c r="Q139" i="1"/>
  <c r="C139" i="1"/>
  <c r="R139" i="1"/>
  <c r="AB139" i="1"/>
  <c r="X139" i="1"/>
  <c r="F139" i="1"/>
  <c r="H139" i="1"/>
  <c r="E139" i="1"/>
  <c r="I139" i="1"/>
  <c r="D139" i="1"/>
  <c r="W139" i="1"/>
  <c r="Y139" i="1"/>
  <c r="AD139" i="1"/>
  <c r="T139" i="1"/>
  <c r="O139" i="1"/>
  <c r="J139" i="1"/>
  <c r="K139" i="1"/>
  <c r="Z139" i="1"/>
  <c r="L139" i="1"/>
  <c r="G139" i="1"/>
  <c r="U139" i="1"/>
  <c r="P139" i="1"/>
  <c r="AC139" i="1"/>
  <c r="N139" i="1"/>
  <c r="AA139" i="1"/>
  <c r="M139" i="1"/>
  <c r="X111" i="1"/>
  <c r="V111" i="1"/>
  <c r="Z111" i="1"/>
  <c r="AB111" i="1"/>
  <c r="Y111" i="1"/>
  <c r="C111" i="1"/>
  <c r="D111" i="1"/>
  <c r="F111" i="1"/>
  <c r="U111" i="1"/>
  <c r="R111" i="1"/>
  <c r="N111" i="1"/>
  <c r="J111" i="1"/>
  <c r="S111" i="1"/>
  <c r="AD111" i="1"/>
  <c r="Q111" i="1"/>
  <c r="AA111" i="1"/>
  <c r="H111" i="1"/>
  <c r="G111" i="1"/>
  <c r="I111" i="1"/>
  <c r="T111" i="1"/>
  <c r="W111" i="1"/>
  <c r="P111" i="1"/>
  <c r="O111" i="1"/>
  <c r="M111" i="1"/>
  <c r="E111" i="1"/>
  <c r="K111" i="1"/>
  <c r="AC111" i="1"/>
  <c r="L111" i="1"/>
  <c r="Z335" i="1"/>
  <c r="D335" i="1"/>
  <c r="I335" i="1"/>
  <c r="AD335" i="1"/>
  <c r="J335" i="1"/>
  <c r="AB335" i="1"/>
  <c r="U335" i="1"/>
  <c r="F335" i="1"/>
  <c r="X335" i="1"/>
  <c r="E335" i="1"/>
  <c r="H335" i="1"/>
  <c r="AC335" i="1"/>
  <c r="N335" i="1"/>
  <c r="R335" i="1"/>
  <c r="V335" i="1"/>
  <c r="T335" i="1"/>
  <c r="K335" i="1"/>
  <c r="L335" i="1"/>
  <c r="G335" i="1"/>
  <c r="Y335" i="1"/>
  <c r="C335" i="1"/>
  <c r="AA335" i="1"/>
  <c r="M335" i="1"/>
  <c r="W335" i="1"/>
  <c r="Q335" i="1"/>
  <c r="P335" i="1"/>
  <c r="O335" i="1"/>
  <c r="S335" i="1"/>
  <c r="T115" i="1"/>
  <c r="T410" i="1"/>
  <c r="H268" i="1"/>
  <c r="S222" i="1"/>
  <c r="X222" i="1"/>
  <c r="U222" i="1"/>
  <c r="O222" i="1"/>
  <c r="Z222" i="1"/>
  <c r="C222" i="1"/>
  <c r="AD222" i="1"/>
  <c r="I222" i="1"/>
  <c r="F222" i="1"/>
  <c r="Y222" i="1"/>
  <c r="V222" i="1"/>
  <c r="Q222" i="1"/>
  <c r="D222" i="1"/>
  <c r="L222" i="1"/>
  <c r="T222" i="1"/>
  <c r="G222" i="1"/>
  <c r="J222" i="1"/>
  <c r="N222" i="1"/>
  <c r="R222" i="1"/>
  <c r="E222" i="1"/>
  <c r="AB222" i="1"/>
  <c r="H222" i="1"/>
  <c r="W222" i="1"/>
  <c r="K222" i="1"/>
  <c r="P222" i="1"/>
  <c r="AA222" i="1"/>
  <c r="M222" i="1"/>
  <c r="AC222" i="1"/>
  <c r="AA418" i="1"/>
  <c r="H418" i="1"/>
  <c r="Z418" i="1"/>
  <c r="M418" i="1"/>
  <c r="P418" i="1"/>
  <c r="W418" i="1"/>
  <c r="T418" i="1"/>
  <c r="D418" i="1"/>
  <c r="I418" i="1"/>
  <c r="AC418" i="1"/>
  <c r="N418" i="1"/>
  <c r="F418" i="1"/>
  <c r="X418" i="1"/>
  <c r="S418" i="1"/>
  <c r="O418" i="1"/>
  <c r="AB418" i="1"/>
  <c r="U418" i="1"/>
  <c r="AD418" i="1"/>
  <c r="E418" i="1"/>
  <c r="J418" i="1"/>
  <c r="Y418" i="1"/>
  <c r="C418" i="1"/>
  <c r="G418" i="1"/>
  <c r="V418" i="1"/>
  <c r="L418" i="1"/>
  <c r="K418" i="1"/>
  <c r="Q418" i="1"/>
  <c r="R418" i="1"/>
  <c r="AD334" i="1"/>
  <c r="R334" i="1"/>
  <c r="T334" i="1"/>
  <c r="D334" i="1"/>
  <c r="M334" i="1"/>
  <c r="U334" i="1"/>
  <c r="Z334" i="1"/>
  <c r="AB334" i="1"/>
  <c r="H334" i="1"/>
  <c r="V334" i="1"/>
  <c r="J334" i="1"/>
  <c r="N334" i="1"/>
  <c r="X334" i="1"/>
  <c r="C334" i="1"/>
  <c r="F334" i="1"/>
  <c r="W334" i="1"/>
  <c r="Q334" i="1"/>
  <c r="E334" i="1"/>
  <c r="P334" i="1"/>
  <c r="S334" i="1"/>
  <c r="L334" i="1"/>
  <c r="G334" i="1"/>
  <c r="AA334" i="1"/>
  <c r="I334" i="1"/>
  <c r="Y334" i="1"/>
  <c r="K334" i="1"/>
  <c r="O334" i="1"/>
  <c r="AC334" i="1"/>
  <c r="I306" i="1"/>
  <c r="AD306" i="1"/>
  <c r="N306" i="1"/>
  <c r="Z306" i="1"/>
  <c r="J306" i="1"/>
  <c r="H306" i="1"/>
  <c r="D306" i="1"/>
  <c r="AC306" i="1"/>
  <c r="F306" i="1"/>
  <c r="Y306" i="1"/>
  <c r="G306" i="1"/>
  <c r="T306" i="1"/>
  <c r="U306" i="1"/>
  <c r="R306" i="1"/>
  <c r="V306" i="1"/>
  <c r="X306" i="1"/>
  <c r="AB306" i="1"/>
  <c r="E306" i="1"/>
  <c r="L306" i="1"/>
  <c r="AA306" i="1"/>
  <c r="M306" i="1"/>
  <c r="K306" i="1"/>
  <c r="P306" i="1"/>
  <c r="S306" i="1"/>
  <c r="C306" i="1"/>
  <c r="O306" i="1"/>
  <c r="Q306" i="1"/>
  <c r="W306" i="1"/>
  <c r="AC341" i="1"/>
  <c r="R341" i="1"/>
  <c r="U341" i="1"/>
  <c r="L341" i="1"/>
  <c r="H341" i="1"/>
  <c r="X341" i="1"/>
  <c r="P341" i="1"/>
  <c r="D341" i="1"/>
  <c r="F341" i="1"/>
  <c r="C341" i="1"/>
  <c r="S341" i="1"/>
  <c r="M341" i="1"/>
  <c r="I341" i="1"/>
  <c r="Y341" i="1"/>
  <c r="AB341" i="1"/>
  <c r="AD341" i="1"/>
  <c r="G341" i="1"/>
  <c r="W341" i="1"/>
  <c r="N341" i="1"/>
  <c r="J341" i="1"/>
  <c r="Z341" i="1"/>
  <c r="E341" i="1"/>
  <c r="Q341" i="1"/>
  <c r="T341" i="1"/>
  <c r="V341" i="1"/>
  <c r="K341" i="1"/>
  <c r="O341" i="1"/>
  <c r="AA341" i="1"/>
  <c r="AB425" i="1"/>
  <c r="X425" i="1"/>
  <c r="O425" i="1"/>
  <c r="T425" i="1"/>
  <c r="V425" i="1"/>
  <c r="AC425" i="1"/>
  <c r="H425" i="1"/>
  <c r="P425" i="1"/>
  <c r="Y425" i="1"/>
  <c r="R425" i="1"/>
  <c r="M425" i="1"/>
  <c r="AA425" i="1"/>
  <c r="C425" i="1"/>
  <c r="I425" i="1"/>
  <c r="Q425" i="1"/>
  <c r="J425" i="1"/>
  <c r="S425" i="1"/>
  <c r="N425" i="1"/>
  <c r="G425" i="1"/>
  <c r="E425" i="1"/>
  <c r="AD425" i="1"/>
  <c r="D425" i="1"/>
  <c r="W425" i="1"/>
  <c r="K425" i="1"/>
  <c r="L425" i="1"/>
  <c r="U425" i="1"/>
  <c r="Z425" i="1"/>
  <c r="F425" i="1"/>
  <c r="S117" i="1"/>
  <c r="L117" i="1"/>
  <c r="C117" i="1"/>
  <c r="I117" i="1"/>
  <c r="N117" i="1"/>
  <c r="F117" i="1"/>
  <c r="AB117" i="1"/>
  <c r="G117" i="1"/>
  <c r="P117" i="1"/>
  <c r="M117" i="1"/>
  <c r="J117" i="1"/>
  <c r="W117" i="1"/>
  <c r="O117" i="1"/>
  <c r="V117" i="1"/>
  <c r="Y117" i="1"/>
  <c r="Q117" i="1"/>
  <c r="AC117" i="1"/>
  <c r="H117" i="1"/>
  <c r="X117" i="1"/>
  <c r="E117" i="1"/>
  <c r="AA117" i="1"/>
  <c r="R117" i="1"/>
  <c r="Z117" i="1"/>
  <c r="T117" i="1"/>
  <c r="AD117" i="1"/>
  <c r="K117" i="1"/>
  <c r="D117" i="1"/>
  <c r="U117" i="1"/>
  <c r="L369" i="1"/>
  <c r="I369" i="1"/>
  <c r="F369" i="1"/>
  <c r="AD369" i="1"/>
  <c r="R369" i="1"/>
  <c r="T369" i="1"/>
  <c r="Q369" i="1"/>
  <c r="W369" i="1"/>
  <c r="M369" i="1"/>
  <c r="N369" i="1"/>
  <c r="E369" i="1"/>
  <c r="U369" i="1"/>
  <c r="Y369" i="1"/>
  <c r="AB369" i="1"/>
  <c r="J369" i="1"/>
  <c r="X369" i="1"/>
  <c r="Z369" i="1"/>
  <c r="G369" i="1"/>
  <c r="O369" i="1"/>
  <c r="V369" i="1"/>
  <c r="C369" i="1"/>
  <c r="K369" i="1"/>
  <c r="H369" i="1"/>
  <c r="AA369" i="1"/>
  <c r="AC369" i="1"/>
  <c r="P369" i="1"/>
  <c r="S369" i="1"/>
  <c r="D369" i="1"/>
  <c r="K183" i="1"/>
  <c r="G183" i="1"/>
  <c r="D183" i="1"/>
  <c r="M183" i="1"/>
  <c r="T183" i="1"/>
  <c r="Q183" i="1"/>
  <c r="S183" i="1"/>
  <c r="V183" i="1"/>
  <c r="U183" i="1"/>
  <c r="H183" i="1"/>
  <c r="AB183" i="1"/>
  <c r="Z183" i="1"/>
  <c r="P183" i="1"/>
  <c r="AA183" i="1"/>
  <c r="I183" i="1"/>
  <c r="E183" i="1"/>
  <c r="W183" i="1"/>
  <c r="C183" i="1"/>
  <c r="AC183" i="1"/>
  <c r="Y183" i="1"/>
  <c r="R183" i="1"/>
  <c r="J183" i="1"/>
  <c r="F183" i="1"/>
  <c r="X183" i="1"/>
  <c r="L183" i="1"/>
  <c r="N183" i="1"/>
  <c r="O183" i="1"/>
  <c r="AD183" i="1"/>
  <c r="Q295" i="1"/>
  <c r="F295" i="1"/>
  <c r="T295" i="1"/>
  <c r="J295" i="1"/>
  <c r="G295" i="1"/>
  <c r="I295" i="1"/>
  <c r="Y295" i="1"/>
  <c r="R295" i="1"/>
  <c r="AD295" i="1"/>
  <c r="K295" i="1"/>
  <c r="N295" i="1"/>
  <c r="V295" i="1"/>
  <c r="X295" i="1"/>
  <c r="AA295" i="1"/>
  <c r="E295" i="1"/>
  <c r="C295" i="1"/>
  <c r="L295" i="1"/>
  <c r="O295" i="1"/>
  <c r="W295" i="1"/>
  <c r="D295" i="1"/>
  <c r="AB295" i="1"/>
  <c r="P295" i="1"/>
  <c r="AC295" i="1"/>
  <c r="S295" i="1"/>
  <c r="M295" i="1"/>
  <c r="U295" i="1"/>
  <c r="H295" i="1"/>
  <c r="Z295" i="1"/>
  <c r="E35" i="1"/>
  <c r="B435" i="1"/>
  <c r="J379" i="1"/>
  <c r="X379" i="1"/>
  <c r="I379" i="1"/>
  <c r="AC379" i="1"/>
  <c r="P379" i="1"/>
  <c r="C379" i="1"/>
  <c r="R379" i="1"/>
  <c r="K379" i="1"/>
  <c r="Y379" i="1"/>
  <c r="M379" i="1"/>
  <c r="G379" i="1"/>
  <c r="O379" i="1"/>
  <c r="D379" i="1"/>
  <c r="U379" i="1"/>
  <c r="L379" i="1"/>
  <c r="Z379" i="1"/>
  <c r="AB379" i="1"/>
  <c r="H379" i="1"/>
  <c r="E379" i="1"/>
  <c r="Q379" i="1"/>
  <c r="V379" i="1"/>
  <c r="W379" i="1"/>
  <c r="AA379" i="1"/>
  <c r="AD379" i="1"/>
  <c r="N379" i="1"/>
  <c r="F379" i="1"/>
  <c r="S379" i="1"/>
  <c r="T379" i="1"/>
  <c r="J267" i="1"/>
  <c r="X267" i="1"/>
  <c r="H267" i="1"/>
  <c r="S267" i="1"/>
  <c r="AB267" i="1"/>
  <c r="M267" i="1"/>
  <c r="T267" i="1"/>
  <c r="K267" i="1"/>
  <c r="V267" i="1"/>
  <c r="I267" i="1"/>
  <c r="E267" i="1"/>
  <c r="AC267" i="1"/>
  <c r="F267" i="1"/>
  <c r="U267" i="1"/>
  <c r="L267" i="1"/>
  <c r="Y267" i="1"/>
  <c r="Q267" i="1"/>
  <c r="C267" i="1"/>
  <c r="AD267" i="1"/>
  <c r="N267" i="1"/>
  <c r="W267" i="1"/>
  <c r="Z267" i="1"/>
  <c r="R267" i="1"/>
  <c r="D267" i="1"/>
  <c r="G267" i="1"/>
  <c r="AA267" i="1"/>
  <c r="P267" i="1"/>
  <c r="O267" i="1"/>
  <c r="AB317" i="1"/>
  <c r="AD317" i="1"/>
  <c r="S317" i="1"/>
  <c r="AA317" i="1"/>
  <c r="H317" i="1"/>
  <c r="W317" i="1"/>
  <c r="N317" i="1"/>
  <c r="E317" i="1"/>
  <c r="Q317" i="1"/>
  <c r="T317" i="1"/>
  <c r="J317" i="1"/>
  <c r="I317" i="1"/>
  <c r="X317" i="1"/>
  <c r="O317" i="1"/>
  <c r="AC317" i="1"/>
  <c r="R317" i="1"/>
  <c r="Y317" i="1"/>
  <c r="K317" i="1"/>
  <c r="L317" i="1"/>
  <c r="U317" i="1"/>
  <c r="P317" i="1"/>
  <c r="D317" i="1"/>
  <c r="F317" i="1"/>
  <c r="C317" i="1"/>
  <c r="Z317" i="1"/>
  <c r="G317" i="1"/>
  <c r="V317" i="1"/>
  <c r="M317" i="1"/>
  <c r="AC149" i="1"/>
  <c r="K149" i="1"/>
  <c r="AD149" i="1"/>
  <c r="F149" i="1"/>
  <c r="L149" i="1"/>
  <c r="P149" i="1"/>
  <c r="X149" i="1"/>
  <c r="D149" i="1"/>
  <c r="Q149" i="1"/>
  <c r="W149" i="1"/>
  <c r="M149" i="1"/>
  <c r="G149" i="1"/>
  <c r="O149" i="1"/>
  <c r="R149" i="1"/>
  <c r="AB149" i="1"/>
  <c r="I149" i="1"/>
  <c r="Z149" i="1"/>
  <c r="T149" i="1"/>
  <c r="H149" i="1"/>
  <c r="N149" i="1"/>
  <c r="S149" i="1"/>
  <c r="E149" i="1"/>
  <c r="J149" i="1"/>
  <c r="AA149" i="1"/>
  <c r="U149" i="1"/>
  <c r="Y149" i="1"/>
  <c r="C149" i="1"/>
  <c r="V149" i="1"/>
  <c r="J205" i="1"/>
  <c r="G205" i="1"/>
  <c r="P205" i="1"/>
  <c r="L205" i="1"/>
  <c r="C205" i="1"/>
  <c r="AB205" i="1"/>
  <c r="E205" i="1"/>
  <c r="S205" i="1"/>
  <c r="AC205" i="1"/>
  <c r="Q205" i="1"/>
  <c r="F205" i="1"/>
  <c r="AD205" i="1"/>
  <c r="Y205" i="1"/>
  <c r="R205" i="1"/>
  <c r="T205" i="1"/>
  <c r="N205" i="1"/>
  <c r="I205" i="1"/>
  <c r="M205" i="1"/>
  <c r="X205" i="1"/>
  <c r="Z205" i="1"/>
  <c r="W205" i="1"/>
  <c r="V205" i="1"/>
  <c r="U205" i="1"/>
  <c r="O205" i="1"/>
  <c r="K205" i="1"/>
  <c r="H205" i="1"/>
  <c r="AA205" i="1"/>
  <c r="D205" i="1"/>
  <c r="L451" i="1"/>
  <c r="AA283" i="1"/>
  <c r="P283" i="1"/>
  <c r="K283" i="1"/>
  <c r="V283" i="1"/>
  <c r="T283" i="1"/>
  <c r="AC283" i="1"/>
  <c r="AD283" i="1"/>
  <c r="D283" i="1"/>
  <c r="M283" i="1"/>
  <c r="L283" i="1"/>
  <c r="X283" i="1"/>
  <c r="Y283" i="1"/>
  <c r="E283" i="1"/>
  <c r="G283" i="1"/>
  <c r="Z283" i="1"/>
  <c r="AB283" i="1"/>
  <c r="N283" i="1"/>
  <c r="R283" i="1"/>
  <c r="W283" i="1"/>
  <c r="J283" i="1"/>
  <c r="F283" i="1"/>
  <c r="C283" i="1"/>
  <c r="O283" i="1"/>
  <c r="Q283" i="1"/>
  <c r="U283" i="1"/>
  <c r="I283" i="1"/>
  <c r="S283" i="1"/>
  <c r="H283" i="1"/>
  <c r="H339" i="1"/>
  <c r="H208" i="1"/>
  <c r="Z208" i="1"/>
  <c r="L346" i="1"/>
  <c r="H346" i="1"/>
  <c r="T346" i="1"/>
  <c r="L350" i="1"/>
  <c r="H350" i="1"/>
  <c r="Z136" i="1"/>
  <c r="T332" i="1"/>
  <c r="H332" i="1"/>
  <c r="L206" i="1"/>
  <c r="D206" i="1"/>
  <c r="H206" i="1"/>
  <c r="AA235" i="1"/>
  <c r="F235" i="1"/>
  <c r="Z235" i="1"/>
  <c r="K235" i="1"/>
  <c r="Y235" i="1"/>
  <c r="O235" i="1"/>
  <c r="S235" i="1"/>
  <c r="P235" i="1"/>
  <c r="L235" i="1"/>
  <c r="AB235" i="1"/>
  <c r="AC235" i="1"/>
  <c r="G235" i="1"/>
  <c r="H235" i="1"/>
  <c r="T235" i="1"/>
  <c r="E235" i="1"/>
  <c r="M235" i="1"/>
  <c r="I235" i="1"/>
  <c r="W235" i="1"/>
  <c r="D235" i="1"/>
  <c r="Q235" i="1"/>
  <c r="U235" i="1"/>
  <c r="C235" i="1"/>
  <c r="AD235" i="1"/>
  <c r="N235" i="1"/>
  <c r="J235" i="1"/>
  <c r="X235" i="1"/>
  <c r="V235" i="1"/>
  <c r="R235" i="1"/>
  <c r="X207" i="1"/>
  <c r="AB207" i="1"/>
  <c r="I207" i="1"/>
  <c r="W207" i="1"/>
  <c r="M207" i="1"/>
  <c r="V207" i="1"/>
  <c r="F207" i="1"/>
  <c r="N207" i="1"/>
  <c r="C207" i="1"/>
  <c r="J207" i="1"/>
  <c r="Y207" i="1"/>
  <c r="Q207" i="1"/>
  <c r="Z207" i="1"/>
  <c r="D207" i="1"/>
  <c r="O207" i="1"/>
  <c r="T207" i="1"/>
  <c r="K207" i="1"/>
  <c r="G207" i="1"/>
  <c r="R207" i="1"/>
  <c r="AA207" i="1"/>
  <c r="E207" i="1"/>
  <c r="L207" i="1"/>
  <c r="P207" i="1"/>
  <c r="U207" i="1"/>
  <c r="AD207" i="1"/>
  <c r="H207" i="1"/>
  <c r="S207" i="1"/>
  <c r="AC207" i="1"/>
  <c r="V431" i="1"/>
  <c r="N431" i="1"/>
  <c r="P431" i="1"/>
  <c r="F431" i="1"/>
  <c r="W431" i="1"/>
  <c r="Z431" i="1"/>
  <c r="L431" i="1"/>
  <c r="J431" i="1"/>
  <c r="AA431" i="1"/>
  <c r="Q431" i="1"/>
  <c r="C431" i="1"/>
  <c r="AC431" i="1"/>
  <c r="H431" i="1"/>
  <c r="S431" i="1"/>
  <c r="O431" i="1"/>
  <c r="AD431" i="1"/>
  <c r="E431" i="1"/>
  <c r="G431" i="1"/>
  <c r="Y431" i="1"/>
  <c r="K431" i="1"/>
  <c r="U431" i="1"/>
  <c r="D431" i="1"/>
  <c r="M431" i="1"/>
  <c r="X431" i="1"/>
  <c r="AB431" i="1"/>
  <c r="I431" i="1"/>
  <c r="R431" i="1"/>
  <c r="T431" i="1"/>
  <c r="R348" i="1"/>
  <c r="R386" i="1"/>
  <c r="R409" i="1"/>
  <c r="R353" i="1"/>
  <c r="R134" i="1"/>
  <c r="R330" i="1"/>
  <c r="R337" i="1"/>
  <c r="R189" i="1"/>
  <c r="R100" i="1"/>
  <c r="R344" i="1"/>
  <c r="R152" i="1"/>
  <c r="R237" i="1"/>
  <c r="R360" i="1"/>
  <c r="R85" i="1"/>
  <c r="R137" i="1"/>
  <c r="R122" i="1"/>
  <c r="R159" i="1"/>
  <c r="R318" i="1"/>
  <c r="R246" i="1"/>
  <c r="R108" i="1"/>
  <c r="R372" i="1"/>
  <c r="R352" i="1"/>
  <c r="R185" i="1"/>
  <c r="R133" i="1"/>
  <c r="R91" i="1"/>
  <c r="R326" i="1"/>
  <c r="R331" i="1"/>
  <c r="R190" i="1"/>
  <c r="R329" i="1"/>
  <c r="R119" i="1"/>
  <c r="R148" i="1"/>
  <c r="R355" i="1"/>
  <c r="R361" i="1"/>
  <c r="R184" i="1"/>
  <c r="R322" i="1"/>
  <c r="R97" i="1"/>
  <c r="R408" i="1"/>
  <c r="R157" i="1"/>
  <c r="R243" i="1"/>
  <c r="R156" i="1"/>
  <c r="R265" i="1"/>
  <c r="R215" i="1"/>
  <c r="R305" i="1"/>
  <c r="R176" i="1"/>
  <c r="R321" i="1"/>
  <c r="R153" i="1"/>
  <c r="R402" i="1"/>
  <c r="R247" i="1"/>
  <c r="R143" i="1"/>
  <c r="R460" i="1"/>
  <c r="R226" i="1"/>
  <c r="R262" i="1"/>
  <c r="R203" i="1"/>
  <c r="R320" i="1"/>
  <c r="R400" i="1"/>
  <c r="R209" i="1"/>
  <c r="R182" i="1"/>
  <c r="R245" i="1"/>
  <c r="R406" i="1"/>
  <c r="R439" i="1"/>
  <c r="R443" i="1"/>
  <c r="R142" i="1"/>
  <c r="R169" i="1"/>
  <c r="R464" i="1"/>
  <c r="R450" i="1"/>
  <c r="R113" i="1"/>
  <c r="R259" i="1"/>
  <c r="R199" i="1"/>
  <c r="R324" i="1"/>
  <c r="R178" i="1"/>
  <c r="R254" i="1"/>
  <c r="R248" i="1"/>
  <c r="R180" i="1"/>
  <c r="R264" i="1"/>
  <c r="R150" i="1"/>
  <c r="R309" i="1"/>
  <c r="R371" i="1"/>
  <c r="R327" i="1"/>
  <c r="R80" i="1"/>
  <c r="R231" i="1"/>
  <c r="R125" i="1"/>
  <c r="R92" i="1"/>
  <c r="R387" i="1"/>
  <c r="R238" i="1"/>
  <c r="R103" i="1"/>
  <c r="R242" i="1"/>
  <c r="R458" i="1"/>
  <c r="R170" i="1"/>
  <c r="R445" i="1"/>
  <c r="R389" i="1"/>
  <c r="R193" i="1"/>
  <c r="R128" i="1"/>
  <c r="R221" i="1"/>
  <c r="R266" i="1"/>
  <c r="R101" i="1"/>
  <c r="R399" i="1"/>
  <c r="R175" i="1"/>
  <c r="R441" i="1"/>
  <c r="R377" i="1"/>
  <c r="R449" i="1"/>
  <c r="R462" i="1"/>
  <c r="R366" i="1"/>
  <c r="R299" i="1"/>
  <c r="R94" i="1"/>
  <c r="R358" i="1"/>
  <c r="R456" i="1"/>
  <c r="R381" i="1"/>
  <c r="R161" i="1"/>
  <c r="R359" i="1"/>
  <c r="R367" i="1"/>
  <c r="R466" i="1"/>
  <c r="R191" i="1"/>
  <c r="R141" i="1"/>
  <c r="R218" i="1"/>
  <c r="R77" i="1"/>
  <c r="R106" i="1"/>
  <c r="R378" i="1"/>
  <c r="R107" i="1"/>
  <c r="R385" i="1"/>
  <c r="R442" i="1"/>
  <c r="R455" i="1"/>
  <c r="R249" i="1"/>
  <c r="R219" i="1"/>
  <c r="R86" i="1"/>
  <c r="R214" i="1"/>
  <c r="R333" i="1"/>
  <c r="R260" i="1"/>
  <c r="R147" i="1"/>
  <c r="R365" i="1"/>
  <c r="R376" i="1"/>
  <c r="R236" i="1"/>
  <c r="R212" i="1"/>
  <c r="R120" i="1"/>
  <c r="R240" i="1"/>
  <c r="R349" i="1"/>
  <c r="R394" i="1"/>
  <c r="R181" i="1"/>
  <c r="R79" i="1"/>
  <c r="R382" i="1"/>
  <c r="R220" i="1"/>
  <c r="R357" i="1"/>
  <c r="R343" i="1"/>
  <c r="R126" i="1"/>
  <c r="R444" i="1"/>
  <c r="R109" i="1"/>
  <c r="R78" i="1"/>
  <c r="R204" i="1"/>
  <c r="R187" i="1"/>
  <c r="R98" i="1"/>
  <c r="R163" i="1"/>
  <c r="R96" i="1"/>
  <c r="R461" i="1"/>
  <c r="R338" i="1"/>
  <c r="R225" i="1"/>
  <c r="R114" i="1"/>
  <c r="R81" i="1"/>
  <c r="R232" i="1"/>
  <c r="R217" i="1"/>
  <c r="R374" i="1"/>
  <c r="R465" i="1"/>
  <c r="R315" i="1"/>
  <c r="R301" i="1"/>
  <c r="R303" i="1"/>
  <c r="R393" i="1"/>
  <c r="R405" i="1"/>
  <c r="R383" i="1"/>
  <c r="R253" i="1"/>
  <c r="R380" i="1"/>
  <c r="R131" i="1"/>
  <c r="R234" i="1"/>
  <c r="R197" i="1"/>
  <c r="R213" i="1"/>
  <c r="R154" i="1"/>
  <c r="R124" i="1"/>
  <c r="R135" i="1"/>
  <c r="R75" i="1"/>
  <c r="R105" i="1"/>
  <c r="R165" i="1"/>
  <c r="R130" i="1"/>
  <c r="R158" i="1"/>
  <c r="R87" i="1"/>
  <c r="R302" i="1"/>
  <c r="R270" i="1"/>
  <c r="H188" i="1"/>
  <c r="D188" i="1"/>
  <c r="P188" i="1"/>
  <c r="G188" i="1"/>
  <c r="R188" i="1"/>
  <c r="AD188" i="1"/>
  <c r="W188" i="1"/>
  <c r="I188" i="1"/>
  <c r="E188" i="1"/>
  <c r="X188" i="1"/>
  <c r="K188" i="1"/>
  <c r="C188" i="1"/>
  <c r="N188" i="1"/>
  <c r="AA188" i="1"/>
  <c r="J188" i="1"/>
  <c r="F188" i="1"/>
  <c r="Y188" i="1"/>
  <c r="O188" i="1"/>
  <c r="M188" i="1"/>
  <c r="S188" i="1"/>
  <c r="AB188" i="1"/>
  <c r="U188" i="1"/>
  <c r="T188" i="1"/>
  <c r="Z188" i="1"/>
  <c r="Q188" i="1"/>
  <c r="L188" i="1"/>
  <c r="V188" i="1"/>
  <c r="AC188" i="1"/>
  <c r="N216" i="1"/>
  <c r="H216" i="1"/>
  <c r="G216" i="1"/>
  <c r="D216" i="1"/>
  <c r="X216" i="1"/>
  <c r="Z216" i="1"/>
  <c r="P216" i="1"/>
  <c r="C216" i="1"/>
  <c r="AC216" i="1"/>
  <c r="S216" i="1"/>
  <c r="K216" i="1"/>
  <c r="AB216" i="1"/>
  <c r="R216" i="1"/>
  <c r="L216" i="1"/>
  <c r="Q216" i="1"/>
  <c r="J216" i="1"/>
  <c r="W216" i="1"/>
  <c r="V216" i="1"/>
  <c r="AD216" i="1"/>
  <c r="Y216" i="1"/>
  <c r="O216" i="1"/>
  <c r="I216" i="1"/>
  <c r="E216" i="1"/>
  <c r="F216" i="1"/>
  <c r="AA216" i="1"/>
  <c r="T216" i="1"/>
  <c r="U216" i="1"/>
  <c r="M216" i="1"/>
  <c r="J272" i="1"/>
  <c r="H272" i="1"/>
  <c r="F272" i="1"/>
  <c r="O272" i="1"/>
  <c r="Z272" i="1"/>
  <c r="AB272" i="1"/>
  <c r="N272" i="1"/>
  <c r="AD272" i="1"/>
  <c r="U272" i="1"/>
  <c r="Y272" i="1"/>
  <c r="S272" i="1"/>
  <c r="X272" i="1"/>
  <c r="D272" i="1"/>
  <c r="V272" i="1"/>
  <c r="AA272" i="1"/>
  <c r="R272" i="1"/>
  <c r="T272" i="1"/>
  <c r="I272" i="1"/>
  <c r="Q272" i="1"/>
  <c r="P272" i="1"/>
  <c r="AC272" i="1"/>
  <c r="W272" i="1"/>
  <c r="L272" i="1"/>
  <c r="K272" i="1"/>
  <c r="E272" i="1"/>
  <c r="C272" i="1"/>
  <c r="M272" i="1"/>
  <c r="G272" i="1"/>
  <c r="D104" i="1"/>
  <c r="H104" i="1"/>
  <c r="AB104" i="1"/>
  <c r="I104" i="1"/>
  <c r="F104" i="1"/>
  <c r="N104" i="1"/>
  <c r="S104" i="1"/>
  <c r="AD104" i="1"/>
  <c r="Z104" i="1"/>
  <c r="R104" i="1"/>
  <c r="X104" i="1"/>
  <c r="U104" i="1"/>
  <c r="J104" i="1"/>
  <c r="AA104" i="1"/>
  <c r="V104" i="1"/>
  <c r="T104" i="1"/>
  <c r="Y104" i="1"/>
  <c r="L104" i="1"/>
  <c r="G104" i="1"/>
  <c r="M104" i="1"/>
  <c r="W104" i="1"/>
  <c r="O104" i="1"/>
  <c r="E104" i="1"/>
  <c r="P104" i="1"/>
  <c r="Q104" i="1"/>
  <c r="C104" i="1"/>
  <c r="K104" i="1"/>
  <c r="AC104" i="1"/>
  <c r="Q412" i="1"/>
  <c r="Y412" i="1"/>
  <c r="V412" i="1"/>
  <c r="X412" i="1"/>
  <c r="D412" i="1"/>
  <c r="Z412" i="1"/>
  <c r="U412" i="1"/>
  <c r="R412" i="1"/>
  <c r="P412" i="1"/>
  <c r="J412" i="1"/>
  <c r="G412" i="1"/>
  <c r="N412" i="1"/>
  <c r="H412" i="1"/>
  <c r="O412" i="1"/>
  <c r="AD412" i="1"/>
  <c r="AB412" i="1"/>
  <c r="K412" i="1"/>
  <c r="T412" i="1"/>
  <c r="I412" i="1"/>
  <c r="F412" i="1"/>
  <c r="C412" i="1"/>
  <c r="E412" i="1"/>
  <c r="AC412" i="1"/>
  <c r="L412" i="1"/>
  <c r="AA412" i="1"/>
  <c r="S412" i="1"/>
  <c r="W412" i="1"/>
  <c r="M412" i="1"/>
  <c r="L227" i="1"/>
  <c r="T227" i="1"/>
  <c r="L325" i="1"/>
  <c r="T325" i="1"/>
  <c r="Z198" i="1"/>
  <c r="H198" i="1"/>
  <c r="D198" i="1"/>
  <c r="D388" i="1"/>
  <c r="L210" i="1"/>
  <c r="R210" i="1"/>
  <c r="H186" i="1"/>
  <c r="Z241" i="1"/>
  <c r="AD297" i="1"/>
  <c r="T297" i="1"/>
  <c r="U297" i="1"/>
  <c r="M297" i="1"/>
  <c r="Z297" i="1"/>
  <c r="Y297" i="1"/>
  <c r="P297" i="1"/>
  <c r="G297" i="1"/>
  <c r="C297" i="1"/>
  <c r="V297" i="1"/>
  <c r="N297" i="1"/>
  <c r="AA297" i="1"/>
  <c r="R297" i="1"/>
  <c r="O297" i="1"/>
  <c r="H297" i="1"/>
  <c r="D297" i="1"/>
  <c r="AB297" i="1"/>
  <c r="J297" i="1"/>
  <c r="Q297" i="1"/>
  <c r="W297" i="1"/>
  <c r="K297" i="1"/>
  <c r="F297" i="1"/>
  <c r="S297" i="1"/>
  <c r="E297" i="1"/>
  <c r="AC297" i="1"/>
  <c r="I297" i="1"/>
  <c r="X297" i="1"/>
  <c r="L297" i="1"/>
  <c r="M296" i="1"/>
  <c r="D296" i="1"/>
  <c r="U296" i="1"/>
  <c r="AD296" i="1"/>
  <c r="P296" i="1"/>
  <c r="R296" i="1"/>
  <c r="H296" i="1"/>
  <c r="X296" i="1"/>
  <c r="E296" i="1"/>
  <c r="W296" i="1"/>
  <c r="I296" i="1"/>
  <c r="Z296" i="1"/>
  <c r="AB296" i="1"/>
  <c r="O296" i="1"/>
  <c r="K296" i="1"/>
  <c r="Y296" i="1"/>
  <c r="S296" i="1"/>
  <c r="V296" i="1"/>
  <c r="J296" i="1"/>
  <c r="AA296" i="1"/>
  <c r="AC296" i="1"/>
  <c r="L296" i="1"/>
  <c r="C296" i="1"/>
  <c r="T296" i="1"/>
  <c r="F296" i="1"/>
  <c r="N296" i="1"/>
  <c r="Q296" i="1"/>
  <c r="G296" i="1"/>
  <c r="AC273" i="1"/>
  <c r="R273" i="1"/>
  <c r="T273" i="1"/>
  <c r="X273" i="1"/>
  <c r="I273" i="1"/>
  <c r="L273" i="1"/>
  <c r="Z273" i="1"/>
  <c r="D273" i="1"/>
  <c r="F273" i="1"/>
  <c r="P273" i="1"/>
  <c r="U273" i="1"/>
  <c r="C273" i="1"/>
  <c r="K273" i="1"/>
  <c r="M273" i="1"/>
  <c r="AB273" i="1"/>
  <c r="AD273" i="1"/>
  <c r="S273" i="1"/>
  <c r="V273" i="1"/>
  <c r="AA273" i="1"/>
  <c r="G273" i="1"/>
  <c r="N273" i="1"/>
  <c r="E273" i="1"/>
  <c r="Q273" i="1"/>
  <c r="O273" i="1"/>
  <c r="W273" i="1"/>
  <c r="H273" i="1"/>
  <c r="J273" i="1"/>
  <c r="Y273" i="1"/>
  <c r="F276" i="1"/>
  <c r="Y276" i="1"/>
  <c r="D276" i="1"/>
  <c r="AC276" i="1"/>
  <c r="N276" i="1"/>
  <c r="G276" i="1"/>
  <c r="AB276" i="1"/>
  <c r="J276" i="1"/>
  <c r="Z276" i="1"/>
  <c r="X276" i="1"/>
  <c r="AD276" i="1"/>
  <c r="S276" i="1"/>
  <c r="H276" i="1"/>
  <c r="R276" i="1"/>
  <c r="U276" i="1"/>
  <c r="O276" i="1"/>
  <c r="W276" i="1"/>
  <c r="V276" i="1"/>
  <c r="K276" i="1"/>
  <c r="T276" i="1"/>
  <c r="AA276" i="1"/>
  <c r="E276" i="1"/>
  <c r="C276" i="1"/>
  <c r="M276" i="1"/>
  <c r="Q276" i="1"/>
  <c r="L276" i="1"/>
  <c r="P276" i="1"/>
  <c r="I276" i="1"/>
  <c r="P430" i="1"/>
  <c r="AD430" i="1"/>
  <c r="AB430" i="1"/>
  <c r="AC430" i="1"/>
  <c r="L430" i="1"/>
  <c r="U430" i="1"/>
  <c r="E430" i="1"/>
  <c r="C430" i="1"/>
  <c r="N430" i="1"/>
  <c r="D430" i="1"/>
  <c r="I430" i="1"/>
  <c r="F430" i="1"/>
  <c r="S430" i="1"/>
  <c r="V430" i="1"/>
  <c r="AA430" i="1"/>
  <c r="Q430" i="1"/>
  <c r="Y430" i="1"/>
  <c r="J430" i="1"/>
  <c r="G430" i="1"/>
  <c r="M430" i="1"/>
  <c r="W430" i="1"/>
  <c r="O430" i="1"/>
  <c r="R430" i="1"/>
  <c r="Z430" i="1"/>
  <c r="K430" i="1"/>
  <c r="H430" i="1"/>
  <c r="T430" i="1"/>
  <c r="X430" i="1"/>
  <c r="AA386" i="1"/>
  <c r="AA134" i="1"/>
  <c r="AA152" i="1"/>
  <c r="AA337" i="1"/>
  <c r="AA237" i="1"/>
  <c r="AA189" i="1"/>
  <c r="AA360" i="1"/>
  <c r="AA100" i="1"/>
  <c r="AA185" i="1"/>
  <c r="AA108" i="1"/>
  <c r="AA122" i="1"/>
  <c r="AA159" i="1"/>
  <c r="AA85" i="1"/>
  <c r="AA137" i="1"/>
  <c r="AA372" i="1"/>
  <c r="AA133" i="1"/>
  <c r="AA318" i="1"/>
  <c r="AA148" i="1"/>
  <c r="AA97" i="1"/>
  <c r="AA361" i="1"/>
  <c r="AA331" i="1"/>
  <c r="AA352" i="1"/>
  <c r="AA326" i="1"/>
  <c r="AA329" i="1"/>
  <c r="AA355" i="1"/>
  <c r="AA322" i="1"/>
  <c r="AA119" i="1"/>
  <c r="AA91" i="1"/>
  <c r="AA184" i="1"/>
  <c r="AA190" i="1"/>
  <c r="AA408" i="1"/>
  <c r="AA344" i="1"/>
  <c r="AA330" i="1"/>
  <c r="AA203" i="1"/>
  <c r="AA259" i="1"/>
  <c r="AA199" i="1"/>
  <c r="AA321" i="1"/>
  <c r="AA270" i="1"/>
  <c r="AA182" i="1"/>
  <c r="AA153" i="1"/>
  <c r="AA254" i="1"/>
  <c r="AA248" i="1"/>
  <c r="AA142" i="1"/>
  <c r="AA327" i="1"/>
  <c r="AA157" i="1"/>
  <c r="AA348" i="1"/>
  <c r="AA243" i="1"/>
  <c r="AA156" i="1"/>
  <c r="AA320" i="1"/>
  <c r="AA464" i="1"/>
  <c r="AA400" i="1"/>
  <c r="AA264" i="1"/>
  <c r="AA215" i="1"/>
  <c r="AA176" i="1"/>
  <c r="AA309" i="1"/>
  <c r="AA247" i="1"/>
  <c r="AA406" i="1"/>
  <c r="AA226" i="1"/>
  <c r="AA353" i="1"/>
  <c r="AA180" i="1"/>
  <c r="AA265" i="1"/>
  <c r="AA450" i="1"/>
  <c r="AA113" i="1"/>
  <c r="AA150" i="1"/>
  <c r="AA324" i="1"/>
  <c r="AA209" i="1"/>
  <c r="AA245" i="1"/>
  <c r="AA143" i="1"/>
  <c r="AA439" i="1"/>
  <c r="AA305" i="1"/>
  <c r="AA402" i="1"/>
  <c r="AA130" i="1"/>
  <c r="AA178" i="1"/>
  <c r="AA371" i="1"/>
  <c r="AA443" i="1"/>
  <c r="AA460" i="1"/>
  <c r="AA262" i="1"/>
  <c r="AA169" i="1"/>
  <c r="AA445" i="1"/>
  <c r="AA92" i="1"/>
  <c r="AA389" i="1"/>
  <c r="AA299" i="1"/>
  <c r="AA193" i="1"/>
  <c r="AA441" i="1"/>
  <c r="AA125" i="1"/>
  <c r="AA101" i="1"/>
  <c r="AA399" i="1"/>
  <c r="AA94" i="1"/>
  <c r="AA128" i="1"/>
  <c r="AA449" i="1"/>
  <c r="AA456" i="1"/>
  <c r="AA242" i="1"/>
  <c r="AA266" i="1"/>
  <c r="AA170" i="1"/>
  <c r="AA175" i="1"/>
  <c r="AA238" i="1"/>
  <c r="AA377" i="1"/>
  <c r="AA358" i="1"/>
  <c r="AA161" i="1"/>
  <c r="AA359" i="1"/>
  <c r="AA458" i="1"/>
  <c r="AA366" i="1"/>
  <c r="AA80" i="1"/>
  <c r="AA231" i="1"/>
  <c r="AA387" i="1"/>
  <c r="AA103" i="1"/>
  <c r="AA381" i="1"/>
  <c r="AA462" i="1"/>
  <c r="AA221" i="1"/>
  <c r="AA382" i="1"/>
  <c r="AA141" i="1"/>
  <c r="AA220" i="1"/>
  <c r="AA343" i="1"/>
  <c r="AA444" i="1"/>
  <c r="AA212" i="1"/>
  <c r="AA106" i="1"/>
  <c r="AA147" i="1"/>
  <c r="AA367" i="1"/>
  <c r="AA385" i="1"/>
  <c r="AA191" i="1"/>
  <c r="AA357" i="1"/>
  <c r="AA77" i="1"/>
  <c r="AA219" i="1"/>
  <c r="AA78" i="1"/>
  <c r="AA260" i="1"/>
  <c r="AA466" i="1"/>
  <c r="AA365" i="1"/>
  <c r="AA442" i="1"/>
  <c r="AA455" i="1"/>
  <c r="AA376" i="1"/>
  <c r="AA302" i="1"/>
  <c r="AA378" i="1"/>
  <c r="AA86" i="1"/>
  <c r="AA214" i="1"/>
  <c r="AA333" i="1"/>
  <c r="AA394" i="1"/>
  <c r="AA107" i="1"/>
  <c r="AA79" i="1"/>
  <c r="AA249" i="1"/>
  <c r="AA218" i="1"/>
  <c r="AA126" i="1"/>
  <c r="AA109" i="1"/>
  <c r="AA236" i="1"/>
  <c r="AA120" i="1"/>
  <c r="AA240" i="1"/>
  <c r="AA349" i="1"/>
  <c r="AA393" i="1"/>
  <c r="AA154" i="1"/>
  <c r="AA124" i="1"/>
  <c r="AA315" i="1"/>
  <c r="AA301" i="1"/>
  <c r="AA246" i="1"/>
  <c r="AA204" i="1"/>
  <c r="AA187" i="1"/>
  <c r="AA253" i="1"/>
  <c r="AA131" i="1"/>
  <c r="AA96" i="1"/>
  <c r="AA465" i="1"/>
  <c r="AA75" i="1"/>
  <c r="AA105" i="1"/>
  <c r="AA383" i="1"/>
  <c r="AA98" i="1"/>
  <c r="AA114" i="1"/>
  <c r="AA163" i="1"/>
  <c r="AA461" i="1"/>
  <c r="AA374" i="1"/>
  <c r="AA135" i="1"/>
  <c r="AA165" i="1"/>
  <c r="AA405" i="1"/>
  <c r="AA181" i="1"/>
  <c r="AA409" i="1"/>
  <c r="AA303" i="1"/>
  <c r="AA380" i="1"/>
  <c r="AA234" i="1"/>
  <c r="AA197" i="1"/>
  <c r="AA81" i="1"/>
  <c r="AA232" i="1"/>
  <c r="AA213" i="1"/>
  <c r="AA217" i="1"/>
  <c r="AA338" i="1"/>
  <c r="AA225" i="1"/>
  <c r="AA87" i="1"/>
  <c r="AA158" i="1"/>
  <c r="AA354" i="1"/>
  <c r="G427" i="1"/>
  <c r="H427" i="1"/>
  <c r="L427" i="1"/>
  <c r="W427" i="1"/>
  <c r="E427" i="1"/>
  <c r="N427" i="1"/>
  <c r="S427" i="1"/>
  <c r="R427" i="1"/>
  <c r="T427" i="1"/>
  <c r="I427" i="1"/>
  <c r="AA427" i="1"/>
  <c r="Z427" i="1"/>
  <c r="C427" i="1"/>
  <c r="O427" i="1"/>
  <c r="F427" i="1"/>
  <c r="U427" i="1"/>
  <c r="J427" i="1"/>
  <c r="AB427" i="1"/>
  <c r="X427" i="1"/>
  <c r="D427" i="1"/>
  <c r="P427" i="1"/>
  <c r="AD427" i="1"/>
  <c r="V427" i="1"/>
  <c r="K427" i="1"/>
  <c r="AC427" i="1"/>
  <c r="Y427" i="1"/>
  <c r="M427" i="1"/>
  <c r="Q427" i="1"/>
  <c r="Y416" i="1"/>
  <c r="S416" i="1"/>
  <c r="E416" i="1"/>
  <c r="O416" i="1"/>
  <c r="U416" i="1"/>
  <c r="D416" i="1"/>
  <c r="AD416" i="1"/>
  <c r="R416" i="1"/>
  <c r="AB416" i="1"/>
  <c r="H416" i="1"/>
  <c r="Z416" i="1"/>
  <c r="V416" i="1"/>
  <c r="T416" i="1"/>
  <c r="K416" i="1"/>
  <c r="X416" i="1"/>
  <c r="F416" i="1"/>
  <c r="J416" i="1"/>
  <c r="I416" i="1"/>
  <c r="C416" i="1"/>
  <c r="N416" i="1"/>
  <c r="AA416" i="1"/>
  <c r="W416" i="1"/>
  <c r="L416" i="1"/>
  <c r="M416" i="1"/>
  <c r="AC416" i="1"/>
  <c r="Q416" i="1"/>
  <c r="G416" i="1"/>
  <c r="P416" i="1"/>
  <c r="N414" i="1"/>
  <c r="Y414" i="1"/>
  <c r="R414" i="1"/>
  <c r="U414" i="1"/>
  <c r="X414" i="1"/>
  <c r="G414" i="1"/>
  <c r="J414" i="1"/>
  <c r="AD414" i="1"/>
  <c r="F414" i="1"/>
  <c r="Z414" i="1"/>
  <c r="K414" i="1"/>
  <c r="I414" i="1"/>
  <c r="D414" i="1"/>
  <c r="H414" i="1"/>
  <c r="S414" i="1"/>
  <c r="AB414" i="1"/>
  <c r="W414" i="1"/>
  <c r="AA414" i="1"/>
  <c r="C414" i="1"/>
  <c r="V414" i="1"/>
  <c r="T414" i="1"/>
  <c r="E414" i="1"/>
  <c r="O414" i="1"/>
  <c r="AC414" i="1"/>
  <c r="Q414" i="1"/>
  <c r="P414" i="1"/>
  <c r="M414" i="1"/>
  <c r="L414" i="1"/>
  <c r="U396" i="1"/>
  <c r="K396" i="1"/>
  <c r="C396" i="1"/>
  <c r="N396" i="1"/>
  <c r="AA396" i="1"/>
  <c r="X396" i="1"/>
  <c r="G396" i="1"/>
  <c r="V396" i="1"/>
  <c r="P396" i="1"/>
  <c r="D396" i="1"/>
  <c r="Y396" i="1"/>
  <c r="E396" i="1"/>
  <c r="T396" i="1"/>
  <c r="I396" i="1"/>
  <c r="J396" i="1"/>
  <c r="R396" i="1"/>
  <c r="M396" i="1"/>
  <c r="AB396" i="1"/>
  <c r="S396" i="1"/>
  <c r="H396" i="1"/>
  <c r="O396" i="1"/>
  <c r="Z396" i="1"/>
  <c r="W396" i="1"/>
  <c r="F396" i="1"/>
  <c r="Q396" i="1"/>
  <c r="AC396" i="1"/>
  <c r="AD396" i="1"/>
  <c r="L396" i="1"/>
  <c r="W200" i="1"/>
  <c r="C200" i="1"/>
  <c r="L200" i="1"/>
  <c r="N200" i="1"/>
  <c r="E200" i="1"/>
  <c r="Y200" i="1"/>
  <c r="I200" i="1"/>
  <c r="X200" i="1"/>
  <c r="AD200" i="1"/>
  <c r="AB200" i="1"/>
  <c r="O200" i="1"/>
  <c r="G200" i="1"/>
  <c r="V200" i="1"/>
  <c r="S200" i="1"/>
  <c r="K200" i="1"/>
  <c r="D200" i="1"/>
  <c r="AA200" i="1"/>
  <c r="Q200" i="1"/>
  <c r="F200" i="1"/>
  <c r="J200" i="1"/>
  <c r="T200" i="1"/>
  <c r="AC200" i="1"/>
  <c r="P200" i="1"/>
  <c r="M200" i="1"/>
  <c r="R200" i="1"/>
  <c r="U200" i="1"/>
  <c r="H200" i="1"/>
  <c r="Z200" i="1"/>
  <c r="N165" i="1" l="1"/>
  <c r="U165" i="1"/>
  <c r="Y165" i="1"/>
  <c r="X165" i="1"/>
  <c r="V165" i="1"/>
  <c r="O165" i="1"/>
  <c r="C165" i="1"/>
  <c r="P165" i="1"/>
  <c r="I165" i="1"/>
  <c r="I17" i="1" s="1"/>
  <c r="M17" i="1" s="1"/>
  <c r="S165" i="1"/>
  <c r="W165" i="1"/>
  <c r="AC165" i="1"/>
  <c r="AD165" i="1"/>
  <c r="E165" i="1"/>
  <c r="M165" i="1"/>
  <c r="G165" i="1"/>
  <c r="K165" i="1"/>
  <c r="AB165" i="1"/>
  <c r="F165" i="1"/>
  <c r="Y465" i="1"/>
  <c r="V465" i="1"/>
  <c r="U465" i="1"/>
  <c r="O465" i="1"/>
  <c r="W465" i="1"/>
  <c r="M465" i="1"/>
  <c r="X465" i="1"/>
  <c r="C465" i="1"/>
  <c r="AD465" i="1"/>
  <c r="S465" i="1"/>
  <c r="AC465" i="1"/>
  <c r="I37" i="1" s="1"/>
  <c r="M37" i="1" s="1"/>
  <c r="N465" i="1"/>
  <c r="P465" i="1"/>
  <c r="I465" i="1"/>
  <c r="G465" i="1"/>
  <c r="E465" i="1"/>
  <c r="AB465" i="1"/>
  <c r="K465" i="1"/>
  <c r="F465" i="1"/>
  <c r="Q435" i="1"/>
  <c r="X435" i="1"/>
  <c r="K435" i="1"/>
  <c r="AD435" i="1"/>
  <c r="R435" i="1"/>
  <c r="S435" i="1"/>
  <c r="T435" i="1"/>
  <c r="I435" i="1"/>
  <c r="L435" i="1"/>
  <c r="M435" i="1"/>
  <c r="U435" i="1"/>
  <c r="H435" i="1"/>
  <c r="C435" i="1"/>
  <c r="D435" i="1"/>
  <c r="V435" i="1"/>
  <c r="Y435" i="1"/>
  <c r="AA435" i="1"/>
  <c r="I35" i="1" s="1"/>
  <c r="M35" i="1" s="1"/>
  <c r="AB435" i="1"/>
  <c r="E435" i="1"/>
  <c r="N435" i="1"/>
  <c r="W435" i="1"/>
  <c r="G435" i="1"/>
  <c r="J435" i="1"/>
  <c r="Z435" i="1"/>
  <c r="O435" i="1"/>
  <c r="P435" i="1"/>
  <c r="F435" i="1"/>
  <c r="AC435" i="1"/>
  <c r="M345" i="1"/>
  <c r="E345" i="1"/>
  <c r="Q345" i="1"/>
  <c r="W345" i="1"/>
  <c r="H345" i="1"/>
  <c r="U345" i="1"/>
  <c r="I29" i="1" s="1"/>
  <c r="M29" i="1" s="1"/>
  <c r="I345" i="1"/>
  <c r="AA345" i="1"/>
  <c r="R345" i="1"/>
  <c r="L345" i="1"/>
  <c r="C345" i="1"/>
  <c r="S345" i="1"/>
  <c r="Y345" i="1"/>
  <c r="G345" i="1"/>
  <c r="V345" i="1"/>
  <c r="T345" i="1"/>
  <c r="O345" i="1"/>
  <c r="J345" i="1"/>
  <c r="X345" i="1"/>
  <c r="N345" i="1"/>
  <c r="AB345" i="1"/>
  <c r="P345" i="1"/>
  <c r="F345" i="1"/>
  <c r="K345" i="1"/>
  <c r="AD345" i="1"/>
  <c r="Z345" i="1"/>
  <c r="D345" i="1"/>
  <c r="AC345" i="1"/>
  <c r="E195" i="1"/>
  <c r="V195" i="1"/>
  <c r="M195" i="1"/>
  <c r="K195" i="1"/>
  <c r="I19" i="1" s="1"/>
  <c r="M19" i="1" s="1"/>
  <c r="X195" i="1"/>
  <c r="F195" i="1"/>
  <c r="D195" i="1"/>
  <c r="Z195" i="1"/>
  <c r="AB195" i="1"/>
  <c r="J195" i="1"/>
  <c r="R195" i="1"/>
  <c r="G195" i="1"/>
  <c r="N195" i="1"/>
  <c r="AD195" i="1"/>
  <c r="AA195" i="1"/>
  <c r="Y195" i="1"/>
  <c r="H195" i="1"/>
  <c r="I195" i="1"/>
  <c r="L195" i="1"/>
  <c r="T195" i="1"/>
  <c r="S195" i="1"/>
  <c r="O195" i="1"/>
  <c r="AC195" i="1"/>
  <c r="Q195" i="1"/>
  <c r="W195" i="1"/>
  <c r="U195" i="1"/>
  <c r="P195" i="1"/>
  <c r="C195" i="1"/>
  <c r="G375" i="1"/>
  <c r="T375" i="1"/>
  <c r="AA375" i="1"/>
  <c r="K375" i="1"/>
  <c r="P375" i="1"/>
  <c r="Y375" i="1"/>
  <c r="E375" i="1"/>
  <c r="R375" i="1"/>
  <c r="U375" i="1"/>
  <c r="AC375" i="1"/>
  <c r="I375" i="1"/>
  <c r="V375" i="1"/>
  <c r="L375" i="1"/>
  <c r="W375" i="1"/>
  <c r="I31" i="1" s="1"/>
  <c r="M31" i="1" s="1"/>
  <c r="AD375" i="1"/>
  <c r="S375" i="1"/>
  <c r="C375" i="1"/>
  <c r="AB375" i="1"/>
  <c r="H375" i="1"/>
  <c r="X375" i="1"/>
  <c r="M375" i="1"/>
  <c r="F375" i="1"/>
  <c r="Q375" i="1"/>
  <c r="D375" i="1"/>
  <c r="J375" i="1"/>
  <c r="O375" i="1"/>
  <c r="Z375" i="1"/>
  <c r="N375" i="1"/>
  <c r="T285" i="1"/>
  <c r="U285" i="1"/>
  <c r="M285" i="1"/>
  <c r="L285" i="1"/>
  <c r="AD285" i="1"/>
  <c r="H285" i="1"/>
  <c r="X285" i="1"/>
  <c r="F285" i="1"/>
  <c r="V285" i="1"/>
  <c r="N285" i="1"/>
  <c r="O285" i="1"/>
  <c r="AA285" i="1"/>
  <c r="I285" i="1"/>
  <c r="R285" i="1"/>
  <c r="G285" i="1"/>
  <c r="C285" i="1"/>
  <c r="J285" i="1"/>
  <c r="Z285" i="1"/>
  <c r="AB285" i="1"/>
  <c r="W285" i="1"/>
  <c r="Q285" i="1"/>
  <c r="I25" i="1" s="1"/>
  <c r="M25" i="1" s="1"/>
  <c r="S285" i="1"/>
  <c r="P285" i="1"/>
  <c r="D285" i="1"/>
  <c r="K285" i="1"/>
  <c r="AC285" i="1"/>
  <c r="E285" i="1"/>
  <c r="Y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</authors>
  <commentList>
    <comment ref="S3" authorId="0" shapeId="0" xr:uid="{2B200D99-9358-455A-B2C2-7B883D59351F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first 4 panel door is 1800mm
</t>
        </r>
      </text>
    </comment>
    <comment ref="B6" authorId="0" shapeId="0" xr:uid="{E5D716A3-A5B9-4D56-A60D-DD580430F223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= door weight *2.2 (kg-lb conversion) * multiplier</t>
        </r>
      </text>
    </comment>
    <comment ref="B7" authorId="0" shapeId="0" xr:uid="{8E6FF120-8BAF-4865-B2D7-B9FC0A90F38D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looks in the range of this number +2.5, -1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</authors>
  <commentList>
    <comment ref="C35" authorId="0" shapeId="0" xr:uid="{71E269BC-FD10-4944-96DE-4858C790B9A3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converted from feet and inches
</t>
        </r>
      </text>
    </comment>
    <comment ref="C57" authorId="0" shapeId="0" xr:uid="{2FDA69AA-AD5B-40E0-A1A1-0FBF6588F9B1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8'3"</t>
        </r>
      </text>
    </comment>
    <comment ref="C60" authorId="0" shapeId="0" xr:uid="{67B12F61-3146-46FB-A277-CD18079D58B7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7'</t>
        </r>
      </text>
    </comment>
    <comment ref="C81" authorId="0" shapeId="0" xr:uid="{0EEB4CBF-2FC3-4076-B3A0-4EFF42174E04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12'3"</t>
        </r>
      </text>
    </comment>
    <comment ref="C84" authorId="0" shapeId="0" xr:uid="{02D02B88-6B3C-49FC-B4A2-66A98E14ECA5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8'</t>
        </r>
      </text>
    </comment>
    <comment ref="C124" authorId="0" shapeId="0" xr:uid="{7FA7FB31-00C2-4637-9963-34627E0F6C87}">
      <text>
        <r>
          <rPr>
            <b/>
            <sz val="8"/>
            <color indexed="81"/>
            <rFont val="Tahoma"/>
          </rPr>
          <t>BRIAN:</t>
        </r>
        <r>
          <rPr>
            <sz val="8"/>
            <color indexed="81"/>
            <rFont val="Tahoma"/>
          </rPr>
          <t xml:space="preserve">
18'
</t>
        </r>
      </text>
    </comment>
  </commentList>
</comments>
</file>

<file path=xl/sharedStrings.xml><?xml version="1.0" encoding="utf-8"?>
<sst xmlns="http://schemas.openxmlformats.org/spreadsheetml/2006/main" count="367" uniqueCount="152">
  <si>
    <t>Part No.</t>
  </si>
  <si>
    <t>Colour</t>
  </si>
  <si>
    <t>Description</t>
  </si>
  <si>
    <t>IPPT</t>
  </si>
  <si>
    <t>A45204</t>
  </si>
  <si>
    <t>Blue</t>
  </si>
  <si>
    <t>SPRING  ASSY R/H BLUE</t>
  </si>
  <si>
    <t>A45205</t>
  </si>
  <si>
    <t>SPRING  ASSY L/H BLUE</t>
  </si>
  <si>
    <t>A45600</t>
  </si>
  <si>
    <t>Terracotta</t>
  </si>
  <si>
    <t>SPRING  ASSY R/H TERRACOTTA</t>
  </si>
  <si>
    <t>A45601</t>
  </si>
  <si>
    <t>SPRING  ASSY L/H TERRACOTTA</t>
  </si>
  <si>
    <t>A45214</t>
  </si>
  <si>
    <t>Red/Green</t>
  </si>
  <si>
    <t>SPRING  ASSY R/H RED/GREEN</t>
  </si>
  <si>
    <t>A45210</t>
  </si>
  <si>
    <t>Orange</t>
  </si>
  <si>
    <t>SPRING  ASSY R/H ORANGE</t>
  </si>
  <si>
    <t>A45211</t>
  </si>
  <si>
    <t>SPRING  ASSY L/H ORANGE</t>
  </si>
  <si>
    <t>A45624</t>
  </si>
  <si>
    <t>Alpine Blue</t>
  </si>
  <si>
    <t>SPRING  ASSY R/H ALPINE BLUE</t>
  </si>
  <si>
    <t>A45625</t>
  </si>
  <si>
    <t>SPRING  ASSY L/H ALPINE BLUE</t>
  </si>
  <si>
    <t>A45224</t>
  </si>
  <si>
    <t>White</t>
  </si>
  <si>
    <t>SPRING  ASSY  R/H  WHITE</t>
  </si>
  <si>
    <t>A45225</t>
  </si>
  <si>
    <t>SPRING  ASSY  L/H WHITE</t>
  </si>
  <si>
    <t>A45620</t>
  </si>
  <si>
    <t>Lichen</t>
  </si>
  <si>
    <t>SPRING  ASSY R/H LICHEN</t>
  </si>
  <si>
    <t>A45621</t>
  </si>
  <si>
    <t>SPRING  ASSY L/H LICHEN</t>
  </si>
  <si>
    <t>A45220</t>
  </si>
  <si>
    <t>Yellow</t>
  </si>
  <si>
    <t>SPRING  ASSY R/H YELLOW</t>
  </si>
  <si>
    <t>A45221</t>
  </si>
  <si>
    <t>SPRING  ASSY L/H YELLOW</t>
  </si>
  <si>
    <t>A45654</t>
  </si>
  <si>
    <t>Brown</t>
  </si>
  <si>
    <t>SPRING  ASSY R/H BROWN</t>
  </si>
  <si>
    <t>A45655</t>
  </si>
  <si>
    <t>SPRING  ASSY L/H BROWN</t>
  </si>
  <si>
    <t>A45630</t>
  </si>
  <si>
    <t>Desert Sand</t>
  </si>
  <si>
    <t>SPRING  ASSY R/H DESERT SAND</t>
  </si>
  <si>
    <t>A45631</t>
  </si>
  <si>
    <t>SPRING  ASSY L/H DESERT SAND</t>
  </si>
  <si>
    <t>A45230</t>
  </si>
  <si>
    <t>Purple</t>
  </si>
  <si>
    <t>SPRING  ASSY R/H PURPLE</t>
  </si>
  <si>
    <t>A45231</t>
  </si>
  <si>
    <t>SPRING  ASSY L/H PURPLE</t>
  </si>
  <si>
    <t>A45234</t>
  </si>
  <si>
    <t>Black</t>
  </si>
  <si>
    <t>SPRING  ASSY R/H BLACK</t>
  </si>
  <si>
    <t>A45235</t>
  </si>
  <si>
    <t>SPRING  ASSY L/H BLACK</t>
  </si>
  <si>
    <t>A45244</t>
  </si>
  <si>
    <t>Green</t>
  </si>
  <si>
    <t>SPRING  ASSY R/H GREEN</t>
  </si>
  <si>
    <t>A45245</t>
  </si>
  <si>
    <t>SPRING  ASSY L/H GREEN</t>
  </si>
  <si>
    <t>A45200</t>
  </si>
  <si>
    <t>Red</t>
  </si>
  <si>
    <t>SPRING  ASSY R/H RED</t>
  </si>
  <si>
    <t>A45201</t>
  </si>
  <si>
    <t>SPRING  ASSY L/H RED</t>
  </si>
  <si>
    <t>B45204</t>
  </si>
  <si>
    <t>B45205</t>
  </si>
  <si>
    <t>B45600</t>
  </si>
  <si>
    <t>B45601</t>
  </si>
  <si>
    <t>B45214</t>
  </si>
  <si>
    <t>B45210</t>
  </si>
  <si>
    <t>B45211</t>
  </si>
  <si>
    <t>B45624</t>
  </si>
  <si>
    <t>B45625</t>
  </si>
  <si>
    <t>B45224</t>
  </si>
  <si>
    <t>B45225</t>
  </si>
  <si>
    <t>B45620</t>
  </si>
  <si>
    <t>B45621</t>
  </si>
  <si>
    <t>B45220</t>
  </si>
  <si>
    <t>B45221</t>
  </si>
  <si>
    <t>B45654</t>
  </si>
  <si>
    <t>B45655</t>
  </si>
  <si>
    <t>B45630</t>
  </si>
  <si>
    <t>B45631</t>
  </si>
  <si>
    <t>B45230</t>
  </si>
  <si>
    <t>B45231</t>
  </si>
  <si>
    <t>B45234</t>
  </si>
  <si>
    <t>B45235</t>
  </si>
  <si>
    <t>B45244</t>
  </si>
  <si>
    <t>B45245</t>
  </si>
  <si>
    <t>B45200</t>
  </si>
  <si>
    <t>B45201</t>
  </si>
  <si>
    <t>Max Hgt</t>
  </si>
  <si>
    <t>door ippt</t>
  </si>
  <si>
    <t>spring ippt reqd</t>
  </si>
  <si>
    <t>door width</t>
  </si>
  <si>
    <t>2 Springs</t>
  </si>
  <si>
    <t>3 Springs</t>
  </si>
  <si>
    <t>Alpine Blue 5.6</t>
  </si>
  <si>
    <t>Brown  5.6</t>
  </si>
  <si>
    <t>Desert Sand 6.0</t>
  </si>
  <si>
    <t>Red  7.1</t>
  </si>
  <si>
    <t>Lichen  5.6</t>
  </si>
  <si>
    <t>Black  6.3</t>
  </si>
  <si>
    <t>Terracotta  5.0</t>
  </si>
  <si>
    <t>Purple  6.3</t>
  </si>
  <si>
    <t>Green  7.1</t>
  </si>
  <si>
    <t>Orange  5.6</t>
  </si>
  <si>
    <t>Yellow  6.0</t>
  </si>
  <si>
    <t>Blue  5.0</t>
  </si>
  <si>
    <t>White  6.0</t>
  </si>
  <si>
    <t>Red/Green  5.6</t>
  </si>
  <si>
    <t>door weight</t>
  </si>
  <si>
    <t>Cable Drum multiplier tables from APCO manual.  Using Imperial numbers as IPPT is required</t>
  </si>
  <si>
    <t>400-8</t>
  </si>
  <si>
    <t>door height (mm)  (converted)</t>
  </si>
  <si>
    <t>multiplier</t>
  </si>
  <si>
    <t>turns</t>
  </si>
  <si>
    <t>400-12</t>
  </si>
  <si>
    <t>5250-18</t>
  </si>
  <si>
    <t>cable drum</t>
  </si>
  <si>
    <t>from</t>
  </si>
  <si>
    <t>to</t>
  </si>
  <si>
    <t>calc</t>
  </si>
  <si>
    <t>error</t>
  </si>
  <si>
    <t>Single Spring</t>
  </si>
  <si>
    <t>calculated</t>
  </si>
  <si>
    <t>100kg door IPPT error</t>
  </si>
  <si>
    <t>door heigt</t>
  </si>
  <si>
    <t>Sectional Spring IPPT calculator &amp; standard spring selection tool</t>
  </si>
  <si>
    <t>inch to mm</t>
  </si>
  <si>
    <t>door height"</t>
  </si>
  <si>
    <t>Futura / Newport</t>
  </si>
  <si>
    <t>height</t>
  </si>
  <si>
    <t>width</t>
  </si>
  <si>
    <t>weight</t>
  </si>
  <si>
    <t>Sommerset / Georgian</t>
  </si>
  <si>
    <t>Grange / Statesman</t>
  </si>
  <si>
    <t>Milano / Valero</t>
  </si>
  <si>
    <t>Steeline</t>
  </si>
  <si>
    <t>5 panel</t>
  </si>
  <si>
    <t>4 panel</t>
  </si>
  <si>
    <t>Tripple</t>
  </si>
  <si>
    <t>quad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</si>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</sst>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"/>
    <numFmt numFmtId="169" formatCode="0.000"/>
    <numFmt numFmtId="170" formatCode="0.0"/>
  </numFmts>
  <fonts count="9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sz val="8"/>
      <name val="Arial"/>
    </font>
    <font>
      <b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8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2" borderId="0" xfId="0" applyFill="1"/>
    <xf numFmtId="0" fontId="0" fillId="0" borderId="7" xfId="0" applyBorder="1"/>
    <xf numFmtId="0" fontId="2" fillId="0" borderId="7" xfId="0" applyFont="1" applyBorder="1"/>
    <xf numFmtId="0" fontId="0" fillId="3" borderId="0" xfId="0" applyFill="1"/>
    <xf numFmtId="0" fontId="0" fillId="0" borderId="0" xfId="0" applyFill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0" fillId="4" borderId="0" xfId="0" applyFill="1"/>
    <xf numFmtId="0" fontId="4" fillId="0" borderId="0" xfId="0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 applyFill="1"/>
    <xf numFmtId="0" fontId="0" fillId="0" borderId="0" xfId="0" applyAlignment="1">
      <alignment horizontal="right"/>
    </xf>
    <xf numFmtId="2" fontId="0" fillId="0" borderId="0" xfId="0" applyNumberFormat="1"/>
    <xf numFmtId="2" fontId="0" fillId="5" borderId="0" xfId="0" applyNumberFormat="1" applyFill="1"/>
    <xf numFmtId="0" fontId="2" fillId="0" borderId="0" xfId="0" applyFont="1" applyAlignment="1">
      <alignment horizontal="right"/>
    </xf>
    <xf numFmtId="170" fontId="4" fillId="0" borderId="0" xfId="0" applyNumberFormat="1" applyFont="1"/>
    <xf numFmtId="0" fontId="7" fillId="0" borderId="0" xfId="0" applyFont="1"/>
    <xf numFmtId="2" fontId="0" fillId="0" borderId="0" xfId="0" applyNumberFormat="1" applyFill="1"/>
    <xf numFmtId="0" fontId="0" fillId="0" borderId="5" xfId="0" applyBorder="1"/>
    <xf numFmtId="0" fontId="2" fillId="0" borderId="5" xfId="0" applyFont="1" applyBorder="1"/>
    <xf numFmtId="0" fontId="0" fillId="3" borderId="5" xfId="0" applyFill="1" applyBorder="1"/>
    <xf numFmtId="0" fontId="0" fillId="4" borderId="5" xfId="0" applyFill="1" applyBorder="1"/>
    <xf numFmtId="0" fontId="0" fillId="0" borderId="0" xfId="0" applyBorder="1"/>
    <xf numFmtId="0" fontId="8" fillId="0" borderId="8" xfId="0" applyFont="1" applyBorder="1"/>
    <xf numFmtId="0" fontId="8" fillId="0" borderId="9" xfId="0" applyFont="1" applyBorder="1"/>
    <xf numFmtId="0" fontId="8" fillId="0" borderId="4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3" xfId="0" applyFont="1" applyBorder="1"/>
    <xf numFmtId="0" fontId="8" fillId="0" borderId="12" xfId="0" applyFont="1" applyBorder="1"/>
    <xf numFmtId="0" fontId="8" fillId="0" borderId="6" xfId="0" applyFont="1" applyBorder="1"/>
    <xf numFmtId="0" fontId="8" fillId="0" borderId="0" xfId="0" applyFont="1"/>
    <xf numFmtId="0" fontId="8" fillId="0" borderId="0" xfId="0" applyFont="1" applyBorder="1"/>
    <xf numFmtId="0" fontId="8" fillId="0" borderId="7" xfId="0" applyFont="1" applyBorder="1"/>
    <xf numFmtId="0" fontId="8" fillId="0" borderId="13" xfId="0" applyFont="1" applyBorder="1"/>
    <xf numFmtId="170" fontId="8" fillId="0" borderId="8" xfId="0" applyNumberFormat="1" applyFont="1" applyBorder="1"/>
    <xf numFmtId="170" fontId="8" fillId="0" borderId="3" xfId="0" applyNumberFormat="1" applyFont="1" applyBorder="1"/>
    <xf numFmtId="170" fontId="8" fillId="0" borderId="7" xfId="0" applyNumberFormat="1" applyFont="1" applyBorder="1"/>
    <xf numFmtId="170" fontId="8" fillId="0" borderId="0" xfId="0" applyNumberFormat="1" applyFont="1"/>
    <xf numFmtId="0" fontId="8" fillId="0" borderId="1" xfId="0" applyFont="1" applyBorder="1"/>
    <xf numFmtId="0" fontId="8" fillId="0" borderId="14" xfId="0" applyFont="1" applyBorder="1"/>
    <xf numFmtId="170" fontId="8" fillId="0" borderId="9" xfId="0" applyNumberFormat="1" applyFont="1" applyBorder="1"/>
    <xf numFmtId="170" fontId="8" fillId="0" borderId="12" xfId="0" applyNumberFormat="1" applyFont="1" applyBorder="1"/>
    <xf numFmtId="170" fontId="8" fillId="0" borderId="15" xfId="0" applyNumberFormat="1" applyFont="1" applyBorder="1"/>
    <xf numFmtId="170" fontId="8" fillId="0" borderId="0" xfId="0" applyNumberFormat="1" applyFont="1" applyBorder="1"/>
    <xf numFmtId="170" fontId="8" fillId="0" borderId="4" xfId="0" applyNumberFormat="1" applyFont="1" applyBorder="1"/>
    <xf numFmtId="170" fontId="8" fillId="0" borderId="14" xfId="0" applyNumberFormat="1" applyFont="1" applyBorder="1"/>
    <xf numFmtId="0" fontId="8" fillId="0" borderId="5" xfId="0" applyFont="1" applyBorder="1"/>
    <xf numFmtId="0" fontId="8" fillId="0" borderId="16" xfId="0" applyFont="1" applyBorder="1"/>
  </cellXfs>
  <cellStyles count="1">
    <cellStyle name="Normal" xfId="0" builtinId="0"/>
  </cellStyles>
  <dxfs count="9">
    <dxf>
      <fill>
        <patternFill>
          <bgColor indexed="15"/>
        </patternFill>
      </fill>
    </dxf>
    <dxf>
      <fill>
        <patternFill>
          <bgColor indexed="53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bgColor indexed="53"/>
        </patternFill>
      </fill>
    </dxf>
    <dxf>
      <font>
        <condense val="0"/>
        <extend val="0"/>
        <color auto="1"/>
      </font>
      <fill>
        <patternFill>
          <bgColor indexed="53"/>
        </patternFill>
      </fill>
    </dxf>
    <dxf>
      <font>
        <condense val="0"/>
        <extend val="0"/>
        <color auto="1"/>
      </font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cable drum door multipliers</a:t>
            </a:r>
          </a:p>
        </c:rich>
      </c:tx>
      <c:layout>
        <c:manualLayout>
          <c:xMode val="edge"/>
          <c:yMode val="edge"/>
          <c:x val="0.3789575604725387"/>
          <c:y val="2.94117647058823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28126207633379E-2"/>
          <c:y val="0.1638655462184874"/>
          <c:w val="0.48417176240594667"/>
          <c:h val="0.64075630252100846"/>
        </c:manualLayout>
      </c:layout>
      <c:scatterChart>
        <c:scatterStyle val="smoothMarker"/>
        <c:varyColors val="0"/>
        <c:ser>
          <c:idx val="0"/>
          <c:order val="0"/>
          <c:tx>
            <c:v>400-8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0"/>
            <c:dispEq val="1"/>
            <c:trendlineLbl>
              <c:layout>
                <c:manualLayout>
                  <c:x val="0.59705314876292248"/>
                  <c:y val="9.8438430490306317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'APCO table data'!$C$36:$C$57</c:f>
              <c:numCache>
                <c:formatCode>General</c:formatCode>
                <c:ptCount val="22"/>
                <c:pt idx="0">
                  <c:v>914.4</c:v>
                </c:pt>
                <c:pt idx="1">
                  <c:v>990.59999999999991</c:v>
                </c:pt>
                <c:pt idx="2">
                  <c:v>1066.8</c:v>
                </c:pt>
                <c:pt idx="3">
                  <c:v>1143</c:v>
                </c:pt>
                <c:pt idx="4">
                  <c:v>1219.1999999999998</c:v>
                </c:pt>
                <c:pt idx="5">
                  <c:v>1295.3999999999999</c:v>
                </c:pt>
                <c:pt idx="6">
                  <c:v>1371.6</c:v>
                </c:pt>
                <c:pt idx="7">
                  <c:v>1447.8</c:v>
                </c:pt>
                <c:pt idx="8">
                  <c:v>1524</c:v>
                </c:pt>
                <c:pt idx="9">
                  <c:v>1600.1999999999998</c:v>
                </c:pt>
                <c:pt idx="10">
                  <c:v>1676.3999999999999</c:v>
                </c:pt>
                <c:pt idx="11">
                  <c:v>1752.6</c:v>
                </c:pt>
                <c:pt idx="12">
                  <c:v>1828.8</c:v>
                </c:pt>
                <c:pt idx="13">
                  <c:v>1905</c:v>
                </c:pt>
                <c:pt idx="14">
                  <c:v>1981.1999999999998</c:v>
                </c:pt>
                <c:pt idx="15">
                  <c:v>2057.4</c:v>
                </c:pt>
                <c:pt idx="16">
                  <c:v>2133.6</c:v>
                </c:pt>
                <c:pt idx="17">
                  <c:v>2209.7999999999997</c:v>
                </c:pt>
                <c:pt idx="18">
                  <c:v>2286</c:v>
                </c:pt>
                <c:pt idx="19">
                  <c:v>2362.1999999999998</c:v>
                </c:pt>
                <c:pt idx="20">
                  <c:v>2438.3999999999996</c:v>
                </c:pt>
                <c:pt idx="21">
                  <c:v>2514.6</c:v>
                </c:pt>
              </c:numCache>
            </c:numRef>
          </c:xVal>
          <c:yVal>
            <c:numRef>
              <c:f>'APCO table data'!$D$36:$D$57</c:f>
              <c:numCache>
                <c:formatCode>General</c:formatCode>
                <c:ptCount val="22"/>
                <c:pt idx="0">
                  <c:v>0.53029999999999999</c:v>
                </c:pt>
                <c:pt idx="1">
                  <c:v>0.51</c:v>
                </c:pt>
                <c:pt idx="2">
                  <c:v>0.4899</c:v>
                </c:pt>
                <c:pt idx="3">
                  <c:v>0.47039999999999998</c:v>
                </c:pt>
                <c:pt idx="4">
                  <c:v>0.45190000000000002</c:v>
                </c:pt>
                <c:pt idx="5">
                  <c:v>0.43430000000000002</c:v>
                </c:pt>
                <c:pt idx="6">
                  <c:v>0.41770000000000002</c:v>
                </c:pt>
                <c:pt idx="7">
                  <c:v>0.40210000000000001</c:v>
                </c:pt>
                <c:pt idx="8">
                  <c:v>0.38750000000000001</c:v>
                </c:pt>
                <c:pt idx="9">
                  <c:v>0.37380000000000002</c:v>
                </c:pt>
                <c:pt idx="10">
                  <c:v>0.3609</c:v>
                </c:pt>
                <c:pt idx="11">
                  <c:v>0.34870000000000001</c:v>
                </c:pt>
                <c:pt idx="12">
                  <c:v>0.33739999999999998</c:v>
                </c:pt>
                <c:pt idx="13">
                  <c:v>0.3266</c:v>
                </c:pt>
                <c:pt idx="14">
                  <c:v>0.3165</c:v>
                </c:pt>
                <c:pt idx="15">
                  <c:v>0.307</c:v>
                </c:pt>
                <c:pt idx="16">
                  <c:v>0.29799999999999999</c:v>
                </c:pt>
                <c:pt idx="17">
                  <c:v>0.28949999999999998</c:v>
                </c:pt>
                <c:pt idx="18">
                  <c:v>0.28139999999999998</c:v>
                </c:pt>
                <c:pt idx="19">
                  <c:v>0.27379999999999999</c:v>
                </c:pt>
                <c:pt idx="20">
                  <c:v>0.2666</c:v>
                </c:pt>
                <c:pt idx="21">
                  <c:v>0.25969999999999999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29-4337-93DC-093D71636341}"/>
            </c:ext>
          </c:extLst>
        </c:ser>
        <c:ser>
          <c:idx val="1"/>
          <c:order val="1"/>
          <c:tx>
            <c:v>400-12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0"/>
            <c:dispEq val="1"/>
            <c:trendlineLbl>
              <c:layout>
                <c:manualLayout>
                  <c:x val="0.50660861634064847"/>
                  <c:y val="-9.1728975054589101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'APCO table data'!$C$60:$C$81</c:f>
              <c:numCache>
                <c:formatCode>General</c:formatCode>
                <c:ptCount val="22"/>
                <c:pt idx="0">
                  <c:v>2133.6</c:v>
                </c:pt>
                <c:pt idx="1">
                  <c:v>2209.7999999999997</c:v>
                </c:pt>
                <c:pt idx="2">
                  <c:v>2286</c:v>
                </c:pt>
                <c:pt idx="3">
                  <c:v>2362.1999999999998</c:v>
                </c:pt>
                <c:pt idx="4">
                  <c:v>2438.3999999999996</c:v>
                </c:pt>
                <c:pt idx="5">
                  <c:v>2514.6</c:v>
                </c:pt>
                <c:pt idx="6">
                  <c:v>2590.7999999999997</c:v>
                </c:pt>
                <c:pt idx="7">
                  <c:v>2667</c:v>
                </c:pt>
                <c:pt idx="8">
                  <c:v>2743.2</c:v>
                </c:pt>
                <c:pt idx="9">
                  <c:v>2819.3999999999996</c:v>
                </c:pt>
                <c:pt idx="10">
                  <c:v>2895.6</c:v>
                </c:pt>
                <c:pt idx="11">
                  <c:v>2971.7999999999997</c:v>
                </c:pt>
                <c:pt idx="12">
                  <c:v>3048</c:v>
                </c:pt>
                <c:pt idx="13">
                  <c:v>3124.2</c:v>
                </c:pt>
                <c:pt idx="14">
                  <c:v>3200.3999999999996</c:v>
                </c:pt>
                <c:pt idx="15">
                  <c:v>3276.6</c:v>
                </c:pt>
                <c:pt idx="16">
                  <c:v>3352.7999999999997</c:v>
                </c:pt>
                <c:pt idx="17">
                  <c:v>3429</c:v>
                </c:pt>
                <c:pt idx="18">
                  <c:v>3505.2</c:v>
                </c:pt>
                <c:pt idx="19">
                  <c:v>3581.3999999999996</c:v>
                </c:pt>
                <c:pt idx="20">
                  <c:v>3657.6</c:v>
                </c:pt>
                <c:pt idx="21">
                  <c:v>3733.7999999999997</c:v>
                </c:pt>
              </c:numCache>
            </c:numRef>
          </c:xVal>
          <c:yVal>
            <c:numRef>
              <c:f>'APCO table data'!$D$60:$D$81</c:f>
              <c:numCache>
                <c:formatCode>General</c:formatCode>
                <c:ptCount val="22"/>
                <c:pt idx="0">
                  <c:v>0.30259999999999998</c:v>
                </c:pt>
                <c:pt idx="1">
                  <c:v>0.29389999999999999</c:v>
                </c:pt>
                <c:pt idx="2">
                  <c:v>0.2858</c:v>
                </c:pt>
                <c:pt idx="3">
                  <c:v>0.27800000000000002</c:v>
                </c:pt>
                <c:pt idx="4">
                  <c:v>0.27060000000000001</c:v>
                </c:pt>
                <c:pt idx="5">
                  <c:v>0.26369999999999999</c:v>
                </c:pt>
                <c:pt idx="6">
                  <c:v>0.25700000000000001</c:v>
                </c:pt>
                <c:pt idx="7">
                  <c:v>0.25069999999999998</c:v>
                </c:pt>
                <c:pt idx="8">
                  <c:v>0.24460000000000001</c:v>
                </c:pt>
                <c:pt idx="9">
                  <c:v>0.2389</c:v>
                </c:pt>
                <c:pt idx="10">
                  <c:v>0.2334</c:v>
                </c:pt>
                <c:pt idx="11">
                  <c:v>0.2281</c:v>
                </c:pt>
                <c:pt idx="12">
                  <c:v>0.22309999999999999</c:v>
                </c:pt>
                <c:pt idx="13">
                  <c:v>0.21829999999999999</c:v>
                </c:pt>
                <c:pt idx="14">
                  <c:v>0.2137</c:v>
                </c:pt>
                <c:pt idx="15">
                  <c:v>0.20930000000000001</c:v>
                </c:pt>
                <c:pt idx="16">
                  <c:v>0.20499999999999999</c:v>
                </c:pt>
                <c:pt idx="17">
                  <c:v>0.2009</c:v>
                </c:pt>
                <c:pt idx="18">
                  <c:v>0.19700000000000001</c:v>
                </c:pt>
                <c:pt idx="19">
                  <c:v>0.19320000000000001</c:v>
                </c:pt>
                <c:pt idx="20">
                  <c:v>0.18959999999999999</c:v>
                </c:pt>
                <c:pt idx="21">
                  <c:v>0.1852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29-4337-93DC-093D71636341}"/>
            </c:ext>
          </c:extLst>
        </c:ser>
        <c:ser>
          <c:idx val="2"/>
          <c:order val="2"/>
          <c:tx>
            <c:v>5250-18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0"/>
            <c:dispEq val="1"/>
            <c:trendlineLbl>
              <c:layout>
                <c:manualLayout>
                  <c:x val="0.36518200695732422"/>
                  <c:y val="7.9612916032554826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'APCO table data'!$C$84:$C$124</c:f>
              <c:numCache>
                <c:formatCode>General</c:formatCode>
                <c:ptCount val="41"/>
                <c:pt idx="0">
                  <c:v>2438.3999999999996</c:v>
                </c:pt>
                <c:pt idx="1">
                  <c:v>2514.6</c:v>
                </c:pt>
                <c:pt idx="2">
                  <c:v>2590.7999999999997</c:v>
                </c:pt>
                <c:pt idx="3">
                  <c:v>2667</c:v>
                </c:pt>
                <c:pt idx="4">
                  <c:v>2743.2</c:v>
                </c:pt>
                <c:pt idx="5">
                  <c:v>2819.3999999999996</c:v>
                </c:pt>
                <c:pt idx="6">
                  <c:v>2895.6</c:v>
                </c:pt>
                <c:pt idx="7">
                  <c:v>2971.7999999999997</c:v>
                </c:pt>
                <c:pt idx="8">
                  <c:v>3048</c:v>
                </c:pt>
                <c:pt idx="9">
                  <c:v>3124.2</c:v>
                </c:pt>
                <c:pt idx="10">
                  <c:v>3200.3999999999996</c:v>
                </c:pt>
                <c:pt idx="11">
                  <c:v>3276.6</c:v>
                </c:pt>
                <c:pt idx="12">
                  <c:v>3352.7999999999997</c:v>
                </c:pt>
                <c:pt idx="13">
                  <c:v>3429</c:v>
                </c:pt>
                <c:pt idx="14">
                  <c:v>3505.2</c:v>
                </c:pt>
                <c:pt idx="15">
                  <c:v>3581.3999999999996</c:v>
                </c:pt>
                <c:pt idx="16">
                  <c:v>3657.6</c:v>
                </c:pt>
                <c:pt idx="17">
                  <c:v>3733.7999999999997</c:v>
                </c:pt>
                <c:pt idx="18">
                  <c:v>3810</c:v>
                </c:pt>
                <c:pt idx="19">
                  <c:v>3886.2</c:v>
                </c:pt>
                <c:pt idx="20">
                  <c:v>3962.3999999999996</c:v>
                </c:pt>
                <c:pt idx="21">
                  <c:v>4038.6</c:v>
                </c:pt>
                <c:pt idx="22">
                  <c:v>4114.8</c:v>
                </c:pt>
                <c:pt idx="23">
                  <c:v>4191</c:v>
                </c:pt>
                <c:pt idx="24">
                  <c:v>4267.2</c:v>
                </c:pt>
                <c:pt idx="25">
                  <c:v>4343.3999999999996</c:v>
                </c:pt>
                <c:pt idx="26">
                  <c:v>4419.5999999999995</c:v>
                </c:pt>
                <c:pt idx="27">
                  <c:v>4495.8</c:v>
                </c:pt>
                <c:pt idx="28">
                  <c:v>4572</c:v>
                </c:pt>
                <c:pt idx="29">
                  <c:v>4648.2</c:v>
                </c:pt>
                <c:pt idx="30">
                  <c:v>4724.3999999999996</c:v>
                </c:pt>
                <c:pt idx="31">
                  <c:v>4800.5999999999995</c:v>
                </c:pt>
                <c:pt idx="32">
                  <c:v>4876.7999999999993</c:v>
                </c:pt>
                <c:pt idx="33">
                  <c:v>4953</c:v>
                </c:pt>
                <c:pt idx="34">
                  <c:v>5029.2</c:v>
                </c:pt>
                <c:pt idx="35">
                  <c:v>5105.3999999999996</c:v>
                </c:pt>
                <c:pt idx="36">
                  <c:v>5181.5999999999995</c:v>
                </c:pt>
                <c:pt idx="37">
                  <c:v>5257.7999999999993</c:v>
                </c:pt>
                <c:pt idx="38">
                  <c:v>5334</c:v>
                </c:pt>
                <c:pt idx="39">
                  <c:v>5410.2</c:v>
                </c:pt>
                <c:pt idx="40">
                  <c:v>5486.4</c:v>
                </c:pt>
              </c:numCache>
            </c:numRef>
          </c:xVal>
          <c:yVal>
            <c:numRef>
              <c:f>'APCO table data'!$D$84:$D$124</c:f>
              <c:numCache>
                <c:formatCode>General</c:formatCode>
                <c:ptCount val="41"/>
                <c:pt idx="0">
                  <c:v>0.43680000000000002</c:v>
                </c:pt>
                <c:pt idx="1">
                  <c:v>0.42609999999999998</c:v>
                </c:pt>
                <c:pt idx="2">
                  <c:v>0.4158</c:v>
                </c:pt>
                <c:pt idx="3">
                  <c:v>0.40610000000000002</c:v>
                </c:pt>
                <c:pt idx="4">
                  <c:v>0.3967</c:v>
                </c:pt>
                <c:pt idx="5">
                  <c:v>0.38779999999999998</c:v>
                </c:pt>
                <c:pt idx="6">
                  <c:v>0.37919999999999998</c:v>
                </c:pt>
                <c:pt idx="7">
                  <c:v>0.371</c:v>
                </c:pt>
                <c:pt idx="8">
                  <c:v>0.36309999999999998</c:v>
                </c:pt>
                <c:pt idx="9">
                  <c:v>0.35560000000000003</c:v>
                </c:pt>
                <c:pt idx="10">
                  <c:v>0.3483</c:v>
                </c:pt>
                <c:pt idx="11">
                  <c:v>0.34139999999999998</c:v>
                </c:pt>
                <c:pt idx="12">
                  <c:v>0.3347</c:v>
                </c:pt>
                <c:pt idx="13">
                  <c:v>0.32819999999999999</c:v>
                </c:pt>
                <c:pt idx="14">
                  <c:v>0.32200000000000001</c:v>
                </c:pt>
                <c:pt idx="15">
                  <c:v>0.316</c:v>
                </c:pt>
                <c:pt idx="16">
                  <c:v>0.31019999999999998</c:v>
                </c:pt>
                <c:pt idx="17">
                  <c:v>0.30470000000000003</c:v>
                </c:pt>
                <c:pt idx="18">
                  <c:v>0.29930000000000001</c:v>
                </c:pt>
                <c:pt idx="19">
                  <c:v>0.29409999999999997</c:v>
                </c:pt>
                <c:pt idx="20">
                  <c:v>0.28910000000000002</c:v>
                </c:pt>
                <c:pt idx="21">
                  <c:v>0.28420000000000001</c:v>
                </c:pt>
                <c:pt idx="22">
                  <c:v>0.27950000000000003</c:v>
                </c:pt>
                <c:pt idx="23">
                  <c:v>0.27500000000000002</c:v>
                </c:pt>
                <c:pt idx="24">
                  <c:v>0.27060000000000001</c:v>
                </c:pt>
                <c:pt idx="25">
                  <c:v>0.26629999999999998</c:v>
                </c:pt>
                <c:pt idx="26">
                  <c:v>0.26219999999999999</c:v>
                </c:pt>
                <c:pt idx="27">
                  <c:v>0.25819999999999999</c:v>
                </c:pt>
                <c:pt idx="28">
                  <c:v>0.25430000000000003</c:v>
                </c:pt>
                <c:pt idx="29">
                  <c:v>0.2505</c:v>
                </c:pt>
                <c:pt idx="30">
                  <c:v>0.24679999999999999</c:v>
                </c:pt>
                <c:pt idx="31">
                  <c:v>0.24329999999999999</c:v>
                </c:pt>
                <c:pt idx="32">
                  <c:v>0.23980000000000001</c:v>
                </c:pt>
                <c:pt idx="33">
                  <c:v>0.23649999999999999</c:v>
                </c:pt>
                <c:pt idx="34">
                  <c:v>0.23319999999999999</c:v>
                </c:pt>
                <c:pt idx="35">
                  <c:v>0.23</c:v>
                </c:pt>
                <c:pt idx="36">
                  <c:v>0.22689999999999999</c:v>
                </c:pt>
                <c:pt idx="37">
                  <c:v>0.22389999999999999</c:v>
                </c:pt>
                <c:pt idx="38">
                  <c:v>0.22090000000000001</c:v>
                </c:pt>
                <c:pt idx="39">
                  <c:v>0.21809999999999999</c:v>
                </c:pt>
                <c:pt idx="40">
                  <c:v>0.21529999999999999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29-4337-93DC-093D71636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90143"/>
        <c:axId val="1"/>
      </c:scatterChart>
      <c:valAx>
        <c:axId val="201690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height</a:t>
                </a:r>
              </a:p>
            </c:rich>
          </c:tx>
          <c:layout>
            <c:manualLayout>
              <c:xMode val="edge"/>
              <c:yMode val="edge"/>
              <c:x val="0.27932990219797943"/>
              <c:y val="0.878151260504201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multiplier</a:t>
                </a:r>
              </a:p>
            </c:rich>
          </c:tx>
          <c:layout>
            <c:manualLayout>
              <c:xMode val="edge"/>
              <c:yMode val="edge"/>
              <c:x val="1.9553072625698324E-2"/>
              <c:y val="0.409663865546218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690143"/>
        <c:crosses val="autoZero"/>
        <c:crossBetween val="midCat"/>
      </c:valAx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7914387796497502"/>
          <c:y val="0.36974789915966388"/>
          <c:w val="0.14990698788349777"/>
          <c:h val="0.304621848739495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Futura 4 Panel Door Weights</a:t>
            </a:r>
          </a:p>
        </c:rich>
      </c:tx>
      <c:layout>
        <c:manualLayout>
          <c:xMode val="edge"/>
          <c:yMode val="edge"/>
          <c:x val="0.29457324840764332"/>
          <c:y val="2.59748126568266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40529410085243"/>
          <c:y val="0.13896554422017568"/>
          <c:w val="0.65994522864993788"/>
          <c:h val="0.76366112150900289"/>
        </c:manualLayout>
      </c:layout>
      <c:scatterChart>
        <c:scatterStyle val="smoothMarker"/>
        <c:varyColors val="0"/>
        <c:ser>
          <c:idx val="0"/>
          <c:order val="0"/>
          <c:tx>
            <c:v>futura 4 pan min H (1727mm)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weights!$B$5:$B$90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weights!$C$5:$C$90</c:f>
              <c:numCache>
                <c:formatCode>General</c:formatCode>
                <c:ptCount val="86"/>
                <c:pt idx="0">
                  <c:v>30.1</c:v>
                </c:pt>
                <c:pt idx="1">
                  <c:v>31</c:v>
                </c:pt>
                <c:pt idx="2">
                  <c:v>31</c:v>
                </c:pt>
                <c:pt idx="3">
                  <c:v>31.9</c:v>
                </c:pt>
                <c:pt idx="4">
                  <c:v>31.9</c:v>
                </c:pt>
                <c:pt idx="5">
                  <c:v>32.799999999999997</c:v>
                </c:pt>
                <c:pt idx="6">
                  <c:v>32.799999999999997</c:v>
                </c:pt>
                <c:pt idx="7">
                  <c:v>33.700000000000003</c:v>
                </c:pt>
                <c:pt idx="8">
                  <c:v>33.700000000000003</c:v>
                </c:pt>
                <c:pt idx="9">
                  <c:v>38.1</c:v>
                </c:pt>
                <c:pt idx="10">
                  <c:v>38.1</c:v>
                </c:pt>
                <c:pt idx="11">
                  <c:v>39</c:v>
                </c:pt>
                <c:pt idx="12">
                  <c:v>39</c:v>
                </c:pt>
                <c:pt idx="13">
                  <c:v>39.9</c:v>
                </c:pt>
                <c:pt idx="14">
                  <c:v>39.9</c:v>
                </c:pt>
                <c:pt idx="15">
                  <c:v>40.799999999999997</c:v>
                </c:pt>
                <c:pt idx="16">
                  <c:v>40.799999999999997</c:v>
                </c:pt>
                <c:pt idx="17">
                  <c:v>41.7</c:v>
                </c:pt>
                <c:pt idx="18">
                  <c:v>41.7</c:v>
                </c:pt>
                <c:pt idx="19">
                  <c:v>42.6</c:v>
                </c:pt>
                <c:pt idx="20">
                  <c:v>42.6</c:v>
                </c:pt>
                <c:pt idx="21">
                  <c:v>43.5</c:v>
                </c:pt>
                <c:pt idx="22">
                  <c:v>43.5</c:v>
                </c:pt>
                <c:pt idx="23">
                  <c:v>44.4</c:v>
                </c:pt>
                <c:pt idx="24">
                  <c:v>44.4</c:v>
                </c:pt>
                <c:pt idx="25">
                  <c:v>45.3</c:v>
                </c:pt>
                <c:pt idx="26">
                  <c:v>45.3</c:v>
                </c:pt>
                <c:pt idx="27">
                  <c:v>46.3</c:v>
                </c:pt>
                <c:pt idx="28">
                  <c:v>46.3</c:v>
                </c:pt>
                <c:pt idx="29">
                  <c:v>47.2</c:v>
                </c:pt>
                <c:pt idx="30">
                  <c:v>50.7</c:v>
                </c:pt>
                <c:pt idx="31">
                  <c:v>51.7</c:v>
                </c:pt>
                <c:pt idx="32">
                  <c:v>51.7</c:v>
                </c:pt>
                <c:pt idx="33">
                  <c:v>53</c:v>
                </c:pt>
                <c:pt idx="34">
                  <c:v>53</c:v>
                </c:pt>
                <c:pt idx="35">
                  <c:v>54</c:v>
                </c:pt>
                <c:pt idx="36">
                  <c:v>57.8</c:v>
                </c:pt>
                <c:pt idx="37">
                  <c:v>58.8</c:v>
                </c:pt>
                <c:pt idx="38">
                  <c:v>58.8</c:v>
                </c:pt>
                <c:pt idx="39">
                  <c:v>59.9</c:v>
                </c:pt>
                <c:pt idx="40">
                  <c:v>59.9</c:v>
                </c:pt>
                <c:pt idx="41">
                  <c:v>61</c:v>
                </c:pt>
                <c:pt idx="42">
                  <c:v>61</c:v>
                </c:pt>
                <c:pt idx="43">
                  <c:v>62.1</c:v>
                </c:pt>
                <c:pt idx="44">
                  <c:v>62.1</c:v>
                </c:pt>
                <c:pt idx="45">
                  <c:v>63.2</c:v>
                </c:pt>
                <c:pt idx="46">
                  <c:v>63.2</c:v>
                </c:pt>
                <c:pt idx="47">
                  <c:v>64.3</c:v>
                </c:pt>
                <c:pt idx="48">
                  <c:v>73.599999999999994</c:v>
                </c:pt>
                <c:pt idx="49">
                  <c:v>74.8</c:v>
                </c:pt>
                <c:pt idx="50">
                  <c:v>74.8</c:v>
                </c:pt>
                <c:pt idx="51">
                  <c:v>75.7</c:v>
                </c:pt>
                <c:pt idx="52">
                  <c:v>75.7</c:v>
                </c:pt>
                <c:pt idx="53">
                  <c:v>77</c:v>
                </c:pt>
                <c:pt idx="54">
                  <c:v>77</c:v>
                </c:pt>
                <c:pt idx="55">
                  <c:v>78.3</c:v>
                </c:pt>
                <c:pt idx="56">
                  <c:v>78.3</c:v>
                </c:pt>
                <c:pt idx="57">
                  <c:v>79.5</c:v>
                </c:pt>
                <c:pt idx="58">
                  <c:v>79.5</c:v>
                </c:pt>
                <c:pt idx="59">
                  <c:v>80.8</c:v>
                </c:pt>
                <c:pt idx="60">
                  <c:v>80.8</c:v>
                </c:pt>
                <c:pt idx="61">
                  <c:v>85.6</c:v>
                </c:pt>
                <c:pt idx="62">
                  <c:v>85.6</c:v>
                </c:pt>
                <c:pt idx="63">
                  <c:v>86.8</c:v>
                </c:pt>
                <c:pt idx="64">
                  <c:v>86.8</c:v>
                </c:pt>
                <c:pt idx="65">
                  <c:v>92.1</c:v>
                </c:pt>
                <c:pt idx="66">
                  <c:v>92.1</c:v>
                </c:pt>
                <c:pt idx="67">
                  <c:v>93.4</c:v>
                </c:pt>
                <c:pt idx="68">
                  <c:v>93.4</c:v>
                </c:pt>
                <c:pt idx="69">
                  <c:v>94.6</c:v>
                </c:pt>
                <c:pt idx="70">
                  <c:v>94.6</c:v>
                </c:pt>
                <c:pt idx="71">
                  <c:v>95.9</c:v>
                </c:pt>
                <c:pt idx="72">
                  <c:v>95.9</c:v>
                </c:pt>
                <c:pt idx="73">
                  <c:v>97.2</c:v>
                </c:pt>
                <c:pt idx="74">
                  <c:v>97.2</c:v>
                </c:pt>
                <c:pt idx="75">
                  <c:v>98.4</c:v>
                </c:pt>
                <c:pt idx="76">
                  <c:v>98.4</c:v>
                </c:pt>
                <c:pt idx="77">
                  <c:v>99.7</c:v>
                </c:pt>
                <c:pt idx="78">
                  <c:v>122.3</c:v>
                </c:pt>
                <c:pt idx="79">
                  <c:v>124</c:v>
                </c:pt>
                <c:pt idx="80">
                  <c:v>124</c:v>
                </c:pt>
                <c:pt idx="81">
                  <c:v>125.6</c:v>
                </c:pt>
                <c:pt idx="82">
                  <c:v>125.6</c:v>
                </c:pt>
                <c:pt idx="83">
                  <c:v>127.2</c:v>
                </c:pt>
                <c:pt idx="84">
                  <c:v>127.2</c:v>
                </c:pt>
                <c:pt idx="85">
                  <c:v>128.80000000000001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3F-4FDE-97CA-7724B2B7A644}"/>
            </c:ext>
          </c:extLst>
        </c:ser>
        <c:ser>
          <c:idx val="1"/>
          <c:order val="1"/>
          <c:tx>
            <c:v>futura 4 pan max H (2300mm)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weights!$G$5:$G$90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weights!$H$5:$H$90</c:f>
              <c:numCache>
                <c:formatCode>General</c:formatCode>
                <c:ptCount val="86"/>
                <c:pt idx="0">
                  <c:v>36.299999999999997</c:v>
                </c:pt>
                <c:pt idx="1">
                  <c:v>37.4</c:v>
                </c:pt>
                <c:pt idx="2">
                  <c:v>37.4</c:v>
                </c:pt>
                <c:pt idx="3">
                  <c:v>38.5</c:v>
                </c:pt>
                <c:pt idx="4">
                  <c:v>38.5</c:v>
                </c:pt>
                <c:pt idx="5">
                  <c:v>39.6</c:v>
                </c:pt>
                <c:pt idx="6">
                  <c:v>39.6</c:v>
                </c:pt>
                <c:pt idx="7">
                  <c:v>40.700000000000003</c:v>
                </c:pt>
                <c:pt idx="8">
                  <c:v>40.700000000000003</c:v>
                </c:pt>
                <c:pt idx="9">
                  <c:v>46.4</c:v>
                </c:pt>
                <c:pt idx="10">
                  <c:v>46.4</c:v>
                </c:pt>
                <c:pt idx="11">
                  <c:v>47.5</c:v>
                </c:pt>
                <c:pt idx="12">
                  <c:v>47.5</c:v>
                </c:pt>
                <c:pt idx="13">
                  <c:v>48.6</c:v>
                </c:pt>
                <c:pt idx="14">
                  <c:v>48.6</c:v>
                </c:pt>
                <c:pt idx="15">
                  <c:v>49.7</c:v>
                </c:pt>
                <c:pt idx="16">
                  <c:v>49.7</c:v>
                </c:pt>
                <c:pt idx="17">
                  <c:v>50.8</c:v>
                </c:pt>
                <c:pt idx="18">
                  <c:v>50.8</c:v>
                </c:pt>
                <c:pt idx="19">
                  <c:v>51.9</c:v>
                </c:pt>
                <c:pt idx="20">
                  <c:v>51.9</c:v>
                </c:pt>
                <c:pt idx="21">
                  <c:v>53</c:v>
                </c:pt>
                <c:pt idx="22">
                  <c:v>53</c:v>
                </c:pt>
                <c:pt idx="23">
                  <c:v>54.1</c:v>
                </c:pt>
                <c:pt idx="24">
                  <c:v>54.1</c:v>
                </c:pt>
                <c:pt idx="25">
                  <c:v>55.2</c:v>
                </c:pt>
                <c:pt idx="26">
                  <c:v>55.2</c:v>
                </c:pt>
                <c:pt idx="27">
                  <c:v>56.3</c:v>
                </c:pt>
                <c:pt idx="28">
                  <c:v>56.3</c:v>
                </c:pt>
                <c:pt idx="29">
                  <c:v>57.4</c:v>
                </c:pt>
                <c:pt idx="30">
                  <c:v>61</c:v>
                </c:pt>
                <c:pt idx="31">
                  <c:v>62.1</c:v>
                </c:pt>
                <c:pt idx="32">
                  <c:v>62.1</c:v>
                </c:pt>
                <c:pt idx="33">
                  <c:v>63.7</c:v>
                </c:pt>
                <c:pt idx="34">
                  <c:v>63.7</c:v>
                </c:pt>
                <c:pt idx="35">
                  <c:v>64.900000000000006</c:v>
                </c:pt>
                <c:pt idx="36">
                  <c:v>68.7</c:v>
                </c:pt>
                <c:pt idx="37">
                  <c:v>70</c:v>
                </c:pt>
                <c:pt idx="38">
                  <c:v>70</c:v>
                </c:pt>
                <c:pt idx="39">
                  <c:v>71.900000000000006</c:v>
                </c:pt>
                <c:pt idx="40">
                  <c:v>71.900000000000006</c:v>
                </c:pt>
                <c:pt idx="41">
                  <c:v>73.2</c:v>
                </c:pt>
                <c:pt idx="42">
                  <c:v>73.2</c:v>
                </c:pt>
                <c:pt idx="43">
                  <c:v>74.400000000000006</c:v>
                </c:pt>
                <c:pt idx="44">
                  <c:v>74.400000000000006</c:v>
                </c:pt>
                <c:pt idx="45">
                  <c:v>75.7</c:v>
                </c:pt>
                <c:pt idx="46">
                  <c:v>75.7</c:v>
                </c:pt>
                <c:pt idx="47">
                  <c:v>77</c:v>
                </c:pt>
                <c:pt idx="48">
                  <c:v>85.7</c:v>
                </c:pt>
                <c:pt idx="49">
                  <c:v>87.1</c:v>
                </c:pt>
                <c:pt idx="50">
                  <c:v>87.1</c:v>
                </c:pt>
                <c:pt idx="51">
                  <c:v>88.1</c:v>
                </c:pt>
                <c:pt idx="52">
                  <c:v>88.1</c:v>
                </c:pt>
                <c:pt idx="53">
                  <c:v>89.6</c:v>
                </c:pt>
                <c:pt idx="54">
                  <c:v>89.6</c:v>
                </c:pt>
                <c:pt idx="55">
                  <c:v>91.1</c:v>
                </c:pt>
                <c:pt idx="56">
                  <c:v>91.1</c:v>
                </c:pt>
                <c:pt idx="57">
                  <c:v>92.5</c:v>
                </c:pt>
                <c:pt idx="58">
                  <c:v>92.5</c:v>
                </c:pt>
                <c:pt idx="59">
                  <c:v>94</c:v>
                </c:pt>
                <c:pt idx="60">
                  <c:v>94</c:v>
                </c:pt>
                <c:pt idx="61">
                  <c:v>100.1</c:v>
                </c:pt>
                <c:pt idx="62">
                  <c:v>100.1</c:v>
                </c:pt>
                <c:pt idx="63">
                  <c:v>101.5</c:v>
                </c:pt>
                <c:pt idx="64">
                  <c:v>101.5</c:v>
                </c:pt>
                <c:pt idx="65">
                  <c:v>108.1</c:v>
                </c:pt>
                <c:pt idx="66">
                  <c:v>108.1</c:v>
                </c:pt>
                <c:pt idx="67">
                  <c:v>109.6</c:v>
                </c:pt>
                <c:pt idx="68">
                  <c:v>109.6</c:v>
                </c:pt>
                <c:pt idx="69">
                  <c:v>111.1</c:v>
                </c:pt>
                <c:pt idx="70">
                  <c:v>111.1</c:v>
                </c:pt>
                <c:pt idx="71">
                  <c:v>112.5</c:v>
                </c:pt>
                <c:pt idx="72">
                  <c:v>112.5</c:v>
                </c:pt>
                <c:pt idx="73">
                  <c:v>114</c:v>
                </c:pt>
                <c:pt idx="74">
                  <c:v>114</c:v>
                </c:pt>
                <c:pt idx="75">
                  <c:v>115.4</c:v>
                </c:pt>
                <c:pt idx="76">
                  <c:v>115.4</c:v>
                </c:pt>
                <c:pt idx="77">
                  <c:v>116.9</c:v>
                </c:pt>
                <c:pt idx="78">
                  <c:v>139.5</c:v>
                </c:pt>
                <c:pt idx="79">
                  <c:v>141.30000000000001</c:v>
                </c:pt>
                <c:pt idx="80">
                  <c:v>141.30000000000001</c:v>
                </c:pt>
                <c:pt idx="81">
                  <c:v>143.19999999999999</c:v>
                </c:pt>
                <c:pt idx="82">
                  <c:v>143.19999999999999</c:v>
                </c:pt>
                <c:pt idx="83">
                  <c:v>145</c:v>
                </c:pt>
                <c:pt idx="84">
                  <c:v>145</c:v>
                </c:pt>
                <c:pt idx="85">
                  <c:v>146.80000000000001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3F-4FDE-97CA-7724B2B7A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51311"/>
        <c:axId val="1"/>
      </c:scatterChart>
      <c:valAx>
        <c:axId val="574151311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5905070464917999"/>
              <c:y val="0.949381385541554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769971747162178E-2"/>
              <c:y val="0.444170274317262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4151311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763575572161759"/>
          <c:y val="0.5052112470417266"/>
          <c:w val="0.19848925890633096"/>
          <c:h val="0.166239181292506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Futura 5 panel weights</a:t>
            </a:r>
          </a:p>
        </c:rich>
      </c:tx>
      <c:layout>
        <c:manualLayout>
          <c:xMode val="edge"/>
          <c:yMode val="edge"/>
          <c:x val="0.35564913936319759"/>
          <c:y val="2.6631995934195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2019925457653"/>
          <c:y val="0.12916519153614808"/>
          <c:w val="0.59605317953106307"/>
          <c:h val="0.71773235296890536"/>
        </c:manualLayout>
      </c:layout>
      <c:scatterChart>
        <c:scatterStyle val="smoothMarker"/>
        <c:varyColors val="0"/>
        <c:ser>
          <c:idx val="0"/>
          <c:order val="0"/>
          <c:tx>
            <c:v>Futura 5 panel min H (2301mm)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weights!$B$96:$B$181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weights!$C$96:$C$181</c:f>
              <c:numCache>
                <c:formatCode>General</c:formatCode>
                <c:ptCount val="86"/>
                <c:pt idx="0">
                  <c:v>39</c:v>
                </c:pt>
                <c:pt idx="1">
                  <c:v>40.1</c:v>
                </c:pt>
                <c:pt idx="2">
                  <c:v>40.1</c:v>
                </c:pt>
                <c:pt idx="3">
                  <c:v>41.3</c:v>
                </c:pt>
                <c:pt idx="4">
                  <c:v>41.3</c:v>
                </c:pt>
                <c:pt idx="5">
                  <c:v>42.5</c:v>
                </c:pt>
                <c:pt idx="6">
                  <c:v>42.5</c:v>
                </c:pt>
                <c:pt idx="7">
                  <c:v>43.7</c:v>
                </c:pt>
                <c:pt idx="8">
                  <c:v>43.7</c:v>
                </c:pt>
                <c:pt idx="9">
                  <c:v>49.6</c:v>
                </c:pt>
                <c:pt idx="10">
                  <c:v>49.6</c:v>
                </c:pt>
                <c:pt idx="11">
                  <c:v>50.7</c:v>
                </c:pt>
                <c:pt idx="12">
                  <c:v>50.7</c:v>
                </c:pt>
                <c:pt idx="13">
                  <c:v>51.9</c:v>
                </c:pt>
                <c:pt idx="14">
                  <c:v>51.9</c:v>
                </c:pt>
                <c:pt idx="15">
                  <c:v>53.1</c:v>
                </c:pt>
                <c:pt idx="16">
                  <c:v>53.1</c:v>
                </c:pt>
                <c:pt idx="17">
                  <c:v>54.3</c:v>
                </c:pt>
                <c:pt idx="18">
                  <c:v>54.3</c:v>
                </c:pt>
                <c:pt idx="19">
                  <c:v>55.5</c:v>
                </c:pt>
                <c:pt idx="20">
                  <c:v>55.5</c:v>
                </c:pt>
                <c:pt idx="21">
                  <c:v>56.7</c:v>
                </c:pt>
                <c:pt idx="22">
                  <c:v>56.7</c:v>
                </c:pt>
                <c:pt idx="23">
                  <c:v>57.8</c:v>
                </c:pt>
                <c:pt idx="24">
                  <c:v>57.8</c:v>
                </c:pt>
                <c:pt idx="25">
                  <c:v>59</c:v>
                </c:pt>
                <c:pt idx="26">
                  <c:v>59</c:v>
                </c:pt>
                <c:pt idx="27">
                  <c:v>60.2</c:v>
                </c:pt>
                <c:pt idx="28">
                  <c:v>60.2</c:v>
                </c:pt>
                <c:pt idx="29">
                  <c:v>61.4</c:v>
                </c:pt>
                <c:pt idx="30">
                  <c:v>64.900000000000006</c:v>
                </c:pt>
                <c:pt idx="31">
                  <c:v>66.2</c:v>
                </c:pt>
                <c:pt idx="32">
                  <c:v>66.2</c:v>
                </c:pt>
                <c:pt idx="33">
                  <c:v>67.8</c:v>
                </c:pt>
                <c:pt idx="34">
                  <c:v>67.8</c:v>
                </c:pt>
                <c:pt idx="35">
                  <c:v>69.099999999999994</c:v>
                </c:pt>
                <c:pt idx="36">
                  <c:v>73.8</c:v>
                </c:pt>
                <c:pt idx="37">
                  <c:v>75.099999999999994</c:v>
                </c:pt>
                <c:pt idx="38">
                  <c:v>75.5</c:v>
                </c:pt>
                <c:pt idx="39">
                  <c:v>76.5</c:v>
                </c:pt>
                <c:pt idx="40">
                  <c:v>76.5</c:v>
                </c:pt>
                <c:pt idx="41">
                  <c:v>77.8</c:v>
                </c:pt>
                <c:pt idx="42">
                  <c:v>77.8</c:v>
                </c:pt>
                <c:pt idx="43">
                  <c:v>79.2</c:v>
                </c:pt>
                <c:pt idx="44">
                  <c:v>79.2</c:v>
                </c:pt>
                <c:pt idx="45">
                  <c:v>80.599999999999994</c:v>
                </c:pt>
                <c:pt idx="46">
                  <c:v>80.599999999999994</c:v>
                </c:pt>
                <c:pt idx="47">
                  <c:v>81.900000000000006</c:v>
                </c:pt>
                <c:pt idx="48">
                  <c:v>94.9</c:v>
                </c:pt>
                <c:pt idx="49">
                  <c:v>96.5</c:v>
                </c:pt>
                <c:pt idx="50">
                  <c:v>96.5</c:v>
                </c:pt>
                <c:pt idx="51">
                  <c:v>97.7</c:v>
                </c:pt>
                <c:pt idx="52">
                  <c:v>97.7</c:v>
                </c:pt>
                <c:pt idx="53">
                  <c:v>99.3</c:v>
                </c:pt>
                <c:pt idx="54">
                  <c:v>99.3</c:v>
                </c:pt>
                <c:pt idx="55">
                  <c:v>100.9</c:v>
                </c:pt>
                <c:pt idx="56">
                  <c:v>100.9</c:v>
                </c:pt>
                <c:pt idx="57">
                  <c:v>102.6</c:v>
                </c:pt>
                <c:pt idx="58">
                  <c:v>102.6</c:v>
                </c:pt>
                <c:pt idx="59">
                  <c:v>104.2</c:v>
                </c:pt>
                <c:pt idx="60">
                  <c:v>104.2</c:v>
                </c:pt>
                <c:pt idx="61">
                  <c:v>110.4</c:v>
                </c:pt>
                <c:pt idx="62">
                  <c:v>110.4</c:v>
                </c:pt>
                <c:pt idx="63">
                  <c:v>112.1</c:v>
                </c:pt>
                <c:pt idx="64">
                  <c:v>112.1</c:v>
                </c:pt>
                <c:pt idx="65">
                  <c:v>119.1</c:v>
                </c:pt>
                <c:pt idx="66">
                  <c:v>119.1</c:v>
                </c:pt>
                <c:pt idx="67">
                  <c:v>120.7</c:v>
                </c:pt>
                <c:pt idx="68">
                  <c:v>120.7</c:v>
                </c:pt>
                <c:pt idx="69">
                  <c:v>122.3</c:v>
                </c:pt>
                <c:pt idx="70">
                  <c:v>122.3</c:v>
                </c:pt>
                <c:pt idx="71">
                  <c:v>124</c:v>
                </c:pt>
                <c:pt idx="72">
                  <c:v>124</c:v>
                </c:pt>
                <c:pt idx="73">
                  <c:v>125.6</c:v>
                </c:pt>
                <c:pt idx="74">
                  <c:v>125.6</c:v>
                </c:pt>
                <c:pt idx="75">
                  <c:v>127.2</c:v>
                </c:pt>
                <c:pt idx="76">
                  <c:v>127.3</c:v>
                </c:pt>
                <c:pt idx="77">
                  <c:v>128.80000000000001</c:v>
                </c:pt>
                <c:pt idx="78">
                  <c:v>157.19999999999999</c:v>
                </c:pt>
                <c:pt idx="79">
                  <c:v>159.19999999999999</c:v>
                </c:pt>
                <c:pt idx="80">
                  <c:v>159.19999999999999</c:v>
                </c:pt>
                <c:pt idx="81">
                  <c:v>161.30000000000001</c:v>
                </c:pt>
                <c:pt idx="82">
                  <c:v>161.30000000000001</c:v>
                </c:pt>
                <c:pt idx="83">
                  <c:v>163.4</c:v>
                </c:pt>
                <c:pt idx="84">
                  <c:v>163.4</c:v>
                </c:pt>
                <c:pt idx="85">
                  <c:v>165.4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88-40A1-A7BA-74AE4CC43505}"/>
            </c:ext>
          </c:extLst>
        </c:ser>
        <c:ser>
          <c:idx val="2"/>
          <c:order val="1"/>
          <c:tx>
            <c:v>Futura 5 panel max H (2874mm)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weights!$G$96:$G$181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weights!$H$96:$H$181</c:f>
              <c:numCache>
                <c:formatCode>General</c:formatCode>
                <c:ptCount val="86"/>
                <c:pt idx="0">
                  <c:v>45.2</c:v>
                </c:pt>
                <c:pt idx="1">
                  <c:v>46.6</c:v>
                </c:pt>
                <c:pt idx="2">
                  <c:v>46.6</c:v>
                </c:pt>
                <c:pt idx="3">
                  <c:v>48</c:v>
                </c:pt>
                <c:pt idx="4">
                  <c:v>48</c:v>
                </c:pt>
                <c:pt idx="5">
                  <c:v>49.4</c:v>
                </c:pt>
                <c:pt idx="6">
                  <c:v>49.4</c:v>
                </c:pt>
                <c:pt idx="7">
                  <c:v>50.7</c:v>
                </c:pt>
                <c:pt idx="8">
                  <c:v>50.7</c:v>
                </c:pt>
                <c:pt idx="9">
                  <c:v>58</c:v>
                </c:pt>
                <c:pt idx="10">
                  <c:v>58</c:v>
                </c:pt>
                <c:pt idx="11">
                  <c:v>59.3</c:v>
                </c:pt>
                <c:pt idx="12">
                  <c:v>59.3</c:v>
                </c:pt>
                <c:pt idx="13">
                  <c:v>60.7</c:v>
                </c:pt>
                <c:pt idx="14">
                  <c:v>60.7</c:v>
                </c:pt>
                <c:pt idx="15">
                  <c:v>62.1</c:v>
                </c:pt>
                <c:pt idx="16">
                  <c:v>62.1</c:v>
                </c:pt>
                <c:pt idx="17">
                  <c:v>63.5</c:v>
                </c:pt>
                <c:pt idx="18">
                  <c:v>63.5</c:v>
                </c:pt>
                <c:pt idx="19">
                  <c:v>64.8</c:v>
                </c:pt>
                <c:pt idx="20">
                  <c:v>64.8</c:v>
                </c:pt>
                <c:pt idx="21">
                  <c:v>66.2</c:v>
                </c:pt>
                <c:pt idx="22">
                  <c:v>66.2</c:v>
                </c:pt>
                <c:pt idx="23">
                  <c:v>67.599999999999994</c:v>
                </c:pt>
                <c:pt idx="24">
                  <c:v>67.599999999999994</c:v>
                </c:pt>
                <c:pt idx="25">
                  <c:v>69</c:v>
                </c:pt>
                <c:pt idx="26">
                  <c:v>69</c:v>
                </c:pt>
                <c:pt idx="27">
                  <c:v>71.2</c:v>
                </c:pt>
                <c:pt idx="28">
                  <c:v>71.2</c:v>
                </c:pt>
                <c:pt idx="29">
                  <c:v>72.599999999999994</c:v>
                </c:pt>
                <c:pt idx="30">
                  <c:v>76.099999999999994</c:v>
                </c:pt>
                <c:pt idx="31">
                  <c:v>77.599999999999994</c:v>
                </c:pt>
                <c:pt idx="32">
                  <c:v>77.599999999999994</c:v>
                </c:pt>
                <c:pt idx="33">
                  <c:v>79.5</c:v>
                </c:pt>
                <c:pt idx="34">
                  <c:v>79.5</c:v>
                </c:pt>
                <c:pt idx="35">
                  <c:v>80.900000000000006</c:v>
                </c:pt>
                <c:pt idx="36">
                  <c:v>84.8</c:v>
                </c:pt>
                <c:pt idx="37">
                  <c:v>86.3</c:v>
                </c:pt>
                <c:pt idx="38">
                  <c:v>86.3</c:v>
                </c:pt>
                <c:pt idx="39">
                  <c:v>87.8</c:v>
                </c:pt>
                <c:pt idx="40">
                  <c:v>87.8</c:v>
                </c:pt>
                <c:pt idx="41">
                  <c:v>89.4</c:v>
                </c:pt>
                <c:pt idx="42">
                  <c:v>89.4</c:v>
                </c:pt>
                <c:pt idx="43">
                  <c:v>91</c:v>
                </c:pt>
                <c:pt idx="44">
                  <c:v>91</c:v>
                </c:pt>
                <c:pt idx="45">
                  <c:v>92.5</c:v>
                </c:pt>
                <c:pt idx="46">
                  <c:v>92.5</c:v>
                </c:pt>
                <c:pt idx="47">
                  <c:v>94.1</c:v>
                </c:pt>
                <c:pt idx="48">
                  <c:v>107.1</c:v>
                </c:pt>
                <c:pt idx="49">
                  <c:v>108.9</c:v>
                </c:pt>
                <c:pt idx="50">
                  <c:v>108.9</c:v>
                </c:pt>
                <c:pt idx="51">
                  <c:v>110.2</c:v>
                </c:pt>
                <c:pt idx="52">
                  <c:v>110.2</c:v>
                </c:pt>
                <c:pt idx="53">
                  <c:v>112</c:v>
                </c:pt>
                <c:pt idx="54">
                  <c:v>112</c:v>
                </c:pt>
                <c:pt idx="55">
                  <c:v>113.8</c:v>
                </c:pt>
                <c:pt idx="56">
                  <c:v>113.8</c:v>
                </c:pt>
                <c:pt idx="57">
                  <c:v>115.6</c:v>
                </c:pt>
                <c:pt idx="58">
                  <c:v>115.6</c:v>
                </c:pt>
                <c:pt idx="59">
                  <c:v>117.4</c:v>
                </c:pt>
                <c:pt idx="60">
                  <c:v>117.5</c:v>
                </c:pt>
                <c:pt idx="61">
                  <c:v>125</c:v>
                </c:pt>
                <c:pt idx="62">
                  <c:v>125</c:v>
                </c:pt>
                <c:pt idx="63">
                  <c:v>126.8</c:v>
                </c:pt>
                <c:pt idx="64">
                  <c:v>126.8</c:v>
                </c:pt>
                <c:pt idx="65">
                  <c:v>135.19999999999999</c:v>
                </c:pt>
                <c:pt idx="66">
                  <c:v>135.19999999999999</c:v>
                </c:pt>
                <c:pt idx="67">
                  <c:v>137</c:v>
                </c:pt>
                <c:pt idx="68">
                  <c:v>137</c:v>
                </c:pt>
                <c:pt idx="69">
                  <c:v>138.80000000000001</c:v>
                </c:pt>
                <c:pt idx="70">
                  <c:v>138.80000000000001</c:v>
                </c:pt>
                <c:pt idx="71">
                  <c:v>140.69999999999999</c:v>
                </c:pt>
                <c:pt idx="72">
                  <c:v>140.69999999999999</c:v>
                </c:pt>
                <c:pt idx="73">
                  <c:v>142.5</c:v>
                </c:pt>
                <c:pt idx="74">
                  <c:v>142.5</c:v>
                </c:pt>
                <c:pt idx="75">
                  <c:v>144.30000000000001</c:v>
                </c:pt>
                <c:pt idx="76">
                  <c:v>144.30000000000001</c:v>
                </c:pt>
                <c:pt idx="77">
                  <c:v>146.1</c:v>
                </c:pt>
                <c:pt idx="78">
                  <c:v>174.5</c:v>
                </c:pt>
                <c:pt idx="79">
                  <c:v>176.7</c:v>
                </c:pt>
                <c:pt idx="80">
                  <c:v>176.7</c:v>
                </c:pt>
                <c:pt idx="81">
                  <c:v>179</c:v>
                </c:pt>
                <c:pt idx="82">
                  <c:v>179</c:v>
                </c:pt>
                <c:pt idx="83">
                  <c:v>181.2</c:v>
                </c:pt>
                <c:pt idx="84">
                  <c:v>181.2</c:v>
                </c:pt>
                <c:pt idx="85">
                  <c:v>183.5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88-40A1-A7BA-74AE4CC43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43151"/>
        <c:axId val="1"/>
      </c:scatterChart>
      <c:valAx>
        <c:axId val="574143151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1475576788856446"/>
              <c:y val="0.94010958179299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2391990327051816E-2"/>
              <c:y val="0.376842735506867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4143151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343104583837128"/>
          <c:y val="0.4367647611687796"/>
          <c:w val="0.23668642543277596"/>
          <c:h val="0.149139149383515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Sommerset/Georgian 4 panel weights</a:t>
            </a:r>
          </a:p>
        </c:rich>
      </c:tx>
      <c:layout>
        <c:manualLayout>
          <c:xMode val="edge"/>
          <c:yMode val="edge"/>
          <c:x val="0.26005820791388418"/>
          <c:y val="2.6561263725785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88830740699636"/>
          <c:y val="0.12616607511007891"/>
          <c:w val="0.62187833828181383"/>
          <c:h val="0.71184227641055053"/>
        </c:manualLayout>
      </c:layout>
      <c:scatterChart>
        <c:scatterStyle val="smoothMarker"/>
        <c:varyColors val="0"/>
        <c:ser>
          <c:idx val="0"/>
          <c:order val="0"/>
          <c:tx>
            <c:v>Sommerset/Georgian 4 panel min H (1727mm)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weights!$B$186:$B$271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weights!$C$186:$C$271</c:f>
              <c:numCache>
                <c:formatCode>General</c:formatCode>
                <c:ptCount val="86"/>
                <c:pt idx="0">
                  <c:v>38.299999999999997</c:v>
                </c:pt>
                <c:pt idx="1">
                  <c:v>39.6</c:v>
                </c:pt>
                <c:pt idx="2">
                  <c:v>39.6</c:v>
                </c:pt>
                <c:pt idx="3">
                  <c:v>40.799999999999997</c:v>
                </c:pt>
                <c:pt idx="4">
                  <c:v>40.799999999999997</c:v>
                </c:pt>
                <c:pt idx="5">
                  <c:v>42.1</c:v>
                </c:pt>
                <c:pt idx="6">
                  <c:v>42.1</c:v>
                </c:pt>
                <c:pt idx="7">
                  <c:v>43.3</c:v>
                </c:pt>
                <c:pt idx="8">
                  <c:v>43.3</c:v>
                </c:pt>
                <c:pt idx="9">
                  <c:v>44.6</c:v>
                </c:pt>
                <c:pt idx="10">
                  <c:v>44.6</c:v>
                </c:pt>
                <c:pt idx="11">
                  <c:v>45.8</c:v>
                </c:pt>
                <c:pt idx="12">
                  <c:v>45.8</c:v>
                </c:pt>
                <c:pt idx="13">
                  <c:v>47.1</c:v>
                </c:pt>
                <c:pt idx="14">
                  <c:v>47.1</c:v>
                </c:pt>
                <c:pt idx="15">
                  <c:v>48.3</c:v>
                </c:pt>
                <c:pt idx="16">
                  <c:v>48.3</c:v>
                </c:pt>
                <c:pt idx="17">
                  <c:v>51.7</c:v>
                </c:pt>
                <c:pt idx="18">
                  <c:v>51.7</c:v>
                </c:pt>
                <c:pt idx="19">
                  <c:v>53</c:v>
                </c:pt>
                <c:pt idx="20">
                  <c:v>53</c:v>
                </c:pt>
                <c:pt idx="21">
                  <c:v>54.2</c:v>
                </c:pt>
                <c:pt idx="22">
                  <c:v>54.2</c:v>
                </c:pt>
                <c:pt idx="23">
                  <c:v>55.5</c:v>
                </c:pt>
                <c:pt idx="24">
                  <c:v>55.5</c:v>
                </c:pt>
                <c:pt idx="25">
                  <c:v>56.8</c:v>
                </c:pt>
                <c:pt idx="26">
                  <c:v>56.8</c:v>
                </c:pt>
                <c:pt idx="27">
                  <c:v>58</c:v>
                </c:pt>
                <c:pt idx="28">
                  <c:v>58</c:v>
                </c:pt>
                <c:pt idx="29">
                  <c:v>59.3</c:v>
                </c:pt>
                <c:pt idx="30">
                  <c:v>62.8</c:v>
                </c:pt>
                <c:pt idx="31">
                  <c:v>64.099999999999994</c:v>
                </c:pt>
                <c:pt idx="32">
                  <c:v>64.099999999999994</c:v>
                </c:pt>
                <c:pt idx="33">
                  <c:v>65.8</c:v>
                </c:pt>
                <c:pt idx="34">
                  <c:v>65.8</c:v>
                </c:pt>
                <c:pt idx="35">
                  <c:v>67.2</c:v>
                </c:pt>
                <c:pt idx="36">
                  <c:v>67.2</c:v>
                </c:pt>
                <c:pt idx="37">
                  <c:v>74.5</c:v>
                </c:pt>
                <c:pt idx="38">
                  <c:v>74.5</c:v>
                </c:pt>
                <c:pt idx="39">
                  <c:v>75.900000000000006</c:v>
                </c:pt>
                <c:pt idx="40">
                  <c:v>75.900000000000006</c:v>
                </c:pt>
                <c:pt idx="41">
                  <c:v>77.400000000000006</c:v>
                </c:pt>
                <c:pt idx="42">
                  <c:v>77.400000000000006</c:v>
                </c:pt>
                <c:pt idx="43">
                  <c:v>78.8</c:v>
                </c:pt>
                <c:pt idx="44">
                  <c:v>78.8</c:v>
                </c:pt>
                <c:pt idx="45">
                  <c:v>80.2</c:v>
                </c:pt>
                <c:pt idx="46">
                  <c:v>80.2</c:v>
                </c:pt>
                <c:pt idx="47">
                  <c:v>81.7</c:v>
                </c:pt>
                <c:pt idx="48">
                  <c:v>90.3</c:v>
                </c:pt>
                <c:pt idx="49">
                  <c:v>91.9</c:v>
                </c:pt>
                <c:pt idx="50">
                  <c:v>91.9</c:v>
                </c:pt>
                <c:pt idx="51">
                  <c:v>93.1</c:v>
                </c:pt>
                <c:pt idx="52">
                  <c:v>93.1</c:v>
                </c:pt>
                <c:pt idx="53">
                  <c:v>94.7</c:v>
                </c:pt>
                <c:pt idx="54">
                  <c:v>94.7</c:v>
                </c:pt>
                <c:pt idx="55">
                  <c:v>96.3</c:v>
                </c:pt>
                <c:pt idx="56">
                  <c:v>96.3</c:v>
                </c:pt>
                <c:pt idx="57">
                  <c:v>97.9</c:v>
                </c:pt>
                <c:pt idx="58">
                  <c:v>97.9</c:v>
                </c:pt>
                <c:pt idx="59">
                  <c:v>101.9</c:v>
                </c:pt>
                <c:pt idx="60">
                  <c:v>101.9</c:v>
                </c:pt>
                <c:pt idx="61">
                  <c:v>107.2</c:v>
                </c:pt>
                <c:pt idx="62">
                  <c:v>107.2</c:v>
                </c:pt>
                <c:pt idx="63">
                  <c:v>108.8</c:v>
                </c:pt>
                <c:pt idx="64">
                  <c:v>108.8</c:v>
                </c:pt>
                <c:pt idx="65">
                  <c:v>110.4</c:v>
                </c:pt>
                <c:pt idx="66">
                  <c:v>110.4</c:v>
                </c:pt>
                <c:pt idx="67">
                  <c:v>112</c:v>
                </c:pt>
                <c:pt idx="68">
                  <c:v>112</c:v>
                </c:pt>
                <c:pt idx="69">
                  <c:v>113.6</c:v>
                </c:pt>
                <c:pt idx="70">
                  <c:v>113.6</c:v>
                </c:pt>
                <c:pt idx="71">
                  <c:v>115.2</c:v>
                </c:pt>
                <c:pt idx="72">
                  <c:v>115.2</c:v>
                </c:pt>
                <c:pt idx="73">
                  <c:v>116.8</c:v>
                </c:pt>
                <c:pt idx="74">
                  <c:v>116.8</c:v>
                </c:pt>
                <c:pt idx="75">
                  <c:v>118.4</c:v>
                </c:pt>
                <c:pt idx="76">
                  <c:v>118.4</c:v>
                </c:pt>
                <c:pt idx="77">
                  <c:v>120</c:v>
                </c:pt>
                <c:pt idx="78">
                  <c:v>142.6</c:v>
                </c:pt>
                <c:pt idx="79">
                  <c:v>146.30000000000001</c:v>
                </c:pt>
                <c:pt idx="80">
                  <c:v>146.30000000000001</c:v>
                </c:pt>
                <c:pt idx="81">
                  <c:v>148.30000000000001</c:v>
                </c:pt>
                <c:pt idx="82">
                  <c:v>148.30000000000001</c:v>
                </c:pt>
                <c:pt idx="83">
                  <c:v>150.30000000000001</c:v>
                </c:pt>
                <c:pt idx="84">
                  <c:v>150.30000000000001</c:v>
                </c:pt>
                <c:pt idx="85">
                  <c:v>152.19999999999999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F9-478D-9747-0653099EC625}"/>
            </c:ext>
          </c:extLst>
        </c:ser>
        <c:ser>
          <c:idx val="2"/>
          <c:order val="1"/>
          <c:tx>
            <c:v>Sommerset/Georgian 4 panel max H (2300mm)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weights!$G$186:$G$271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weights!$H$186:$H$271</c:f>
              <c:numCache>
                <c:formatCode>General</c:formatCode>
                <c:ptCount val="86"/>
                <c:pt idx="0">
                  <c:v>46.1</c:v>
                </c:pt>
                <c:pt idx="1">
                  <c:v>47.6</c:v>
                </c:pt>
                <c:pt idx="2">
                  <c:v>47.6</c:v>
                </c:pt>
                <c:pt idx="3">
                  <c:v>49.2</c:v>
                </c:pt>
                <c:pt idx="4">
                  <c:v>49.2</c:v>
                </c:pt>
                <c:pt idx="5">
                  <c:v>50.7</c:v>
                </c:pt>
                <c:pt idx="6">
                  <c:v>50.7</c:v>
                </c:pt>
                <c:pt idx="7">
                  <c:v>52.2</c:v>
                </c:pt>
                <c:pt idx="8">
                  <c:v>52.2</c:v>
                </c:pt>
                <c:pt idx="9">
                  <c:v>53.7</c:v>
                </c:pt>
                <c:pt idx="10">
                  <c:v>53.7</c:v>
                </c:pt>
                <c:pt idx="11">
                  <c:v>55.2</c:v>
                </c:pt>
                <c:pt idx="12">
                  <c:v>55.2</c:v>
                </c:pt>
                <c:pt idx="13">
                  <c:v>56.7</c:v>
                </c:pt>
                <c:pt idx="14">
                  <c:v>56.7</c:v>
                </c:pt>
                <c:pt idx="15">
                  <c:v>58.2</c:v>
                </c:pt>
                <c:pt idx="16">
                  <c:v>58.2</c:v>
                </c:pt>
                <c:pt idx="17">
                  <c:v>62.6</c:v>
                </c:pt>
                <c:pt idx="18">
                  <c:v>62.6</c:v>
                </c:pt>
                <c:pt idx="19">
                  <c:v>64.099999999999994</c:v>
                </c:pt>
                <c:pt idx="20">
                  <c:v>64.099999999999994</c:v>
                </c:pt>
                <c:pt idx="21">
                  <c:v>65.599999999999994</c:v>
                </c:pt>
                <c:pt idx="22">
                  <c:v>65.599999999999994</c:v>
                </c:pt>
                <c:pt idx="23">
                  <c:v>67.099999999999994</c:v>
                </c:pt>
                <c:pt idx="24">
                  <c:v>67.099999999999994</c:v>
                </c:pt>
                <c:pt idx="25">
                  <c:v>68.599999999999994</c:v>
                </c:pt>
                <c:pt idx="26">
                  <c:v>68.599999999999994</c:v>
                </c:pt>
                <c:pt idx="27">
                  <c:v>70.599999999999994</c:v>
                </c:pt>
                <c:pt idx="28">
                  <c:v>70.599999999999994</c:v>
                </c:pt>
                <c:pt idx="29">
                  <c:v>72.099999999999994</c:v>
                </c:pt>
                <c:pt idx="30">
                  <c:v>75.599999999999994</c:v>
                </c:pt>
                <c:pt idx="31">
                  <c:v>77.2</c:v>
                </c:pt>
                <c:pt idx="32">
                  <c:v>77.2</c:v>
                </c:pt>
                <c:pt idx="33">
                  <c:v>79.3</c:v>
                </c:pt>
                <c:pt idx="34">
                  <c:v>79.3</c:v>
                </c:pt>
                <c:pt idx="35">
                  <c:v>80.900000000000006</c:v>
                </c:pt>
                <c:pt idx="36">
                  <c:v>80.900000000000006</c:v>
                </c:pt>
                <c:pt idx="37">
                  <c:v>88.5</c:v>
                </c:pt>
                <c:pt idx="38">
                  <c:v>88.5</c:v>
                </c:pt>
                <c:pt idx="39">
                  <c:v>90.2</c:v>
                </c:pt>
                <c:pt idx="40">
                  <c:v>90.2</c:v>
                </c:pt>
                <c:pt idx="41">
                  <c:v>91.9</c:v>
                </c:pt>
                <c:pt idx="42">
                  <c:v>91.9</c:v>
                </c:pt>
                <c:pt idx="43">
                  <c:v>93.5</c:v>
                </c:pt>
                <c:pt idx="44">
                  <c:v>93.5</c:v>
                </c:pt>
                <c:pt idx="45">
                  <c:v>95.2</c:v>
                </c:pt>
                <c:pt idx="46">
                  <c:v>95.2</c:v>
                </c:pt>
                <c:pt idx="47">
                  <c:v>96.9</c:v>
                </c:pt>
                <c:pt idx="48">
                  <c:v>105.6</c:v>
                </c:pt>
                <c:pt idx="49">
                  <c:v>107.5</c:v>
                </c:pt>
                <c:pt idx="50">
                  <c:v>107.5</c:v>
                </c:pt>
                <c:pt idx="51">
                  <c:v>108.8</c:v>
                </c:pt>
                <c:pt idx="52">
                  <c:v>108.8</c:v>
                </c:pt>
                <c:pt idx="53">
                  <c:v>110.6</c:v>
                </c:pt>
                <c:pt idx="54">
                  <c:v>110.6</c:v>
                </c:pt>
                <c:pt idx="55">
                  <c:v>112.5</c:v>
                </c:pt>
                <c:pt idx="56">
                  <c:v>112.5</c:v>
                </c:pt>
                <c:pt idx="57">
                  <c:v>114.4</c:v>
                </c:pt>
                <c:pt idx="58">
                  <c:v>114.4</c:v>
                </c:pt>
                <c:pt idx="59">
                  <c:v>119.4</c:v>
                </c:pt>
                <c:pt idx="60">
                  <c:v>119.4</c:v>
                </c:pt>
                <c:pt idx="61">
                  <c:v>126</c:v>
                </c:pt>
                <c:pt idx="62">
                  <c:v>126</c:v>
                </c:pt>
                <c:pt idx="63">
                  <c:v>127.9</c:v>
                </c:pt>
                <c:pt idx="64">
                  <c:v>127.9</c:v>
                </c:pt>
                <c:pt idx="65">
                  <c:v>129.69999999999999</c:v>
                </c:pt>
                <c:pt idx="66">
                  <c:v>129.69999999999999</c:v>
                </c:pt>
                <c:pt idx="67">
                  <c:v>131.6</c:v>
                </c:pt>
                <c:pt idx="68">
                  <c:v>131.6</c:v>
                </c:pt>
                <c:pt idx="69">
                  <c:v>133.5</c:v>
                </c:pt>
                <c:pt idx="70">
                  <c:v>133.5</c:v>
                </c:pt>
                <c:pt idx="71">
                  <c:v>135.30000000000001</c:v>
                </c:pt>
                <c:pt idx="72">
                  <c:v>135.6</c:v>
                </c:pt>
                <c:pt idx="73">
                  <c:v>137.19999999999999</c:v>
                </c:pt>
                <c:pt idx="74">
                  <c:v>137.19999999999999</c:v>
                </c:pt>
                <c:pt idx="75">
                  <c:v>139.1</c:v>
                </c:pt>
                <c:pt idx="76">
                  <c:v>139.1</c:v>
                </c:pt>
                <c:pt idx="77">
                  <c:v>140.9</c:v>
                </c:pt>
                <c:pt idx="78">
                  <c:v>163.6</c:v>
                </c:pt>
                <c:pt idx="79">
                  <c:v>167.9</c:v>
                </c:pt>
                <c:pt idx="80">
                  <c:v>167.9</c:v>
                </c:pt>
                <c:pt idx="81">
                  <c:v>170.2</c:v>
                </c:pt>
                <c:pt idx="82">
                  <c:v>170.2</c:v>
                </c:pt>
                <c:pt idx="83">
                  <c:v>172.4</c:v>
                </c:pt>
                <c:pt idx="84">
                  <c:v>172.4</c:v>
                </c:pt>
                <c:pt idx="85">
                  <c:v>174.6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F9-478D-9747-0653099EC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52751"/>
        <c:axId val="1"/>
      </c:scatterChart>
      <c:valAx>
        <c:axId val="574152751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292481477789959"/>
              <c:y val="0.930972862209925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7588491312003723E-2"/>
              <c:y val="0.37185796953716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4152751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012405727765043"/>
          <c:y val="0.4302926665210442"/>
          <c:w val="0.21608704608126517"/>
          <c:h val="0.215146402604562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Sommerset/Georgian 5 panel weights</a:t>
            </a:r>
          </a:p>
        </c:rich>
      </c:tx>
      <c:layout>
        <c:manualLayout>
          <c:xMode val="edge"/>
          <c:yMode val="edge"/>
          <c:x val="0.26098702263986912"/>
          <c:y val="2.65260369534389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39858719154725"/>
          <c:y val="0.1220197573946137"/>
          <c:w val="0.61984407229314697"/>
          <c:h val="0.77588650082444577"/>
        </c:manualLayout>
      </c:layout>
      <c:scatterChart>
        <c:scatterStyle val="smoothMarker"/>
        <c:varyColors val="0"/>
        <c:ser>
          <c:idx val="0"/>
          <c:order val="0"/>
          <c:tx>
            <c:v>Sommerset/Georgian 5 panel min H (2301mm)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weights!$B$276:$B$361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weights!$C$276:$C$361</c:f>
              <c:numCache>
                <c:formatCode>General</c:formatCode>
                <c:ptCount val="86"/>
                <c:pt idx="0">
                  <c:v>49.7</c:v>
                </c:pt>
                <c:pt idx="1">
                  <c:v>51.3</c:v>
                </c:pt>
                <c:pt idx="2">
                  <c:v>51.3</c:v>
                </c:pt>
                <c:pt idx="3">
                  <c:v>52.9</c:v>
                </c:pt>
                <c:pt idx="4">
                  <c:v>52.9</c:v>
                </c:pt>
                <c:pt idx="5">
                  <c:v>54.6</c:v>
                </c:pt>
                <c:pt idx="6">
                  <c:v>54.6</c:v>
                </c:pt>
                <c:pt idx="7">
                  <c:v>56.2</c:v>
                </c:pt>
                <c:pt idx="8">
                  <c:v>56.2</c:v>
                </c:pt>
                <c:pt idx="9">
                  <c:v>57.8</c:v>
                </c:pt>
                <c:pt idx="10">
                  <c:v>57.8</c:v>
                </c:pt>
                <c:pt idx="11">
                  <c:v>59.5</c:v>
                </c:pt>
                <c:pt idx="12">
                  <c:v>59.5</c:v>
                </c:pt>
                <c:pt idx="13">
                  <c:v>61.1</c:v>
                </c:pt>
                <c:pt idx="14">
                  <c:v>61.1</c:v>
                </c:pt>
                <c:pt idx="15">
                  <c:v>62.7</c:v>
                </c:pt>
                <c:pt idx="16">
                  <c:v>62.7</c:v>
                </c:pt>
                <c:pt idx="17">
                  <c:v>67.099999999999994</c:v>
                </c:pt>
                <c:pt idx="18">
                  <c:v>67.099999999999994</c:v>
                </c:pt>
                <c:pt idx="19">
                  <c:v>68.8</c:v>
                </c:pt>
                <c:pt idx="20">
                  <c:v>68.8</c:v>
                </c:pt>
                <c:pt idx="21">
                  <c:v>71</c:v>
                </c:pt>
                <c:pt idx="22">
                  <c:v>71</c:v>
                </c:pt>
                <c:pt idx="23">
                  <c:v>72.599999999999994</c:v>
                </c:pt>
                <c:pt idx="24">
                  <c:v>72.599999999999994</c:v>
                </c:pt>
                <c:pt idx="25">
                  <c:v>74.2</c:v>
                </c:pt>
                <c:pt idx="26">
                  <c:v>74.2</c:v>
                </c:pt>
                <c:pt idx="27">
                  <c:v>75.900000000000006</c:v>
                </c:pt>
                <c:pt idx="28">
                  <c:v>75.900000000000006</c:v>
                </c:pt>
                <c:pt idx="29">
                  <c:v>77.5</c:v>
                </c:pt>
                <c:pt idx="30">
                  <c:v>81</c:v>
                </c:pt>
                <c:pt idx="31">
                  <c:v>82.7</c:v>
                </c:pt>
                <c:pt idx="32">
                  <c:v>82.7</c:v>
                </c:pt>
                <c:pt idx="33">
                  <c:v>84.9</c:v>
                </c:pt>
                <c:pt idx="34">
                  <c:v>84.9</c:v>
                </c:pt>
                <c:pt idx="35">
                  <c:v>86.7</c:v>
                </c:pt>
                <c:pt idx="36">
                  <c:v>90.5</c:v>
                </c:pt>
                <c:pt idx="37">
                  <c:v>94.6</c:v>
                </c:pt>
                <c:pt idx="38">
                  <c:v>94.6</c:v>
                </c:pt>
                <c:pt idx="39">
                  <c:v>96.4</c:v>
                </c:pt>
                <c:pt idx="40">
                  <c:v>96.4</c:v>
                </c:pt>
                <c:pt idx="41">
                  <c:v>98.2</c:v>
                </c:pt>
                <c:pt idx="42">
                  <c:v>98.2</c:v>
                </c:pt>
                <c:pt idx="43">
                  <c:v>100</c:v>
                </c:pt>
                <c:pt idx="44">
                  <c:v>100</c:v>
                </c:pt>
                <c:pt idx="45">
                  <c:v>101.8</c:v>
                </c:pt>
                <c:pt idx="46">
                  <c:v>101.8</c:v>
                </c:pt>
                <c:pt idx="47">
                  <c:v>103.6</c:v>
                </c:pt>
                <c:pt idx="48">
                  <c:v>116.6</c:v>
                </c:pt>
                <c:pt idx="49">
                  <c:v>118.7</c:v>
                </c:pt>
                <c:pt idx="50">
                  <c:v>118.7</c:v>
                </c:pt>
                <c:pt idx="51">
                  <c:v>120.2</c:v>
                </c:pt>
                <c:pt idx="52">
                  <c:v>120.2</c:v>
                </c:pt>
                <c:pt idx="53">
                  <c:v>122.2</c:v>
                </c:pt>
                <c:pt idx="54">
                  <c:v>122.2</c:v>
                </c:pt>
                <c:pt idx="55">
                  <c:v>124.3</c:v>
                </c:pt>
                <c:pt idx="56">
                  <c:v>124.3</c:v>
                </c:pt>
                <c:pt idx="57">
                  <c:v>126.4</c:v>
                </c:pt>
                <c:pt idx="58">
                  <c:v>126.4</c:v>
                </c:pt>
                <c:pt idx="59">
                  <c:v>131.6</c:v>
                </c:pt>
                <c:pt idx="60">
                  <c:v>131.6</c:v>
                </c:pt>
                <c:pt idx="61">
                  <c:v>138.4</c:v>
                </c:pt>
                <c:pt idx="62">
                  <c:v>138.4</c:v>
                </c:pt>
                <c:pt idx="63">
                  <c:v>140.5</c:v>
                </c:pt>
                <c:pt idx="64">
                  <c:v>140.5</c:v>
                </c:pt>
                <c:pt idx="65">
                  <c:v>142.6</c:v>
                </c:pt>
                <c:pt idx="66">
                  <c:v>142.6</c:v>
                </c:pt>
                <c:pt idx="67">
                  <c:v>144.69999999999999</c:v>
                </c:pt>
                <c:pt idx="68">
                  <c:v>144.69999999999999</c:v>
                </c:pt>
                <c:pt idx="69">
                  <c:v>146.69999999999999</c:v>
                </c:pt>
                <c:pt idx="70">
                  <c:v>146.69999999999999</c:v>
                </c:pt>
                <c:pt idx="71">
                  <c:v>148.80000000000001</c:v>
                </c:pt>
                <c:pt idx="72">
                  <c:v>148.80000000000001</c:v>
                </c:pt>
                <c:pt idx="73">
                  <c:v>150.9</c:v>
                </c:pt>
                <c:pt idx="74">
                  <c:v>150.9</c:v>
                </c:pt>
                <c:pt idx="75">
                  <c:v>153</c:v>
                </c:pt>
                <c:pt idx="76">
                  <c:v>153</c:v>
                </c:pt>
                <c:pt idx="77">
                  <c:v>155</c:v>
                </c:pt>
                <c:pt idx="78">
                  <c:v>155</c:v>
                </c:pt>
                <c:pt idx="79">
                  <c:v>188.2</c:v>
                </c:pt>
                <c:pt idx="80">
                  <c:v>188.2</c:v>
                </c:pt>
                <c:pt idx="81">
                  <c:v>190.8</c:v>
                </c:pt>
                <c:pt idx="82">
                  <c:v>190.8</c:v>
                </c:pt>
                <c:pt idx="83">
                  <c:v>193.3</c:v>
                </c:pt>
                <c:pt idx="84">
                  <c:v>193.3</c:v>
                </c:pt>
                <c:pt idx="85">
                  <c:v>195.8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B-4C49-BC3A-68AA02683C8F}"/>
            </c:ext>
          </c:extLst>
        </c:ser>
        <c:ser>
          <c:idx val="2"/>
          <c:order val="1"/>
          <c:tx>
            <c:v>Sommerset/Georgian 5 panel max H (2874mm)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weights!$G$276:$G$361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weights!$H$276:$H$361</c:f>
              <c:numCache>
                <c:formatCode>General</c:formatCode>
                <c:ptCount val="86"/>
                <c:pt idx="0">
                  <c:v>57.5</c:v>
                </c:pt>
                <c:pt idx="1">
                  <c:v>59.4</c:v>
                </c:pt>
                <c:pt idx="2">
                  <c:v>59.4</c:v>
                </c:pt>
                <c:pt idx="3">
                  <c:v>61.3</c:v>
                </c:pt>
                <c:pt idx="4">
                  <c:v>61.3</c:v>
                </c:pt>
                <c:pt idx="5">
                  <c:v>63.2</c:v>
                </c:pt>
                <c:pt idx="6">
                  <c:v>63.2</c:v>
                </c:pt>
                <c:pt idx="7">
                  <c:v>65.099999999999994</c:v>
                </c:pt>
                <c:pt idx="8">
                  <c:v>65.099999999999994</c:v>
                </c:pt>
                <c:pt idx="9">
                  <c:v>67</c:v>
                </c:pt>
                <c:pt idx="10">
                  <c:v>67</c:v>
                </c:pt>
                <c:pt idx="11">
                  <c:v>68.900000000000006</c:v>
                </c:pt>
                <c:pt idx="12">
                  <c:v>68.900000000000006</c:v>
                </c:pt>
                <c:pt idx="13">
                  <c:v>71</c:v>
                </c:pt>
                <c:pt idx="14">
                  <c:v>71</c:v>
                </c:pt>
                <c:pt idx="15">
                  <c:v>72.900000000000006</c:v>
                </c:pt>
                <c:pt idx="16">
                  <c:v>72.900000000000006</c:v>
                </c:pt>
                <c:pt idx="17">
                  <c:v>78.599999999999994</c:v>
                </c:pt>
                <c:pt idx="18">
                  <c:v>78.599999999999994</c:v>
                </c:pt>
                <c:pt idx="19">
                  <c:v>80.5</c:v>
                </c:pt>
                <c:pt idx="20">
                  <c:v>80.5</c:v>
                </c:pt>
                <c:pt idx="21">
                  <c:v>82.4</c:v>
                </c:pt>
                <c:pt idx="22">
                  <c:v>82.4</c:v>
                </c:pt>
                <c:pt idx="23">
                  <c:v>84.3</c:v>
                </c:pt>
                <c:pt idx="24">
                  <c:v>84.3</c:v>
                </c:pt>
                <c:pt idx="25">
                  <c:v>86.2</c:v>
                </c:pt>
                <c:pt idx="26">
                  <c:v>86.2</c:v>
                </c:pt>
                <c:pt idx="27">
                  <c:v>88</c:v>
                </c:pt>
                <c:pt idx="28">
                  <c:v>88</c:v>
                </c:pt>
                <c:pt idx="29">
                  <c:v>89.9</c:v>
                </c:pt>
                <c:pt idx="30">
                  <c:v>93.4</c:v>
                </c:pt>
                <c:pt idx="31">
                  <c:v>95.4</c:v>
                </c:pt>
                <c:pt idx="32">
                  <c:v>95.4</c:v>
                </c:pt>
                <c:pt idx="33">
                  <c:v>98</c:v>
                </c:pt>
                <c:pt idx="34">
                  <c:v>98</c:v>
                </c:pt>
                <c:pt idx="35">
                  <c:v>100</c:v>
                </c:pt>
                <c:pt idx="36">
                  <c:v>103.8</c:v>
                </c:pt>
                <c:pt idx="37">
                  <c:v>108.6</c:v>
                </c:pt>
                <c:pt idx="38">
                  <c:v>108.6</c:v>
                </c:pt>
                <c:pt idx="39">
                  <c:v>110.7</c:v>
                </c:pt>
                <c:pt idx="40">
                  <c:v>110.7</c:v>
                </c:pt>
                <c:pt idx="41">
                  <c:v>112.8</c:v>
                </c:pt>
                <c:pt idx="42">
                  <c:v>112.8</c:v>
                </c:pt>
                <c:pt idx="43">
                  <c:v>114.8</c:v>
                </c:pt>
                <c:pt idx="44">
                  <c:v>114.8</c:v>
                </c:pt>
                <c:pt idx="45">
                  <c:v>116.9</c:v>
                </c:pt>
                <c:pt idx="46">
                  <c:v>116.9</c:v>
                </c:pt>
                <c:pt idx="47">
                  <c:v>119</c:v>
                </c:pt>
                <c:pt idx="48">
                  <c:v>132</c:v>
                </c:pt>
                <c:pt idx="49">
                  <c:v>134.30000000000001</c:v>
                </c:pt>
                <c:pt idx="50">
                  <c:v>134.30000000000001</c:v>
                </c:pt>
                <c:pt idx="51">
                  <c:v>135.9</c:v>
                </c:pt>
                <c:pt idx="52">
                  <c:v>135.9</c:v>
                </c:pt>
                <c:pt idx="53">
                  <c:v>138.30000000000001</c:v>
                </c:pt>
                <c:pt idx="54">
                  <c:v>138.30000000000001</c:v>
                </c:pt>
                <c:pt idx="55">
                  <c:v>140.6</c:v>
                </c:pt>
                <c:pt idx="56">
                  <c:v>140.6</c:v>
                </c:pt>
                <c:pt idx="57">
                  <c:v>142.9</c:v>
                </c:pt>
                <c:pt idx="58">
                  <c:v>142.9</c:v>
                </c:pt>
                <c:pt idx="59">
                  <c:v>149.1</c:v>
                </c:pt>
                <c:pt idx="60">
                  <c:v>149.1</c:v>
                </c:pt>
                <c:pt idx="61">
                  <c:v>157.30000000000001</c:v>
                </c:pt>
                <c:pt idx="62">
                  <c:v>157.30000000000001</c:v>
                </c:pt>
                <c:pt idx="63">
                  <c:v>159.69999999999999</c:v>
                </c:pt>
                <c:pt idx="64">
                  <c:v>159.69999999999999</c:v>
                </c:pt>
                <c:pt idx="65">
                  <c:v>162</c:v>
                </c:pt>
                <c:pt idx="66">
                  <c:v>162</c:v>
                </c:pt>
                <c:pt idx="67">
                  <c:v>164.3</c:v>
                </c:pt>
                <c:pt idx="68">
                  <c:v>164.3</c:v>
                </c:pt>
                <c:pt idx="69">
                  <c:v>166.7</c:v>
                </c:pt>
                <c:pt idx="70">
                  <c:v>166.7</c:v>
                </c:pt>
                <c:pt idx="71">
                  <c:v>169</c:v>
                </c:pt>
                <c:pt idx="72">
                  <c:v>169</c:v>
                </c:pt>
                <c:pt idx="73">
                  <c:v>171.4</c:v>
                </c:pt>
                <c:pt idx="74">
                  <c:v>171.4</c:v>
                </c:pt>
                <c:pt idx="75">
                  <c:v>173.7</c:v>
                </c:pt>
                <c:pt idx="76">
                  <c:v>173.7</c:v>
                </c:pt>
                <c:pt idx="77">
                  <c:v>176</c:v>
                </c:pt>
                <c:pt idx="78">
                  <c:v>204.3</c:v>
                </c:pt>
                <c:pt idx="79">
                  <c:v>210</c:v>
                </c:pt>
                <c:pt idx="80">
                  <c:v>210</c:v>
                </c:pt>
                <c:pt idx="81">
                  <c:v>212.7</c:v>
                </c:pt>
                <c:pt idx="82">
                  <c:v>212.7</c:v>
                </c:pt>
                <c:pt idx="83">
                  <c:v>215.5</c:v>
                </c:pt>
                <c:pt idx="84">
                  <c:v>215.5</c:v>
                </c:pt>
                <c:pt idx="85">
                  <c:v>218.3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EB-4C49-BC3A-68AA02683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46991"/>
        <c:axId val="1"/>
      </c:scatterChart>
      <c:valAx>
        <c:axId val="574146991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125270845569083"/>
              <c:y val="0.94565313417725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5056923194335221E-2"/>
              <c:y val="0.420437630236775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4146991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547040027076265"/>
          <c:y val="0.44696366719021419"/>
          <c:w val="0.20954239127188745"/>
          <c:h val="0.188334806894184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Grange/Statesman 4 panel weights</a:t>
            </a:r>
          </a:p>
        </c:rich>
      </c:tx>
      <c:layout>
        <c:manualLayout>
          <c:xMode val="edge"/>
          <c:yMode val="edge"/>
          <c:x val="0.27695100612423451"/>
          <c:y val="2.64909036766182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26644283351476"/>
          <c:y val="0.12318260203553261"/>
          <c:w val="0.62032010955464056"/>
          <c:h val="0.77485830312673742"/>
        </c:manualLayout>
      </c:layout>
      <c:scatterChart>
        <c:scatterStyle val="smoothMarker"/>
        <c:varyColors val="0"/>
        <c:ser>
          <c:idx val="0"/>
          <c:order val="0"/>
          <c:tx>
            <c:v>Grange/Statesman 4 panel min H (1727mm)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weights!$B$367:$B$452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weights!$C$367:$C$452</c:f>
              <c:numCache>
                <c:formatCode>General</c:formatCode>
                <c:ptCount val="86"/>
                <c:pt idx="0">
                  <c:v>40.5</c:v>
                </c:pt>
                <c:pt idx="1">
                  <c:v>41.8</c:v>
                </c:pt>
                <c:pt idx="2">
                  <c:v>41.8</c:v>
                </c:pt>
                <c:pt idx="3">
                  <c:v>43.1</c:v>
                </c:pt>
                <c:pt idx="4">
                  <c:v>43.1</c:v>
                </c:pt>
                <c:pt idx="5">
                  <c:v>44.5</c:v>
                </c:pt>
                <c:pt idx="6">
                  <c:v>44.5</c:v>
                </c:pt>
                <c:pt idx="7">
                  <c:v>45.8</c:v>
                </c:pt>
                <c:pt idx="8">
                  <c:v>45.8</c:v>
                </c:pt>
                <c:pt idx="9">
                  <c:v>47.2</c:v>
                </c:pt>
                <c:pt idx="10">
                  <c:v>47.2</c:v>
                </c:pt>
                <c:pt idx="11">
                  <c:v>48.5</c:v>
                </c:pt>
                <c:pt idx="12">
                  <c:v>48.5</c:v>
                </c:pt>
                <c:pt idx="13">
                  <c:v>49.9</c:v>
                </c:pt>
                <c:pt idx="14">
                  <c:v>49.9</c:v>
                </c:pt>
                <c:pt idx="15">
                  <c:v>51.2</c:v>
                </c:pt>
                <c:pt idx="16">
                  <c:v>51.2</c:v>
                </c:pt>
                <c:pt idx="17">
                  <c:v>54.7</c:v>
                </c:pt>
                <c:pt idx="18">
                  <c:v>54.7</c:v>
                </c:pt>
                <c:pt idx="19">
                  <c:v>56</c:v>
                </c:pt>
                <c:pt idx="20">
                  <c:v>56</c:v>
                </c:pt>
                <c:pt idx="21">
                  <c:v>57.4</c:v>
                </c:pt>
                <c:pt idx="22">
                  <c:v>57.4</c:v>
                </c:pt>
                <c:pt idx="23">
                  <c:v>58.7</c:v>
                </c:pt>
                <c:pt idx="24">
                  <c:v>58.7</c:v>
                </c:pt>
                <c:pt idx="25">
                  <c:v>60.1</c:v>
                </c:pt>
                <c:pt idx="26">
                  <c:v>60.1</c:v>
                </c:pt>
                <c:pt idx="27">
                  <c:v>61.4</c:v>
                </c:pt>
                <c:pt idx="28">
                  <c:v>61.4</c:v>
                </c:pt>
                <c:pt idx="29">
                  <c:v>62.8</c:v>
                </c:pt>
                <c:pt idx="30">
                  <c:v>62.8</c:v>
                </c:pt>
                <c:pt idx="31">
                  <c:v>64.099999999999994</c:v>
                </c:pt>
                <c:pt idx="32">
                  <c:v>64.099999999999994</c:v>
                </c:pt>
                <c:pt idx="33">
                  <c:v>65.8</c:v>
                </c:pt>
                <c:pt idx="34">
                  <c:v>65.8</c:v>
                </c:pt>
                <c:pt idx="35">
                  <c:v>67.2</c:v>
                </c:pt>
                <c:pt idx="36">
                  <c:v>67.2</c:v>
                </c:pt>
                <c:pt idx="37">
                  <c:v>70</c:v>
                </c:pt>
                <c:pt idx="38">
                  <c:v>70</c:v>
                </c:pt>
                <c:pt idx="39">
                  <c:v>72</c:v>
                </c:pt>
                <c:pt idx="40">
                  <c:v>72</c:v>
                </c:pt>
                <c:pt idx="41">
                  <c:v>73.3</c:v>
                </c:pt>
                <c:pt idx="42">
                  <c:v>77.400000000000006</c:v>
                </c:pt>
                <c:pt idx="43">
                  <c:v>78.8</c:v>
                </c:pt>
                <c:pt idx="44">
                  <c:v>78.8</c:v>
                </c:pt>
                <c:pt idx="45">
                  <c:v>80.2</c:v>
                </c:pt>
                <c:pt idx="46">
                  <c:v>80.2</c:v>
                </c:pt>
                <c:pt idx="47">
                  <c:v>81.7</c:v>
                </c:pt>
                <c:pt idx="48">
                  <c:v>81.7</c:v>
                </c:pt>
                <c:pt idx="49">
                  <c:v>83.1</c:v>
                </c:pt>
                <c:pt idx="50">
                  <c:v>83.1</c:v>
                </c:pt>
                <c:pt idx="51">
                  <c:v>84.1</c:v>
                </c:pt>
                <c:pt idx="52">
                  <c:v>84.1</c:v>
                </c:pt>
                <c:pt idx="53">
                  <c:v>85.5</c:v>
                </c:pt>
                <c:pt idx="54">
                  <c:v>94.7</c:v>
                </c:pt>
                <c:pt idx="55">
                  <c:v>96.3</c:v>
                </c:pt>
                <c:pt idx="56">
                  <c:v>96.3</c:v>
                </c:pt>
                <c:pt idx="57">
                  <c:v>97.9</c:v>
                </c:pt>
                <c:pt idx="58">
                  <c:v>97.9</c:v>
                </c:pt>
                <c:pt idx="59">
                  <c:v>101.9</c:v>
                </c:pt>
                <c:pt idx="60">
                  <c:v>101.9</c:v>
                </c:pt>
                <c:pt idx="61">
                  <c:v>107.2</c:v>
                </c:pt>
                <c:pt idx="62">
                  <c:v>107.2</c:v>
                </c:pt>
                <c:pt idx="63">
                  <c:v>108.8</c:v>
                </c:pt>
                <c:pt idx="64">
                  <c:v>108.8</c:v>
                </c:pt>
                <c:pt idx="65">
                  <c:v>110.4</c:v>
                </c:pt>
                <c:pt idx="66">
                  <c:v>110.4</c:v>
                </c:pt>
                <c:pt idx="67">
                  <c:v>112</c:v>
                </c:pt>
                <c:pt idx="68">
                  <c:v>112</c:v>
                </c:pt>
                <c:pt idx="69">
                  <c:v>113.6</c:v>
                </c:pt>
                <c:pt idx="70">
                  <c:v>113.6</c:v>
                </c:pt>
                <c:pt idx="71">
                  <c:v>115.2</c:v>
                </c:pt>
                <c:pt idx="72">
                  <c:v>115.2</c:v>
                </c:pt>
                <c:pt idx="73">
                  <c:v>116.8</c:v>
                </c:pt>
                <c:pt idx="74">
                  <c:v>116.8</c:v>
                </c:pt>
                <c:pt idx="75">
                  <c:v>118.4</c:v>
                </c:pt>
                <c:pt idx="76">
                  <c:v>118.4</c:v>
                </c:pt>
                <c:pt idx="77">
                  <c:v>120</c:v>
                </c:pt>
                <c:pt idx="78">
                  <c:v>120</c:v>
                </c:pt>
                <c:pt idx="79">
                  <c:v>123.3</c:v>
                </c:pt>
                <c:pt idx="80">
                  <c:v>123.3</c:v>
                </c:pt>
                <c:pt idx="81">
                  <c:v>125</c:v>
                </c:pt>
                <c:pt idx="82">
                  <c:v>148.30000000000001</c:v>
                </c:pt>
                <c:pt idx="83">
                  <c:v>150.30000000000001</c:v>
                </c:pt>
                <c:pt idx="84">
                  <c:v>150.30000000000001</c:v>
                </c:pt>
                <c:pt idx="85">
                  <c:v>152.19999999999999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DB-4EE3-9B2D-DF36551B16F2}"/>
            </c:ext>
          </c:extLst>
        </c:ser>
        <c:ser>
          <c:idx val="2"/>
          <c:order val="1"/>
          <c:tx>
            <c:v>Grange/Statesman 4 panel max H (2300mm)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weights!$G$367:$G$452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weights!$H$367:$H$452</c:f>
              <c:numCache>
                <c:formatCode>General</c:formatCode>
                <c:ptCount val="86"/>
                <c:pt idx="0">
                  <c:v>48.3</c:v>
                </c:pt>
                <c:pt idx="1">
                  <c:v>49.9</c:v>
                </c:pt>
                <c:pt idx="2">
                  <c:v>49.9</c:v>
                </c:pt>
                <c:pt idx="3">
                  <c:v>51.5</c:v>
                </c:pt>
                <c:pt idx="4">
                  <c:v>51.5</c:v>
                </c:pt>
                <c:pt idx="5">
                  <c:v>53.1</c:v>
                </c:pt>
                <c:pt idx="6">
                  <c:v>53.1</c:v>
                </c:pt>
                <c:pt idx="7">
                  <c:v>54.7</c:v>
                </c:pt>
                <c:pt idx="8">
                  <c:v>54.7</c:v>
                </c:pt>
                <c:pt idx="9">
                  <c:v>56.3</c:v>
                </c:pt>
                <c:pt idx="10">
                  <c:v>56.3</c:v>
                </c:pt>
                <c:pt idx="11">
                  <c:v>57.9</c:v>
                </c:pt>
                <c:pt idx="12">
                  <c:v>57.9</c:v>
                </c:pt>
                <c:pt idx="13">
                  <c:v>59.5</c:v>
                </c:pt>
                <c:pt idx="14">
                  <c:v>59.5</c:v>
                </c:pt>
                <c:pt idx="15">
                  <c:v>61.1</c:v>
                </c:pt>
                <c:pt idx="16">
                  <c:v>61.1</c:v>
                </c:pt>
                <c:pt idx="17">
                  <c:v>65.5</c:v>
                </c:pt>
                <c:pt idx="18">
                  <c:v>65.5</c:v>
                </c:pt>
                <c:pt idx="19">
                  <c:v>67.2</c:v>
                </c:pt>
                <c:pt idx="20">
                  <c:v>67.2</c:v>
                </c:pt>
                <c:pt idx="21">
                  <c:v>68.8</c:v>
                </c:pt>
                <c:pt idx="22">
                  <c:v>68.8</c:v>
                </c:pt>
                <c:pt idx="23">
                  <c:v>70.8</c:v>
                </c:pt>
                <c:pt idx="24">
                  <c:v>70.8</c:v>
                </c:pt>
                <c:pt idx="25">
                  <c:v>72.400000000000006</c:v>
                </c:pt>
                <c:pt idx="26">
                  <c:v>72.400000000000006</c:v>
                </c:pt>
                <c:pt idx="27">
                  <c:v>74</c:v>
                </c:pt>
                <c:pt idx="28">
                  <c:v>74</c:v>
                </c:pt>
                <c:pt idx="29">
                  <c:v>75.599999999999994</c:v>
                </c:pt>
                <c:pt idx="30">
                  <c:v>75.599999999999994</c:v>
                </c:pt>
                <c:pt idx="31">
                  <c:v>77.2</c:v>
                </c:pt>
                <c:pt idx="32">
                  <c:v>77.2</c:v>
                </c:pt>
                <c:pt idx="33">
                  <c:v>79.3</c:v>
                </c:pt>
                <c:pt idx="34">
                  <c:v>79.3</c:v>
                </c:pt>
                <c:pt idx="35">
                  <c:v>80.900000000000006</c:v>
                </c:pt>
                <c:pt idx="36">
                  <c:v>80.900000000000006</c:v>
                </c:pt>
                <c:pt idx="37">
                  <c:v>84.6</c:v>
                </c:pt>
                <c:pt idx="38">
                  <c:v>84.6</c:v>
                </c:pt>
                <c:pt idx="39">
                  <c:v>86.2</c:v>
                </c:pt>
                <c:pt idx="40">
                  <c:v>86.2</c:v>
                </c:pt>
                <c:pt idx="41">
                  <c:v>87.8</c:v>
                </c:pt>
                <c:pt idx="42">
                  <c:v>91.9</c:v>
                </c:pt>
                <c:pt idx="43">
                  <c:v>93.5</c:v>
                </c:pt>
                <c:pt idx="44">
                  <c:v>93.5</c:v>
                </c:pt>
                <c:pt idx="45">
                  <c:v>95.2</c:v>
                </c:pt>
                <c:pt idx="46">
                  <c:v>95.2</c:v>
                </c:pt>
                <c:pt idx="47">
                  <c:v>96.9</c:v>
                </c:pt>
                <c:pt idx="48">
                  <c:v>96.9</c:v>
                </c:pt>
                <c:pt idx="49">
                  <c:v>98.6</c:v>
                </c:pt>
                <c:pt idx="50">
                  <c:v>98.6</c:v>
                </c:pt>
                <c:pt idx="51">
                  <c:v>99.8</c:v>
                </c:pt>
                <c:pt idx="52">
                  <c:v>99.8</c:v>
                </c:pt>
                <c:pt idx="53">
                  <c:v>101.5</c:v>
                </c:pt>
                <c:pt idx="54">
                  <c:v>110.6</c:v>
                </c:pt>
                <c:pt idx="55">
                  <c:v>112.5</c:v>
                </c:pt>
                <c:pt idx="56">
                  <c:v>112.5</c:v>
                </c:pt>
                <c:pt idx="57">
                  <c:v>114.4</c:v>
                </c:pt>
                <c:pt idx="58">
                  <c:v>114.4</c:v>
                </c:pt>
                <c:pt idx="59">
                  <c:v>119.4</c:v>
                </c:pt>
                <c:pt idx="60">
                  <c:v>119.4</c:v>
                </c:pt>
                <c:pt idx="61">
                  <c:v>126</c:v>
                </c:pt>
                <c:pt idx="62">
                  <c:v>126</c:v>
                </c:pt>
                <c:pt idx="63">
                  <c:v>127.9</c:v>
                </c:pt>
                <c:pt idx="64">
                  <c:v>127.9</c:v>
                </c:pt>
                <c:pt idx="65">
                  <c:v>129.69999999999999</c:v>
                </c:pt>
                <c:pt idx="66">
                  <c:v>129.69999999999999</c:v>
                </c:pt>
                <c:pt idx="67">
                  <c:v>131.6</c:v>
                </c:pt>
                <c:pt idx="68">
                  <c:v>131.6</c:v>
                </c:pt>
                <c:pt idx="69">
                  <c:v>133.5</c:v>
                </c:pt>
                <c:pt idx="70">
                  <c:v>133.5</c:v>
                </c:pt>
                <c:pt idx="71">
                  <c:v>135.30000000000001</c:v>
                </c:pt>
                <c:pt idx="72">
                  <c:v>135.30000000000001</c:v>
                </c:pt>
                <c:pt idx="73">
                  <c:v>137.19999999999999</c:v>
                </c:pt>
                <c:pt idx="74">
                  <c:v>137.19999999999999</c:v>
                </c:pt>
                <c:pt idx="75">
                  <c:v>139.1</c:v>
                </c:pt>
                <c:pt idx="76">
                  <c:v>139.1</c:v>
                </c:pt>
                <c:pt idx="77">
                  <c:v>140.9</c:v>
                </c:pt>
                <c:pt idx="78">
                  <c:v>140.9</c:v>
                </c:pt>
                <c:pt idx="79">
                  <c:v>144.9</c:v>
                </c:pt>
                <c:pt idx="80">
                  <c:v>144.9</c:v>
                </c:pt>
                <c:pt idx="81">
                  <c:v>146.80000000000001</c:v>
                </c:pt>
                <c:pt idx="82">
                  <c:v>170.2</c:v>
                </c:pt>
                <c:pt idx="83">
                  <c:v>172.4</c:v>
                </c:pt>
                <c:pt idx="84">
                  <c:v>172.4</c:v>
                </c:pt>
                <c:pt idx="85">
                  <c:v>174.6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DB-4EE3-9B2D-DF36551B1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55631"/>
        <c:axId val="1"/>
      </c:scatterChart>
      <c:valAx>
        <c:axId val="574155631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083737638855748"/>
              <c:y val="0.945724554879188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5038044486863385E-2"/>
              <c:y val="0.421204994494421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4155631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573875235292556"/>
          <c:y val="0.44769589817103994"/>
          <c:w val="0.20927967337416153"/>
          <c:h val="0.188085236047341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Grange/Statesman 5 panel weights</a:t>
            </a:r>
          </a:p>
        </c:rich>
      </c:tx>
      <c:layout>
        <c:manualLayout>
          <c:xMode val="edge"/>
          <c:yMode val="edge"/>
          <c:x val="0.27785577874644607"/>
          <c:y val="2.64558629776021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13462673760712"/>
          <c:y val="0.12169702554408612"/>
          <c:w val="0.62079493883158487"/>
          <c:h val="0.776479934721506"/>
        </c:manualLayout>
      </c:layout>
      <c:scatterChart>
        <c:scatterStyle val="smoothMarker"/>
        <c:varyColors val="0"/>
        <c:ser>
          <c:idx val="0"/>
          <c:order val="0"/>
          <c:tx>
            <c:v>Grange/Statesman 5 panel min H (2301mm)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weights!$B$457:$B$542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weights!$C$457:$C$542</c:f>
              <c:numCache>
                <c:formatCode>General</c:formatCode>
                <c:ptCount val="86"/>
                <c:pt idx="0">
                  <c:v>51.8</c:v>
                </c:pt>
                <c:pt idx="1">
                  <c:v>53.5</c:v>
                </c:pt>
                <c:pt idx="2">
                  <c:v>53.5</c:v>
                </c:pt>
                <c:pt idx="3">
                  <c:v>55.2</c:v>
                </c:pt>
                <c:pt idx="4">
                  <c:v>55.2</c:v>
                </c:pt>
                <c:pt idx="5">
                  <c:v>57</c:v>
                </c:pt>
                <c:pt idx="6">
                  <c:v>57</c:v>
                </c:pt>
                <c:pt idx="7">
                  <c:v>58.7</c:v>
                </c:pt>
                <c:pt idx="8">
                  <c:v>58.7</c:v>
                </c:pt>
                <c:pt idx="9">
                  <c:v>60.4</c:v>
                </c:pt>
                <c:pt idx="10">
                  <c:v>60.4</c:v>
                </c:pt>
                <c:pt idx="11">
                  <c:v>62.1</c:v>
                </c:pt>
                <c:pt idx="12">
                  <c:v>62.1</c:v>
                </c:pt>
                <c:pt idx="13">
                  <c:v>63.8</c:v>
                </c:pt>
                <c:pt idx="14">
                  <c:v>63.8</c:v>
                </c:pt>
                <c:pt idx="15">
                  <c:v>65.599999999999994</c:v>
                </c:pt>
                <c:pt idx="16">
                  <c:v>65.599999999999994</c:v>
                </c:pt>
                <c:pt idx="17">
                  <c:v>70.7</c:v>
                </c:pt>
                <c:pt idx="18">
                  <c:v>70.7</c:v>
                </c:pt>
                <c:pt idx="19">
                  <c:v>72.400000000000006</c:v>
                </c:pt>
                <c:pt idx="20">
                  <c:v>72.400000000000006</c:v>
                </c:pt>
                <c:pt idx="21">
                  <c:v>74.099999999999994</c:v>
                </c:pt>
                <c:pt idx="22">
                  <c:v>74.099999999999994</c:v>
                </c:pt>
                <c:pt idx="23">
                  <c:v>75.8</c:v>
                </c:pt>
                <c:pt idx="24">
                  <c:v>75.8</c:v>
                </c:pt>
                <c:pt idx="25">
                  <c:v>77.5</c:v>
                </c:pt>
                <c:pt idx="26">
                  <c:v>77.5</c:v>
                </c:pt>
                <c:pt idx="27">
                  <c:v>79.3</c:v>
                </c:pt>
                <c:pt idx="28">
                  <c:v>79.3</c:v>
                </c:pt>
                <c:pt idx="29">
                  <c:v>81</c:v>
                </c:pt>
                <c:pt idx="30">
                  <c:v>81</c:v>
                </c:pt>
                <c:pt idx="31">
                  <c:v>82.7</c:v>
                </c:pt>
                <c:pt idx="32">
                  <c:v>82.7</c:v>
                </c:pt>
                <c:pt idx="33">
                  <c:v>84.9</c:v>
                </c:pt>
                <c:pt idx="34">
                  <c:v>84.9</c:v>
                </c:pt>
                <c:pt idx="35">
                  <c:v>86.7</c:v>
                </c:pt>
                <c:pt idx="36">
                  <c:v>86.7</c:v>
                </c:pt>
                <c:pt idx="37">
                  <c:v>90.7</c:v>
                </c:pt>
                <c:pt idx="38">
                  <c:v>90.7</c:v>
                </c:pt>
                <c:pt idx="39">
                  <c:v>92.4</c:v>
                </c:pt>
                <c:pt idx="40">
                  <c:v>92.4</c:v>
                </c:pt>
                <c:pt idx="41">
                  <c:v>94.2</c:v>
                </c:pt>
                <c:pt idx="42">
                  <c:v>98.2</c:v>
                </c:pt>
                <c:pt idx="43">
                  <c:v>100</c:v>
                </c:pt>
                <c:pt idx="44">
                  <c:v>100</c:v>
                </c:pt>
                <c:pt idx="45">
                  <c:v>101.8</c:v>
                </c:pt>
                <c:pt idx="46">
                  <c:v>101.8</c:v>
                </c:pt>
                <c:pt idx="47">
                  <c:v>103.6</c:v>
                </c:pt>
                <c:pt idx="48">
                  <c:v>103.6</c:v>
                </c:pt>
                <c:pt idx="49">
                  <c:v>105.5</c:v>
                </c:pt>
                <c:pt idx="50">
                  <c:v>105.5</c:v>
                </c:pt>
                <c:pt idx="51">
                  <c:v>106.7</c:v>
                </c:pt>
                <c:pt idx="52">
                  <c:v>106.7</c:v>
                </c:pt>
                <c:pt idx="53">
                  <c:v>108.5</c:v>
                </c:pt>
                <c:pt idx="54">
                  <c:v>122.3</c:v>
                </c:pt>
                <c:pt idx="55">
                  <c:v>124.3</c:v>
                </c:pt>
                <c:pt idx="56">
                  <c:v>124.3</c:v>
                </c:pt>
                <c:pt idx="57">
                  <c:v>126.4</c:v>
                </c:pt>
                <c:pt idx="58">
                  <c:v>126.4</c:v>
                </c:pt>
                <c:pt idx="59">
                  <c:v>131.6</c:v>
                </c:pt>
                <c:pt idx="60">
                  <c:v>131.6</c:v>
                </c:pt>
                <c:pt idx="61">
                  <c:v>138.4</c:v>
                </c:pt>
                <c:pt idx="62">
                  <c:v>138.4</c:v>
                </c:pt>
                <c:pt idx="63">
                  <c:v>140.5</c:v>
                </c:pt>
                <c:pt idx="64">
                  <c:v>140.5</c:v>
                </c:pt>
                <c:pt idx="65">
                  <c:v>142.6</c:v>
                </c:pt>
                <c:pt idx="66">
                  <c:v>142.6</c:v>
                </c:pt>
                <c:pt idx="67">
                  <c:v>144.69999999999999</c:v>
                </c:pt>
                <c:pt idx="68">
                  <c:v>144.69999999999999</c:v>
                </c:pt>
                <c:pt idx="69">
                  <c:v>146.69999999999999</c:v>
                </c:pt>
                <c:pt idx="70">
                  <c:v>146.69999999999999</c:v>
                </c:pt>
                <c:pt idx="71">
                  <c:v>148.80000000000001</c:v>
                </c:pt>
                <c:pt idx="72">
                  <c:v>148.80000000000001</c:v>
                </c:pt>
                <c:pt idx="73">
                  <c:v>150.9</c:v>
                </c:pt>
                <c:pt idx="74">
                  <c:v>150.9</c:v>
                </c:pt>
                <c:pt idx="75">
                  <c:v>153</c:v>
                </c:pt>
                <c:pt idx="76">
                  <c:v>153</c:v>
                </c:pt>
                <c:pt idx="77">
                  <c:v>155</c:v>
                </c:pt>
                <c:pt idx="78">
                  <c:v>155</c:v>
                </c:pt>
                <c:pt idx="79">
                  <c:v>159.5</c:v>
                </c:pt>
                <c:pt idx="80">
                  <c:v>159.5</c:v>
                </c:pt>
                <c:pt idx="81">
                  <c:v>161.6</c:v>
                </c:pt>
                <c:pt idx="82">
                  <c:v>190.8</c:v>
                </c:pt>
                <c:pt idx="83">
                  <c:v>193.3</c:v>
                </c:pt>
                <c:pt idx="84">
                  <c:v>193.3</c:v>
                </c:pt>
                <c:pt idx="85">
                  <c:v>195.8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F2-49F4-9DF5-713967CB9FD7}"/>
            </c:ext>
          </c:extLst>
        </c:ser>
        <c:ser>
          <c:idx val="2"/>
          <c:order val="1"/>
          <c:tx>
            <c:v>Grange/Statesman 5 panel max H (2874mm)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weights!$G$457:$G$542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weights!$H$457:$H$542</c:f>
              <c:numCache>
                <c:formatCode>General</c:formatCode>
                <c:ptCount val="86"/>
                <c:pt idx="0">
                  <c:v>59.7</c:v>
                </c:pt>
                <c:pt idx="1">
                  <c:v>61.6</c:v>
                </c:pt>
                <c:pt idx="2">
                  <c:v>61.6</c:v>
                </c:pt>
                <c:pt idx="3">
                  <c:v>63.6</c:v>
                </c:pt>
                <c:pt idx="4">
                  <c:v>63.6</c:v>
                </c:pt>
                <c:pt idx="5">
                  <c:v>65.599999999999994</c:v>
                </c:pt>
                <c:pt idx="6">
                  <c:v>65.599999999999994</c:v>
                </c:pt>
                <c:pt idx="7">
                  <c:v>67.599999999999994</c:v>
                </c:pt>
                <c:pt idx="8">
                  <c:v>67.599999999999994</c:v>
                </c:pt>
                <c:pt idx="9">
                  <c:v>69.599999999999994</c:v>
                </c:pt>
                <c:pt idx="10">
                  <c:v>69.599999999999994</c:v>
                </c:pt>
                <c:pt idx="11">
                  <c:v>71.8</c:v>
                </c:pt>
                <c:pt idx="12">
                  <c:v>71.8</c:v>
                </c:pt>
                <c:pt idx="13">
                  <c:v>73.8</c:v>
                </c:pt>
                <c:pt idx="14">
                  <c:v>73.8</c:v>
                </c:pt>
                <c:pt idx="15">
                  <c:v>75.8</c:v>
                </c:pt>
                <c:pt idx="16">
                  <c:v>75.8</c:v>
                </c:pt>
                <c:pt idx="17">
                  <c:v>81.5</c:v>
                </c:pt>
                <c:pt idx="18">
                  <c:v>81.5</c:v>
                </c:pt>
                <c:pt idx="19">
                  <c:v>83.5</c:v>
                </c:pt>
                <c:pt idx="20">
                  <c:v>83.5</c:v>
                </c:pt>
                <c:pt idx="21">
                  <c:v>85.5</c:v>
                </c:pt>
                <c:pt idx="22">
                  <c:v>85.5</c:v>
                </c:pt>
                <c:pt idx="23">
                  <c:v>87.5</c:v>
                </c:pt>
                <c:pt idx="24">
                  <c:v>87.5</c:v>
                </c:pt>
                <c:pt idx="25">
                  <c:v>89.5</c:v>
                </c:pt>
                <c:pt idx="26">
                  <c:v>89.5</c:v>
                </c:pt>
                <c:pt idx="27">
                  <c:v>91.4</c:v>
                </c:pt>
                <c:pt idx="28">
                  <c:v>91.4</c:v>
                </c:pt>
                <c:pt idx="29">
                  <c:v>93.4</c:v>
                </c:pt>
                <c:pt idx="30">
                  <c:v>93.4</c:v>
                </c:pt>
                <c:pt idx="31">
                  <c:v>95.4</c:v>
                </c:pt>
                <c:pt idx="32">
                  <c:v>95.4</c:v>
                </c:pt>
                <c:pt idx="33">
                  <c:v>98</c:v>
                </c:pt>
                <c:pt idx="34">
                  <c:v>98</c:v>
                </c:pt>
                <c:pt idx="35">
                  <c:v>100</c:v>
                </c:pt>
                <c:pt idx="36">
                  <c:v>100</c:v>
                </c:pt>
                <c:pt idx="37">
                  <c:v>104.7</c:v>
                </c:pt>
                <c:pt idx="38">
                  <c:v>104.7</c:v>
                </c:pt>
                <c:pt idx="39">
                  <c:v>106.7</c:v>
                </c:pt>
                <c:pt idx="40">
                  <c:v>106.7</c:v>
                </c:pt>
                <c:pt idx="41">
                  <c:v>108.7</c:v>
                </c:pt>
                <c:pt idx="42">
                  <c:v>112.8</c:v>
                </c:pt>
                <c:pt idx="43">
                  <c:v>114.8</c:v>
                </c:pt>
                <c:pt idx="44">
                  <c:v>114.8</c:v>
                </c:pt>
                <c:pt idx="45">
                  <c:v>116.9</c:v>
                </c:pt>
                <c:pt idx="46">
                  <c:v>116.9</c:v>
                </c:pt>
                <c:pt idx="47">
                  <c:v>119</c:v>
                </c:pt>
                <c:pt idx="48">
                  <c:v>119</c:v>
                </c:pt>
                <c:pt idx="49">
                  <c:v>121</c:v>
                </c:pt>
                <c:pt idx="50">
                  <c:v>121</c:v>
                </c:pt>
                <c:pt idx="51">
                  <c:v>122.5</c:v>
                </c:pt>
                <c:pt idx="52">
                  <c:v>122.5</c:v>
                </c:pt>
                <c:pt idx="53">
                  <c:v>124.6</c:v>
                </c:pt>
                <c:pt idx="54">
                  <c:v>138.30000000000001</c:v>
                </c:pt>
                <c:pt idx="55">
                  <c:v>140.6</c:v>
                </c:pt>
                <c:pt idx="56">
                  <c:v>140.6</c:v>
                </c:pt>
                <c:pt idx="57">
                  <c:v>142.9</c:v>
                </c:pt>
                <c:pt idx="58">
                  <c:v>142.9</c:v>
                </c:pt>
                <c:pt idx="59">
                  <c:v>149.1</c:v>
                </c:pt>
                <c:pt idx="60">
                  <c:v>149.1</c:v>
                </c:pt>
                <c:pt idx="61">
                  <c:v>157.30000000000001</c:v>
                </c:pt>
                <c:pt idx="62">
                  <c:v>157.30000000000001</c:v>
                </c:pt>
                <c:pt idx="63">
                  <c:v>159.69999999999999</c:v>
                </c:pt>
                <c:pt idx="64">
                  <c:v>159.69999999999999</c:v>
                </c:pt>
                <c:pt idx="65">
                  <c:v>162</c:v>
                </c:pt>
                <c:pt idx="66">
                  <c:v>162</c:v>
                </c:pt>
                <c:pt idx="67">
                  <c:v>164.3</c:v>
                </c:pt>
                <c:pt idx="68">
                  <c:v>164.3</c:v>
                </c:pt>
                <c:pt idx="69">
                  <c:v>166.7</c:v>
                </c:pt>
                <c:pt idx="70">
                  <c:v>166.7</c:v>
                </c:pt>
                <c:pt idx="71">
                  <c:v>169</c:v>
                </c:pt>
                <c:pt idx="72">
                  <c:v>169</c:v>
                </c:pt>
                <c:pt idx="73">
                  <c:v>171.4</c:v>
                </c:pt>
                <c:pt idx="74">
                  <c:v>171.4</c:v>
                </c:pt>
                <c:pt idx="75">
                  <c:v>173.7</c:v>
                </c:pt>
                <c:pt idx="76">
                  <c:v>173.7</c:v>
                </c:pt>
                <c:pt idx="77">
                  <c:v>176</c:v>
                </c:pt>
                <c:pt idx="78">
                  <c:v>176</c:v>
                </c:pt>
                <c:pt idx="79">
                  <c:v>181.2</c:v>
                </c:pt>
                <c:pt idx="80">
                  <c:v>181.2</c:v>
                </c:pt>
                <c:pt idx="81">
                  <c:v>183.5</c:v>
                </c:pt>
                <c:pt idx="82">
                  <c:v>212.1</c:v>
                </c:pt>
                <c:pt idx="83">
                  <c:v>215.5</c:v>
                </c:pt>
                <c:pt idx="84">
                  <c:v>215.5</c:v>
                </c:pt>
                <c:pt idx="85">
                  <c:v>218.3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F2-49F4-9DF5-713967CB9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45071"/>
        <c:axId val="1"/>
      </c:scatterChart>
      <c:valAx>
        <c:axId val="574145071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167472603125114"/>
              <c:y val="0.945797585578482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5019213392777354E-2"/>
              <c:y val="0.420648387331030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4145071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600656002488967"/>
          <c:y val="0.44710425030863238"/>
          <c:w val="0.20901761806886376"/>
          <c:h val="0.187836737799079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Milano/Valero 4 panel weights</a:t>
            </a:r>
          </a:p>
        </c:rich>
      </c:tx>
      <c:layout>
        <c:manualLayout>
          <c:xMode val="edge"/>
          <c:yMode val="edge"/>
          <c:x val="0.31125990863232772"/>
          <c:y val="2.64209615059615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00333529576071"/>
          <c:y val="0.12153618301124025"/>
          <c:w val="0.62376981324505465"/>
          <c:h val="0.77677473489792681"/>
        </c:manualLayout>
      </c:layout>
      <c:scatterChart>
        <c:scatterStyle val="smoothMarker"/>
        <c:varyColors val="0"/>
        <c:ser>
          <c:idx val="0"/>
          <c:order val="0"/>
          <c:tx>
            <c:v>Milano/Valero 4 panel min H (1727mm)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weights!$B$547:$B$632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weights!$C$547:$C$632</c:f>
              <c:numCache>
                <c:formatCode>General</c:formatCode>
                <c:ptCount val="86"/>
                <c:pt idx="0">
                  <c:v>40.9</c:v>
                </c:pt>
                <c:pt idx="1">
                  <c:v>42.2</c:v>
                </c:pt>
                <c:pt idx="2">
                  <c:v>42.2</c:v>
                </c:pt>
                <c:pt idx="3">
                  <c:v>43.6</c:v>
                </c:pt>
                <c:pt idx="4">
                  <c:v>43.6</c:v>
                </c:pt>
                <c:pt idx="5">
                  <c:v>45</c:v>
                </c:pt>
                <c:pt idx="6">
                  <c:v>45</c:v>
                </c:pt>
                <c:pt idx="7">
                  <c:v>46.3</c:v>
                </c:pt>
                <c:pt idx="8">
                  <c:v>46.3</c:v>
                </c:pt>
                <c:pt idx="9">
                  <c:v>51.3</c:v>
                </c:pt>
                <c:pt idx="10">
                  <c:v>51.3</c:v>
                </c:pt>
                <c:pt idx="11">
                  <c:v>52.6</c:v>
                </c:pt>
                <c:pt idx="12">
                  <c:v>52.6</c:v>
                </c:pt>
                <c:pt idx="13">
                  <c:v>54</c:v>
                </c:pt>
                <c:pt idx="14">
                  <c:v>54</c:v>
                </c:pt>
                <c:pt idx="15">
                  <c:v>55.3</c:v>
                </c:pt>
                <c:pt idx="16">
                  <c:v>55.3</c:v>
                </c:pt>
                <c:pt idx="17">
                  <c:v>56.7</c:v>
                </c:pt>
                <c:pt idx="18">
                  <c:v>56.7</c:v>
                </c:pt>
                <c:pt idx="19">
                  <c:v>58.1</c:v>
                </c:pt>
                <c:pt idx="20">
                  <c:v>58.1</c:v>
                </c:pt>
                <c:pt idx="21">
                  <c:v>59.4</c:v>
                </c:pt>
                <c:pt idx="22">
                  <c:v>59.4</c:v>
                </c:pt>
                <c:pt idx="23">
                  <c:v>60.8</c:v>
                </c:pt>
                <c:pt idx="24">
                  <c:v>60.8</c:v>
                </c:pt>
                <c:pt idx="25">
                  <c:v>62.2</c:v>
                </c:pt>
                <c:pt idx="26">
                  <c:v>62.2</c:v>
                </c:pt>
                <c:pt idx="27">
                  <c:v>63.5</c:v>
                </c:pt>
                <c:pt idx="28">
                  <c:v>63.5</c:v>
                </c:pt>
                <c:pt idx="29">
                  <c:v>64.900000000000006</c:v>
                </c:pt>
                <c:pt idx="30">
                  <c:v>68.400000000000006</c:v>
                </c:pt>
                <c:pt idx="31">
                  <c:v>69.8</c:v>
                </c:pt>
                <c:pt idx="32">
                  <c:v>69.8</c:v>
                </c:pt>
                <c:pt idx="33">
                  <c:v>72.400000000000006</c:v>
                </c:pt>
                <c:pt idx="34">
                  <c:v>72.400000000000006</c:v>
                </c:pt>
                <c:pt idx="35">
                  <c:v>73.8</c:v>
                </c:pt>
                <c:pt idx="36">
                  <c:v>77.599999999999994</c:v>
                </c:pt>
                <c:pt idx="37">
                  <c:v>79.2</c:v>
                </c:pt>
                <c:pt idx="38">
                  <c:v>79.2</c:v>
                </c:pt>
                <c:pt idx="39">
                  <c:v>80.7</c:v>
                </c:pt>
                <c:pt idx="40">
                  <c:v>80.7</c:v>
                </c:pt>
                <c:pt idx="41">
                  <c:v>82.2</c:v>
                </c:pt>
                <c:pt idx="42">
                  <c:v>82.2</c:v>
                </c:pt>
                <c:pt idx="43">
                  <c:v>83.8</c:v>
                </c:pt>
                <c:pt idx="44">
                  <c:v>83.8</c:v>
                </c:pt>
                <c:pt idx="45">
                  <c:v>85.3</c:v>
                </c:pt>
                <c:pt idx="46">
                  <c:v>85.3</c:v>
                </c:pt>
                <c:pt idx="47">
                  <c:v>86.9</c:v>
                </c:pt>
                <c:pt idx="48">
                  <c:v>95.5</c:v>
                </c:pt>
                <c:pt idx="49">
                  <c:v>97.2</c:v>
                </c:pt>
                <c:pt idx="50">
                  <c:v>97.2</c:v>
                </c:pt>
                <c:pt idx="51">
                  <c:v>98.4</c:v>
                </c:pt>
                <c:pt idx="52">
                  <c:v>98.4</c:v>
                </c:pt>
                <c:pt idx="53">
                  <c:v>100.1</c:v>
                </c:pt>
                <c:pt idx="54">
                  <c:v>100.1</c:v>
                </c:pt>
                <c:pt idx="55">
                  <c:v>101.9</c:v>
                </c:pt>
                <c:pt idx="56">
                  <c:v>101.9</c:v>
                </c:pt>
                <c:pt idx="57">
                  <c:v>103.6</c:v>
                </c:pt>
                <c:pt idx="58">
                  <c:v>103.6</c:v>
                </c:pt>
                <c:pt idx="59">
                  <c:v>105.3</c:v>
                </c:pt>
                <c:pt idx="60">
                  <c:v>105.3</c:v>
                </c:pt>
                <c:pt idx="61">
                  <c:v>110.6</c:v>
                </c:pt>
                <c:pt idx="62">
                  <c:v>110.6</c:v>
                </c:pt>
                <c:pt idx="63">
                  <c:v>112.4</c:v>
                </c:pt>
                <c:pt idx="64">
                  <c:v>112.4</c:v>
                </c:pt>
                <c:pt idx="65">
                  <c:v>118.2</c:v>
                </c:pt>
                <c:pt idx="66">
                  <c:v>118.2</c:v>
                </c:pt>
                <c:pt idx="67">
                  <c:v>119.9</c:v>
                </c:pt>
                <c:pt idx="68">
                  <c:v>119.9</c:v>
                </c:pt>
                <c:pt idx="69">
                  <c:v>121.6</c:v>
                </c:pt>
                <c:pt idx="70">
                  <c:v>121.6</c:v>
                </c:pt>
                <c:pt idx="71">
                  <c:v>123.4</c:v>
                </c:pt>
                <c:pt idx="72">
                  <c:v>123.4</c:v>
                </c:pt>
                <c:pt idx="73">
                  <c:v>125.1</c:v>
                </c:pt>
                <c:pt idx="74">
                  <c:v>125.1</c:v>
                </c:pt>
                <c:pt idx="75">
                  <c:v>126.8</c:v>
                </c:pt>
                <c:pt idx="76">
                  <c:v>126.8</c:v>
                </c:pt>
                <c:pt idx="77">
                  <c:v>128.5</c:v>
                </c:pt>
                <c:pt idx="78">
                  <c:v>151.19999999999999</c:v>
                </c:pt>
                <c:pt idx="79">
                  <c:v>153.19999999999999</c:v>
                </c:pt>
                <c:pt idx="80">
                  <c:v>153.19999999999999</c:v>
                </c:pt>
                <c:pt idx="81">
                  <c:v>155.30000000000001</c:v>
                </c:pt>
                <c:pt idx="82">
                  <c:v>155.30000000000001</c:v>
                </c:pt>
                <c:pt idx="83">
                  <c:v>157.4</c:v>
                </c:pt>
                <c:pt idx="84">
                  <c:v>157.4</c:v>
                </c:pt>
                <c:pt idx="85">
                  <c:v>159.4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D7-44CC-9E98-3501ECF6D62E}"/>
            </c:ext>
          </c:extLst>
        </c:ser>
        <c:ser>
          <c:idx val="2"/>
          <c:order val="1"/>
          <c:tx>
            <c:v>Milano/Valero 4 panel max H (2300mm)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weights!$G$547:$G$632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weights!$H$547:$H$632</c:f>
              <c:numCache>
                <c:formatCode>General</c:formatCode>
                <c:ptCount val="86"/>
                <c:pt idx="0">
                  <c:v>48.2</c:v>
                </c:pt>
                <c:pt idx="1">
                  <c:v>49.8</c:v>
                </c:pt>
                <c:pt idx="2">
                  <c:v>49.8</c:v>
                </c:pt>
                <c:pt idx="3">
                  <c:v>51.4</c:v>
                </c:pt>
                <c:pt idx="4">
                  <c:v>51.4</c:v>
                </c:pt>
                <c:pt idx="5">
                  <c:v>53</c:v>
                </c:pt>
                <c:pt idx="6">
                  <c:v>53</c:v>
                </c:pt>
                <c:pt idx="7">
                  <c:v>54.6</c:v>
                </c:pt>
                <c:pt idx="8">
                  <c:v>54.6</c:v>
                </c:pt>
                <c:pt idx="9">
                  <c:v>61</c:v>
                </c:pt>
                <c:pt idx="10">
                  <c:v>61</c:v>
                </c:pt>
                <c:pt idx="11">
                  <c:v>62.6</c:v>
                </c:pt>
                <c:pt idx="12">
                  <c:v>62.6</c:v>
                </c:pt>
                <c:pt idx="13">
                  <c:v>64.2</c:v>
                </c:pt>
                <c:pt idx="14">
                  <c:v>64.2</c:v>
                </c:pt>
                <c:pt idx="15">
                  <c:v>65.8</c:v>
                </c:pt>
                <c:pt idx="16">
                  <c:v>65.8</c:v>
                </c:pt>
                <c:pt idx="17">
                  <c:v>67.400000000000006</c:v>
                </c:pt>
                <c:pt idx="18">
                  <c:v>67.400000000000006</c:v>
                </c:pt>
                <c:pt idx="19">
                  <c:v>69</c:v>
                </c:pt>
                <c:pt idx="20">
                  <c:v>69</c:v>
                </c:pt>
                <c:pt idx="21">
                  <c:v>71.2</c:v>
                </c:pt>
                <c:pt idx="22">
                  <c:v>71.2</c:v>
                </c:pt>
                <c:pt idx="23">
                  <c:v>72.8</c:v>
                </c:pt>
                <c:pt idx="24">
                  <c:v>72.8</c:v>
                </c:pt>
                <c:pt idx="25">
                  <c:v>74.400000000000006</c:v>
                </c:pt>
                <c:pt idx="26">
                  <c:v>74.400000000000006</c:v>
                </c:pt>
                <c:pt idx="27">
                  <c:v>76</c:v>
                </c:pt>
                <c:pt idx="28">
                  <c:v>76</c:v>
                </c:pt>
                <c:pt idx="29">
                  <c:v>77.599999999999994</c:v>
                </c:pt>
                <c:pt idx="30">
                  <c:v>81.2</c:v>
                </c:pt>
                <c:pt idx="31">
                  <c:v>82.8</c:v>
                </c:pt>
                <c:pt idx="32">
                  <c:v>82.8</c:v>
                </c:pt>
                <c:pt idx="33">
                  <c:v>85</c:v>
                </c:pt>
                <c:pt idx="34">
                  <c:v>85</c:v>
                </c:pt>
                <c:pt idx="35">
                  <c:v>86.7</c:v>
                </c:pt>
                <c:pt idx="36">
                  <c:v>90.5</c:v>
                </c:pt>
                <c:pt idx="37">
                  <c:v>92.3</c:v>
                </c:pt>
                <c:pt idx="38">
                  <c:v>92.3</c:v>
                </c:pt>
                <c:pt idx="39">
                  <c:v>94.1</c:v>
                </c:pt>
                <c:pt idx="40">
                  <c:v>94.1</c:v>
                </c:pt>
                <c:pt idx="41">
                  <c:v>95.9</c:v>
                </c:pt>
                <c:pt idx="42">
                  <c:v>95.9</c:v>
                </c:pt>
                <c:pt idx="43">
                  <c:v>97.6</c:v>
                </c:pt>
                <c:pt idx="44">
                  <c:v>97.6</c:v>
                </c:pt>
                <c:pt idx="45">
                  <c:v>99.4</c:v>
                </c:pt>
                <c:pt idx="46">
                  <c:v>99.4</c:v>
                </c:pt>
                <c:pt idx="47">
                  <c:v>101.2</c:v>
                </c:pt>
                <c:pt idx="48">
                  <c:v>109.9</c:v>
                </c:pt>
                <c:pt idx="49">
                  <c:v>111.8</c:v>
                </c:pt>
                <c:pt idx="50">
                  <c:v>111.8</c:v>
                </c:pt>
                <c:pt idx="51">
                  <c:v>113.2</c:v>
                </c:pt>
                <c:pt idx="52">
                  <c:v>113.2</c:v>
                </c:pt>
                <c:pt idx="53">
                  <c:v>115.1</c:v>
                </c:pt>
                <c:pt idx="54">
                  <c:v>115.1</c:v>
                </c:pt>
                <c:pt idx="55">
                  <c:v>117.1</c:v>
                </c:pt>
                <c:pt idx="56">
                  <c:v>117.1</c:v>
                </c:pt>
                <c:pt idx="57">
                  <c:v>119.1</c:v>
                </c:pt>
                <c:pt idx="58">
                  <c:v>119.1</c:v>
                </c:pt>
                <c:pt idx="59">
                  <c:v>121</c:v>
                </c:pt>
                <c:pt idx="60">
                  <c:v>121</c:v>
                </c:pt>
                <c:pt idx="61">
                  <c:v>127.7</c:v>
                </c:pt>
                <c:pt idx="62">
                  <c:v>127.7</c:v>
                </c:pt>
                <c:pt idx="63">
                  <c:v>129.69999999999999</c:v>
                </c:pt>
                <c:pt idx="64">
                  <c:v>129.69999999999999</c:v>
                </c:pt>
                <c:pt idx="65">
                  <c:v>136.9</c:v>
                </c:pt>
                <c:pt idx="66">
                  <c:v>136.9</c:v>
                </c:pt>
                <c:pt idx="67">
                  <c:v>138.9</c:v>
                </c:pt>
                <c:pt idx="68">
                  <c:v>138.9</c:v>
                </c:pt>
                <c:pt idx="69">
                  <c:v>140.80000000000001</c:v>
                </c:pt>
                <c:pt idx="70">
                  <c:v>140.80000000000001</c:v>
                </c:pt>
                <c:pt idx="71">
                  <c:v>142.80000000000001</c:v>
                </c:pt>
                <c:pt idx="72">
                  <c:v>142.80000000000001</c:v>
                </c:pt>
                <c:pt idx="73">
                  <c:v>144.80000000000001</c:v>
                </c:pt>
                <c:pt idx="74">
                  <c:v>144.80000000000001</c:v>
                </c:pt>
                <c:pt idx="75">
                  <c:v>146.69999999999999</c:v>
                </c:pt>
                <c:pt idx="76">
                  <c:v>146.69999999999999</c:v>
                </c:pt>
                <c:pt idx="77">
                  <c:v>148.69999999999999</c:v>
                </c:pt>
                <c:pt idx="78">
                  <c:v>171.3</c:v>
                </c:pt>
                <c:pt idx="79">
                  <c:v>173.6</c:v>
                </c:pt>
                <c:pt idx="80">
                  <c:v>173.6</c:v>
                </c:pt>
                <c:pt idx="81">
                  <c:v>175.9</c:v>
                </c:pt>
                <c:pt idx="82">
                  <c:v>175.9</c:v>
                </c:pt>
                <c:pt idx="83">
                  <c:v>178.3</c:v>
                </c:pt>
                <c:pt idx="84">
                  <c:v>178.3</c:v>
                </c:pt>
                <c:pt idx="85">
                  <c:v>180.6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D7-44CC-9E98-3501ECF6D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45551"/>
        <c:axId val="1"/>
      </c:scatterChart>
      <c:valAx>
        <c:axId val="574145551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251062760731731"/>
              <c:y val="0.945868573261456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5000429732177686E-2"/>
              <c:y val="0.421413459979788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4145551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627501537118949"/>
          <c:y val="0.44651332512476677"/>
          <c:w val="0.20875661952835245"/>
          <c:h val="0.187588509386392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Milano/Valero 5 panel weights</a:t>
            </a:r>
          </a:p>
        </c:rich>
      </c:tx>
      <c:layout>
        <c:manualLayout>
          <c:xMode val="edge"/>
          <c:yMode val="edge"/>
          <c:x val="0.31211964542168075"/>
          <c:y val="2.63860578531494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12065789158853"/>
          <c:y val="0.12005646328235908"/>
          <c:w val="0.62049372908375888"/>
          <c:h val="0.77838805864386662"/>
        </c:manualLayout>
      </c:layout>
      <c:scatterChart>
        <c:scatterStyle val="smoothMarker"/>
        <c:varyColors val="0"/>
        <c:ser>
          <c:idx val="0"/>
          <c:order val="0"/>
          <c:tx>
            <c:v>Milano/Valero 5 panel min H (2301mm)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weights!$B$638:$B$723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weights!$C$638:$C$723</c:f>
              <c:numCache>
                <c:formatCode>General</c:formatCode>
                <c:ptCount val="86"/>
                <c:pt idx="0">
                  <c:v>52.8</c:v>
                </c:pt>
                <c:pt idx="1">
                  <c:v>54.5</c:v>
                </c:pt>
                <c:pt idx="2">
                  <c:v>54.5</c:v>
                </c:pt>
                <c:pt idx="3">
                  <c:v>56.3</c:v>
                </c:pt>
                <c:pt idx="4">
                  <c:v>56.3</c:v>
                </c:pt>
                <c:pt idx="5">
                  <c:v>58</c:v>
                </c:pt>
                <c:pt idx="6">
                  <c:v>58</c:v>
                </c:pt>
                <c:pt idx="7">
                  <c:v>59.8</c:v>
                </c:pt>
                <c:pt idx="8">
                  <c:v>59.8</c:v>
                </c:pt>
                <c:pt idx="9">
                  <c:v>66.400000000000006</c:v>
                </c:pt>
                <c:pt idx="10">
                  <c:v>66.400000000000006</c:v>
                </c:pt>
                <c:pt idx="11">
                  <c:v>68.099999999999994</c:v>
                </c:pt>
                <c:pt idx="12">
                  <c:v>68.099999999999994</c:v>
                </c:pt>
                <c:pt idx="13">
                  <c:v>70.8</c:v>
                </c:pt>
                <c:pt idx="14">
                  <c:v>70.8</c:v>
                </c:pt>
                <c:pt idx="15">
                  <c:v>72.5</c:v>
                </c:pt>
                <c:pt idx="16">
                  <c:v>72.5</c:v>
                </c:pt>
                <c:pt idx="17">
                  <c:v>74.3</c:v>
                </c:pt>
                <c:pt idx="18">
                  <c:v>74.3</c:v>
                </c:pt>
                <c:pt idx="19">
                  <c:v>76.099999999999994</c:v>
                </c:pt>
                <c:pt idx="20">
                  <c:v>76.099999999999994</c:v>
                </c:pt>
                <c:pt idx="21">
                  <c:v>77.8</c:v>
                </c:pt>
                <c:pt idx="22">
                  <c:v>77.8</c:v>
                </c:pt>
                <c:pt idx="23">
                  <c:v>79.599999999999994</c:v>
                </c:pt>
                <c:pt idx="24">
                  <c:v>79.599999999999994</c:v>
                </c:pt>
                <c:pt idx="25">
                  <c:v>81.3</c:v>
                </c:pt>
                <c:pt idx="26">
                  <c:v>81.3</c:v>
                </c:pt>
                <c:pt idx="27">
                  <c:v>83.1</c:v>
                </c:pt>
                <c:pt idx="28">
                  <c:v>83.1</c:v>
                </c:pt>
                <c:pt idx="29">
                  <c:v>84.9</c:v>
                </c:pt>
                <c:pt idx="30">
                  <c:v>88.4</c:v>
                </c:pt>
                <c:pt idx="31">
                  <c:v>90.2</c:v>
                </c:pt>
                <c:pt idx="32">
                  <c:v>90.2</c:v>
                </c:pt>
                <c:pt idx="33">
                  <c:v>92.6</c:v>
                </c:pt>
                <c:pt idx="34">
                  <c:v>92.6</c:v>
                </c:pt>
                <c:pt idx="35">
                  <c:v>94.5</c:v>
                </c:pt>
                <c:pt idx="36">
                  <c:v>98.3</c:v>
                </c:pt>
                <c:pt idx="37">
                  <c:v>100.2</c:v>
                </c:pt>
                <c:pt idx="38">
                  <c:v>100.2</c:v>
                </c:pt>
                <c:pt idx="39">
                  <c:v>102.1</c:v>
                </c:pt>
                <c:pt idx="40">
                  <c:v>102.1</c:v>
                </c:pt>
                <c:pt idx="41">
                  <c:v>104.1</c:v>
                </c:pt>
                <c:pt idx="42">
                  <c:v>104.1</c:v>
                </c:pt>
                <c:pt idx="43">
                  <c:v>106</c:v>
                </c:pt>
                <c:pt idx="44">
                  <c:v>106</c:v>
                </c:pt>
                <c:pt idx="45">
                  <c:v>108</c:v>
                </c:pt>
                <c:pt idx="46">
                  <c:v>108</c:v>
                </c:pt>
                <c:pt idx="47">
                  <c:v>109.9</c:v>
                </c:pt>
                <c:pt idx="48">
                  <c:v>122.9</c:v>
                </c:pt>
                <c:pt idx="49">
                  <c:v>125.1</c:v>
                </c:pt>
                <c:pt idx="50">
                  <c:v>125.1</c:v>
                </c:pt>
                <c:pt idx="51">
                  <c:v>126.6</c:v>
                </c:pt>
                <c:pt idx="52">
                  <c:v>126.6</c:v>
                </c:pt>
                <c:pt idx="53">
                  <c:v>128.80000000000001</c:v>
                </c:pt>
                <c:pt idx="54">
                  <c:v>128.80000000000001</c:v>
                </c:pt>
                <c:pt idx="55">
                  <c:v>131</c:v>
                </c:pt>
                <c:pt idx="56">
                  <c:v>131</c:v>
                </c:pt>
                <c:pt idx="57">
                  <c:v>133.19999999999999</c:v>
                </c:pt>
                <c:pt idx="58">
                  <c:v>133.19999999999999</c:v>
                </c:pt>
                <c:pt idx="59">
                  <c:v>135.5</c:v>
                </c:pt>
                <c:pt idx="60">
                  <c:v>135.5</c:v>
                </c:pt>
                <c:pt idx="61">
                  <c:v>142.4</c:v>
                </c:pt>
                <c:pt idx="62">
                  <c:v>142.4</c:v>
                </c:pt>
                <c:pt idx="63">
                  <c:v>144.6</c:v>
                </c:pt>
                <c:pt idx="64">
                  <c:v>144.6</c:v>
                </c:pt>
                <c:pt idx="65">
                  <c:v>152.4</c:v>
                </c:pt>
                <c:pt idx="66">
                  <c:v>152.4</c:v>
                </c:pt>
                <c:pt idx="67">
                  <c:v>154.6</c:v>
                </c:pt>
                <c:pt idx="68">
                  <c:v>154.6</c:v>
                </c:pt>
                <c:pt idx="69">
                  <c:v>156.80000000000001</c:v>
                </c:pt>
                <c:pt idx="70">
                  <c:v>156.80000000000001</c:v>
                </c:pt>
                <c:pt idx="71">
                  <c:v>159</c:v>
                </c:pt>
                <c:pt idx="72">
                  <c:v>159</c:v>
                </c:pt>
                <c:pt idx="73">
                  <c:v>161.19999999999999</c:v>
                </c:pt>
                <c:pt idx="74">
                  <c:v>161.19999999999999</c:v>
                </c:pt>
                <c:pt idx="75">
                  <c:v>163.4</c:v>
                </c:pt>
                <c:pt idx="76">
                  <c:v>163.4</c:v>
                </c:pt>
                <c:pt idx="77">
                  <c:v>165.6</c:v>
                </c:pt>
                <c:pt idx="78">
                  <c:v>193.9</c:v>
                </c:pt>
                <c:pt idx="79">
                  <c:v>196.6</c:v>
                </c:pt>
                <c:pt idx="80">
                  <c:v>196.6</c:v>
                </c:pt>
                <c:pt idx="81">
                  <c:v>199.2</c:v>
                </c:pt>
                <c:pt idx="82">
                  <c:v>199.2</c:v>
                </c:pt>
                <c:pt idx="83">
                  <c:v>201.9</c:v>
                </c:pt>
                <c:pt idx="84">
                  <c:v>201.9</c:v>
                </c:pt>
                <c:pt idx="85">
                  <c:v>204.5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1A-47C3-B111-3E76E040D7E0}"/>
            </c:ext>
          </c:extLst>
        </c:ser>
        <c:ser>
          <c:idx val="2"/>
          <c:order val="1"/>
          <c:tx>
            <c:v>Milano/Valero 5 panel max H (2874mm)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weights!$G$638:$G$723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weights!$H$638:$H$723</c:f>
              <c:numCache>
                <c:formatCode>General</c:formatCode>
                <c:ptCount val="86"/>
                <c:pt idx="0">
                  <c:v>60.2</c:v>
                </c:pt>
                <c:pt idx="1">
                  <c:v>62.1</c:v>
                </c:pt>
                <c:pt idx="2">
                  <c:v>62.1</c:v>
                </c:pt>
                <c:pt idx="3">
                  <c:v>64.099999999999994</c:v>
                </c:pt>
                <c:pt idx="4">
                  <c:v>64.099999999999994</c:v>
                </c:pt>
                <c:pt idx="5">
                  <c:v>66.099999999999994</c:v>
                </c:pt>
                <c:pt idx="6">
                  <c:v>66.099999999999994</c:v>
                </c:pt>
                <c:pt idx="7">
                  <c:v>68.2</c:v>
                </c:pt>
                <c:pt idx="8">
                  <c:v>68.2</c:v>
                </c:pt>
                <c:pt idx="9">
                  <c:v>77</c:v>
                </c:pt>
                <c:pt idx="10">
                  <c:v>77</c:v>
                </c:pt>
                <c:pt idx="11">
                  <c:v>79</c:v>
                </c:pt>
                <c:pt idx="12">
                  <c:v>79</c:v>
                </c:pt>
                <c:pt idx="13">
                  <c:v>81</c:v>
                </c:pt>
                <c:pt idx="14">
                  <c:v>81</c:v>
                </c:pt>
                <c:pt idx="15">
                  <c:v>83</c:v>
                </c:pt>
                <c:pt idx="16">
                  <c:v>83</c:v>
                </c:pt>
                <c:pt idx="17">
                  <c:v>85</c:v>
                </c:pt>
                <c:pt idx="18">
                  <c:v>85</c:v>
                </c:pt>
                <c:pt idx="19">
                  <c:v>87</c:v>
                </c:pt>
                <c:pt idx="20">
                  <c:v>87</c:v>
                </c:pt>
                <c:pt idx="21">
                  <c:v>89</c:v>
                </c:pt>
                <c:pt idx="22">
                  <c:v>89</c:v>
                </c:pt>
                <c:pt idx="23">
                  <c:v>91</c:v>
                </c:pt>
                <c:pt idx="24">
                  <c:v>91</c:v>
                </c:pt>
                <c:pt idx="25">
                  <c:v>93</c:v>
                </c:pt>
                <c:pt idx="26">
                  <c:v>93</c:v>
                </c:pt>
                <c:pt idx="27">
                  <c:v>95</c:v>
                </c:pt>
                <c:pt idx="28">
                  <c:v>95</c:v>
                </c:pt>
                <c:pt idx="29">
                  <c:v>97</c:v>
                </c:pt>
                <c:pt idx="30">
                  <c:v>100.6</c:v>
                </c:pt>
                <c:pt idx="31">
                  <c:v>102.6</c:v>
                </c:pt>
                <c:pt idx="32">
                  <c:v>102.6</c:v>
                </c:pt>
                <c:pt idx="33">
                  <c:v>105.3</c:v>
                </c:pt>
                <c:pt idx="34">
                  <c:v>105.3</c:v>
                </c:pt>
                <c:pt idx="35">
                  <c:v>107.4</c:v>
                </c:pt>
                <c:pt idx="36">
                  <c:v>111.3</c:v>
                </c:pt>
                <c:pt idx="37">
                  <c:v>113.4</c:v>
                </c:pt>
                <c:pt idx="38">
                  <c:v>113.4</c:v>
                </c:pt>
                <c:pt idx="39">
                  <c:v>115.6</c:v>
                </c:pt>
                <c:pt idx="40">
                  <c:v>115.6</c:v>
                </c:pt>
                <c:pt idx="41">
                  <c:v>117.8</c:v>
                </c:pt>
                <c:pt idx="42">
                  <c:v>117.8</c:v>
                </c:pt>
                <c:pt idx="43">
                  <c:v>120</c:v>
                </c:pt>
                <c:pt idx="44">
                  <c:v>120</c:v>
                </c:pt>
                <c:pt idx="45">
                  <c:v>122.1</c:v>
                </c:pt>
                <c:pt idx="46">
                  <c:v>122.1</c:v>
                </c:pt>
                <c:pt idx="47">
                  <c:v>124.3</c:v>
                </c:pt>
                <c:pt idx="48">
                  <c:v>137.30000000000001</c:v>
                </c:pt>
                <c:pt idx="49">
                  <c:v>139.80000000000001</c:v>
                </c:pt>
                <c:pt idx="50">
                  <c:v>139.80000000000001</c:v>
                </c:pt>
                <c:pt idx="51">
                  <c:v>141.5</c:v>
                </c:pt>
                <c:pt idx="52">
                  <c:v>141.5</c:v>
                </c:pt>
                <c:pt idx="53">
                  <c:v>143.9</c:v>
                </c:pt>
                <c:pt idx="54">
                  <c:v>143.9</c:v>
                </c:pt>
                <c:pt idx="55">
                  <c:v>146.4</c:v>
                </c:pt>
                <c:pt idx="56">
                  <c:v>146.4</c:v>
                </c:pt>
                <c:pt idx="57">
                  <c:v>148.80000000000001</c:v>
                </c:pt>
                <c:pt idx="58">
                  <c:v>148.80000000000001</c:v>
                </c:pt>
                <c:pt idx="59">
                  <c:v>151.30000000000001</c:v>
                </c:pt>
                <c:pt idx="60">
                  <c:v>151.30000000000001</c:v>
                </c:pt>
                <c:pt idx="61">
                  <c:v>159.6</c:v>
                </c:pt>
                <c:pt idx="62">
                  <c:v>159.6</c:v>
                </c:pt>
                <c:pt idx="63">
                  <c:v>162.1</c:v>
                </c:pt>
                <c:pt idx="64">
                  <c:v>162.1</c:v>
                </c:pt>
                <c:pt idx="65">
                  <c:v>171.2</c:v>
                </c:pt>
                <c:pt idx="66">
                  <c:v>171.2</c:v>
                </c:pt>
                <c:pt idx="67">
                  <c:v>173.6</c:v>
                </c:pt>
                <c:pt idx="68">
                  <c:v>173.6</c:v>
                </c:pt>
                <c:pt idx="69">
                  <c:v>176.1</c:v>
                </c:pt>
                <c:pt idx="70">
                  <c:v>176.1</c:v>
                </c:pt>
                <c:pt idx="71">
                  <c:v>178.5</c:v>
                </c:pt>
                <c:pt idx="72">
                  <c:v>178.5</c:v>
                </c:pt>
                <c:pt idx="73">
                  <c:v>181</c:v>
                </c:pt>
                <c:pt idx="74">
                  <c:v>181</c:v>
                </c:pt>
                <c:pt idx="75">
                  <c:v>183.4</c:v>
                </c:pt>
                <c:pt idx="76">
                  <c:v>183.4</c:v>
                </c:pt>
                <c:pt idx="77">
                  <c:v>185.9</c:v>
                </c:pt>
                <c:pt idx="78">
                  <c:v>214.2</c:v>
                </c:pt>
                <c:pt idx="79">
                  <c:v>217.1</c:v>
                </c:pt>
                <c:pt idx="80">
                  <c:v>217.1</c:v>
                </c:pt>
                <c:pt idx="81">
                  <c:v>220</c:v>
                </c:pt>
                <c:pt idx="82">
                  <c:v>220</c:v>
                </c:pt>
                <c:pt idx="83">
                  <c:v>222.8</c:v>
                </c:pt>
                <c:pt idx="84">
                  <c:v>222.8</c:v>
                </c:pt>
                <c:pt idx="85">
                  <c:v>225.7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1A-47C3-B111-3E76E040D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59951"/>
        <c:axId val="1"/>
      </c:scatterChart>
      <c:valAx>
        <c:axId val="574159951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209528054276233"/>
              <c:y val="0.945939346280795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6230178774822961E-2"/>
              <c:y val="0.420857208880427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4159951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654134270951981"/>
          <c:y val="0.44064675227028949"/>
          <c:w val="0.20849588141105002"/>
          <c:h val="0.187340872798258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Steeline 4 panel weights</a:t>
            </a:r>
          </a:p>
        </c:rich>
      </c:tx>
      <c:layout>
        <c:manualLayout>
          <c:xMode val="edge"/>
          <c:yMode val="edge"/>
          <c:x val="0.34539772352576531"/>
          <c:y val="2.63512927025854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74154238088798"/>
          <c:y val="0.12385113121305907"/>
          <c:w val="0.62470848491458186"/>
          <c:h val="0.77472835269445461"/>
        </c:manualLayout>
      </c:layout>
      <c:scatterChart>
        <c:scatterStyle val="smoothMarker"/>
        <c:varyColors val="0"/>
        <c:ser>
          <c:idx val="0"/>
          <c:order val="0"/>
          <c:tx>
            <c:v>Steeline 4 panel min H (1670mm)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weights!$B$730:$B$815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weights!$C$730:$C$815</c:f>
              <c:numCache>
                <c:formatCode>General</c:formatCode>
                <c:ptCount val="86"/>
                <c:pt idx="0">
                  <c:v>39.4</c:v>
                </c:pt>
                <c:pt idx="1">
                  <c:v>40.700000000000003</c:v>
                </c:pt>
                <c:pt idx="2">
                  <c:v>40.700000000000003</c:v>
                </c:pt>
                <c:pt idx="3">
                  <c:v>42</c:v>
                </c:pt>
                <c:pt idx="4">
                  <c:v>42</c:v>
                </c:pt>
                <c:pt idx="5">
                  <c:v>43.3</c:v>
                </c:pt>
                <c:pt idx="6">
                  <c:v>43.3</c:v>
                </c:pt>
                <c:pt idx="7">
                  <c:v>44.7</c:v>
                </c:pt>
                <c:pt idx="8">
                  <c:v>44.7</c:v>
                </c:pt>
                <c:pt idx="9">
                  <c:v>49.4</c:v>
                </c:pt>
                <c:pt idx="10">
                  <c:v>49.4</c:v>
                </c:pt>
                <c:pt idx="11">
                  <c:v>50.7</c:v>
                </c:pt>
                <c:pt idx="12">
                  <c:v>50.7</c:v>
                </c:pt>
                <c:pt idx="13">
                  <c:v>52</c:v>
                </c:pt>
                <c:pt idx="14">
                  <c:v>52</c:v>
                </c:pt>
                <c:pt idx="15">
                  <c:v>53.4</c:v>
                </c:pt>
                <c:pt idx="16">
                  <c:v>53.4</c:v>
                </c:pt>
                <c:pt idx="17">
                  <c:v>54.7</c:v>
                </c:pt>
                <c:pt idx="18">
                  <c:v>54.7</c:v>
                </c:pt>
                <c:pt idx="19">
                  <c:v>56</c:v>
                </c:pt>
                <c:pt idx="20">
                  <c:v>56</c:v>
                </c:pt>
                <c:pt idx="21">
                  <c:v>57.3</c:v>
                </c:pt>
                <c:pt idx="22">
                  <c:v>57.3</c:v>
                </c:pt>
                <c:pt idx="23">
                  <c:v>58.6</c:v>
                </c:pt>
                <c:pt idx="24">
                  <c:v>58.6</c:v>
                </c:pt>
                <c:pt idx="25">
                  <c:v>59.1</c:v>
                </c:pt>
                <c:pt idx="26">
                  <c:v>59.1</c:v>
                </c:pt>
                <c:pt idx="27">
                  <c:v>61.2</c:v>
                </c:pt>
                <c:pt idx="28">
                  <c:v>61.2</c:v>
                </c:pt>
                <c:pt idx="29">
                  <c:v>62.5</c:v>
                </c:pt>
                <c:pt idx="30">
                  <c:v>62.5</c:v>
                </c:pt>
                <c:pt idx="31">
                  <c:v>63.8</c:v>
                </c:pt>
                <c:pt idx="32">
                  <c:v>63.8</c:v>
                </c:pt>
                <c:pt idx="33">
                  <c:v>65.5</c:v>
                </c:pt>
                <c:pt idx="34">
                  <c:v>65.5</c:v>
                </c:pt>
                <c:pt idx="35">
                  <c:v>66.8</c:v>
                </c:pt>
                <c:pt idx="36">
                  <c:v>66.8</c:v>
                </c:pt>
                <c:pt idx="37">
                  <c:v>68.099999999999994</c:v>
                </c:pt>
                <c:pt idx="38">
                  <c:v>68.099999999999994</c:v>
                </c:pt>
                <c:pt idx="39">
                  <c:v>69.400000000000006</c:v>
                </c:pt>
                <c:pt idx="40">
                  <c:v>69.400000000000006</c:v>
                </c:pt>
                <c:pt idx="41">
                  <c:v>71.400000000000006</c:v>
                </c:pt>
                <c:pt idx="42">
                  <c:v>75.5</c:v>
                </c:pt>
                <c:pt idx="43">
                  <c:v>76.900000000000006</c:v>
                </c:pt>
                <c:pt idx="44">
                  <c:v>76.900000000000006</c:v>
                </c:pt>
                <c:pt idx="45">
                  <c:v>78.3</c:v>
                </c:pt>
                <c:pt idx="46">
                  <c:v>78.3</c:v>
                </c:pt>
                <c:pt idx="47">
                  <c:v>79.599999999999994</c:v>
                </c:pt>
                <c:pt idx="48">
                  <c:v>79.599999999999994</c:v>
                </c:pt>
                <c:pt idx="49">
                  <c:v>81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3">
                  <c:v>83.4</c:v>
                </c:pt>
                <c:pt idx="54">
                  <c:v>92.6</c:v>
                </c:pt>
                <c:pt idx="55">
                  <c:v>94.1</c:v>
                </c:pt>
                <c:pt idx="56">
                  <c:v>94.1</c:v>
                </c:pt>
                <c:pt idx="57">
                  <c:v>95.7</c:v>
                </c:pt>
                <c:pt idx="58">
                  <c:v>95.7</c:v>
                </c:pt>
                <c:pt idx="59">
                  <c:v>97.3</c:v>
                </c:pt>
                <c:pt idx="60">
                  <c:v>97.3</c:v>
                </c:pt>
                <c:pt idx="61">
                  <c:v>102.3</c:v>
                </c:pt>
                <c:pt idx="62">
                  <c:v>102.3</c:v>
                </c:pt>
                <c:pt idx="63">
                  <c:v>103.9</c:v>
                </c:pt>
                <c:pt idx="64">
                  <c:v>103.9</c:v>
                </c:pt>
                <c:pt idx="65">
                  <c:v>109.5</c:v>
                </c:pt>
                <c:pt idx="66">
                  <c:v>109.5</c:v>
                </c:pt>
                <c:pt idx="67">
                  <c:v>111</c:v>
                </c:pt>
                <c:pt idx="68">
                  <c:v>111</c:v>
                </c:pt>
                <c:pt idx="69">
                  <c:v>112.6</c:v>
                </c:pt>
                <c:pt idx="70">
                  <c:v>112.6</c:v>
                </c:pt>
                <c:pt idx="71">
                  <c:v>114.2</c:v>
                </c:pt>
                <c:pt idx="72">
                  <c:v>114.2</c:v>
                </c:pt>
                <c:pt idx="73">
                  <c:v>115.8</c:v>
                </c:pt>
                <c:pt idx="74">
                  <c:v>115.8</c:v>
                </c:pt>
                <c:pt idx="75">
                  <c:v>117.3</c:v>
                </c:pt>
                <c:pt idx="76">
                  <c:v>117.3</c:v>
                </c:pt>
                <c:pt idx="77">
                  <c:v>118.9</c:v>
                </c:pt>
                <c:pt idx="78">
                  <c:v>118.9</c:v>
                </c:pt>
                <c:pt idx="79">
                  <c:v>120.5</c:v>
                </c:pt>
                <c:pt idx="80">
                  <c:v>120.5</c:v>
                </c:pt>
                <c:pt idx="81">
                  <c:v>122.1</c:v>
                </c:pt>
                <c:pt idx="82">
                  <c:v>145.4</c:v>
                </c:pt>
                <c:pt idx="83">
                  <c:v>147.30000000000001</c:v>
                </c:pt>
                <c:pt idx="84">
                  <c:v>147.30000000000001</c:v>
                </c:pt>
                <c:pt idx="85">
                  <c:v>149.30000000000001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94-4D65-963B-3B3837C7D31C}"/>
            </c:ext>
          </c:extLst>
        </c:ser>
        <c:ser>
          <c:idx val="2"/>
          <c:order val="1"/>
          <c:tx>
            <c:v>Steeline 4 panel max H (2224mm)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weights!$G$730:$G$815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weights!$H$730:$H$815</c:f>
              <c:numCache>
                <c:formatCode>General</c:formatCode>
                <c:ptCount val="86"/>
                <c:pt idx="0">
                  <c:v>47</c:v>
                </c:pt>
                <c:pt idx="1">
                  <c:v>48.5</c:v>
                </c:pt>
                <c:pt idx="2">
                  <c:v>48.5</c:v>
                </c:pt>
                <c:pt idx="3">
                  <c:v>50.1</c:v>
                </c:pt>
                <c:pt idx="4">
                  <c:v>50.1</c:v>
                </c:pt>
                <c:pt idx="5">
                  <c:v>51.6</c:v>
                </c:pt>
                <c:pt idx="6">
                  <c:v>51.6</c:v>
                </c:pt>
                <c:pt idx="7">
                  <c:v>53.2</c:v>
                </c:pt>
                <c:pt idx="8">
                  <c:v>53.2</c:v>
                </c:pt>
                <c:pt idx="9">
                  <c:v>59.3</c:v>
                </c:pt>
                <c:pt idx="10">
                  <c:v>59.3</c:v>
                </c:pt>
                <c:pt idx="11">
                  <c:v>60.9</c:v>
                </c:pt>
                <c:pt idx="12">
                  <c:v>60.9</c:v>
                </c:pt>
                <c:pt idx="13">
                  <c:v>62.4</c:v>
                </c:pt>
                <c:pt idx="14">
                  <c:v>62.4</c:v>
                </c:pt>
                <c:pt idx="15">
                  <c:v>64</c:v>
                </c:pt>
                <c:pt idx="16">
                  <c:v>64</c:v>
                </c:pt>
                <c:pt idx="17">
                  <c:v>65.5</c:v>
                </c:pt>
                <c:pt idx="18">
                  <c:v>65.5</c:v>
                </c:pt>
                <c:pt idx="19">
                  <c:v>67.099999999999994</c:v>
                </c:pt>
                <c:pt idx="20">
                  <c:v>67.099999999999994</c:v>
                </c:pt>
                <c:pt idx="21">
                  <c:v>68.7</c:v>
                </c:pt>
                <c:pt idx="22">
                  <c:v>68.7</c:v>
                </c:pt>
                <c:pt idx="23">
                  <c:v>70.900000000000006</c:v>
                </c:pt>
                <c:pt idx="24">
                  <c:v>70.900000000000006</c:v>
                </c:pt>
                <c:pt idx="25">
                  <c:v>72.400000000000006</c:v>
                </c:pt>
                <c:pt idx="26">
                  <c:v>72.400000000000006</c:v>
                </c:pt>
                <c:pt idx="27">
                  <c:v>74</c:v>
                </c:pt>
                <c:pt idx="28">
                  <c:v>74</c:v>
                </c:pt>
                <c:pt idx="29">
                  <c:v>75.5</c:v>
                </c:pt>
                <c:pt idx="30">
                  <c:v>75.5</c:v>
                </c:pt>
                <c:pt idx="31">
                  <c:v>77.099999999999994</c:v>
                </c:pt>
                <c:pt idx="32">
                  <c:v>77.099999999999994</c:v>
                </c:pt>
                <c:pt idx="33">
                  <c:v>79.099999999999994</c:v>
                </c:pt>
                <c:pt idx="34">
                  <c:v>79.099999999999994</c:v>
                </c:pt>
                <c:pt idx="35">
                  <c:v>80.7</c:v>
                </c:pt>
                <c:pt idx="36">
                  <c:v>80.7</c:v>
                </c:pt>
                <c:pt idx="37">
                  <c:v>82.2</c:v>
                </c:pt>
                <c:pt idx="38">
                  <c:v>82.2</c:v>
                </c:pt>
                <c:pt idx="39">
                  <c:v>83.8</c:v>
                </c:pt>
                <c:pt idx="40">
                  <c:v>83.8</c:v>
                </c:pt>
                <c:pt idx="41">
                  <c:v>85.4</c:v>
                </c:pt>
                <c:pt idx="42">
                  <c:v>89.4</c:v>
                </c:pt>
                <c:pt idx="43">
                  <c:v>91.1</c:v>
                </c:pt>
                <c:pt idx="44">
                  <c:v>91.1</c:v>
                </c:pt>
                <c:pt idx="45">
                  <c:v>92.7</c:v>
                </c:pt>
                <c:pt idx="46">
                  <c:v>92.7</c:v>
                </c:pt>
                <c:pt idx="47">
                  <c:v>94.4</c:v>
                </c:pt>
                <c:pt idx="48">
                  <c:v>94.4</c:v>
                </c:pt>
                <c:pt idx="49">
                  <c:v>96</c:v>
                </c:pt>
                <c:pt idx="50">
                  <c:v>96</c:v>
                </c:pt>
                <c:pt idx="51">
                  <c:v>97.2</c:v>
                </c:pt>
                <c:pt idx="52">
                  <c:v>97.2</c:v>
                </c:pt>
                <c:pt idx="53">
                  <c:v>98.8</c:v>
                </c:pt>
                <c:pt idx="54">
                  <c:v>108</c:v>
                </c:pt>
                <c:pt idx="55">
                  <c:v>109.8</c:v>
                </c:pt>
                <c:pt idx="56">
                  <c:v>109.8</c:v>
                </c:pt>
                <c:pt idx="57">
                  <c:v>111.6</c:v>
                </c:pt>
                <c:pt idx="58">
                  <c:v>111.6</c:v>
                </c:pt>
                <c:pt idx="59">
                  <c:v>113.4</c:v>
                </c:pt>
                <c:pt idx="60">
                  <c:v>113.4</c:v>
                </c:pt>
                <c:pt idx="61">
                  <c:v>119.9</c:v>
                </c:pt>
                <c:pt idx="62">
                  <c:v>119.9</c:v>
                </c:pt>
                <c:pt idx="63">
                  <c:v>121.7</c:v>
                </c:pt>
                <c:pt idx="64">
                  <c:v>121.7</c:v>
                </c:pt>
                <c:pt idx="65">
                  <c:v>128.5</c:v>
                </c:pt>
                <c:pt idx="66">
                  <c:v>128.5</c:v>
                </c:pt>
                <c:pt idx="67">
                  <c:v>130.4</c:v>
                </c:pt>
                <c:pt idx="68">
                  <c:v>130.4</c:v>
                </c:pt>
                <c:pt idx="69">
                  <c:v>132.19999999999999</c:v>
                </c:pt>
                <c:pt idx="70">
                  <c:v>132.19999999999999</c:v>
                </c:pt>
                <c:pt idx="71">
                  <c:v>134</c:v>
                </c:pt>
                <c:pt idx="72">
                  <c:v>134</c:v>
                </c:pt>
                <c:pt idx="73">
                  <c:v>135.80000000000001</c:v>
                </c:pt>
                <c:pt idx="74">
                  <c:v>135.80000000000001</c:v>
                </c:pt>
                <c:pt idx="75">
                  <c:v>137.69999999999999</c:v>
                </c:pt>
                <c:pt idx="76">
                  <c:v>137.69999999999999</c:v>
                </c:pt>
                <c:pt idx="77">
                  <c:v>139.5</c:v>
                </c:pt>
                <c:pt idx="78">
                  <c:v>139.5</c:v>
                </c:pt>
                <c:pt idx="79">
                  <c:v>141.30000000000001</c:v>
                </c:pt>
                <c:pt idx="80">
                  <c:v>141.30000000000001</c:v>
                </c:pt>
                <c:pt idx="81">
                  <c:v>143.1</c:v>
                </c:pt>
                <c:pt idx="82">
                  <c:v>166.5</c:v>
                </c:pt>
                <c:pt idx="83">
                  <c:v>168.7</c:v>
                </c:pt>
                <c:pt idx="84">
                  <c:v>168.7</c:v>
                </c:pt>
                <c:pt idx="85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94-4D65-963B-3B3837C7D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51791"/>
        <c:axId val="1"/>
      </c:scatterChart>
      <c:valAx>
        <c:axId val="574151791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292842163573777"/>
              <c:y val="0.946011807579170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4963135889420859E-2"/>
              <c:y val="0.42293839254345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4151791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680845170735569"/>
          <c:y val="0.44138439387989886"/>
          <c:w val="0.20823619409382865"/>
          <c:h val="0.1870943297442149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NZ"/>
              <a:t>Steeline 5 panel weights</a:t>
            </a:r>
          </a:p>
        </c:rich>
      </c:tx>
      <c:layout>
        <c:manualLayout>
          <c:xMode val="edge"/>
          <c:yMode val="edge"/>
          <c:x val="0.34621273344596037"/>
          <c:y val="2.6316618679545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6110367678162"/>
          <c:y val="0.12237225710987494"/>
          <c:w val="0.62393011215090377"/>
          <c:h val="0.77634012575081957"/>
        </c:manualLayout>
      </c:layout>
      <c:scatterChart>
        <c:scatterStyle val="smoothMarker"/>
        <c:varyColors val="0"/>
        <c:ser>
          <c:idx val="0"/>
          <c:order val="0"/>
          <c:tx>
            <c:v>Steeline 5 panel min H (2225mm)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weights!$B$821:$B$906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weights!$C$821:$C$906</c:f>
              <c:numCache>
                <c:formatCode>General</c:formatCode>
                <c:ptCount val="86"/>
                <c:pt idx="0">
                  <c:v>50.5</c:v>
                </c:pt>
                <c:pt idx="1">
                  <c:v>52.1</c:v>
                </c:pt>
                <c:pt idx="2">
                  <c:v>52.1</c:v>
                </c:pt>
                <c:pt idx="3">
                  <c:v>53.8</c:v>
                </c:pt>
                <c:pt idx="4">
                  <c:v>53.8</c:v>
                </c:pt>
                <c:pt idx="5">
                  <c:v>55.5</c:v>
                </c:pt>
                <c:pt idx="6">
                  <c:v>55.5</c:v>
                </c:pt>
                <c:pt idx="7">
                  <c:v>57.1</c:v>
                </c:pt>
                <c:pt idx="8">
                  <c:v>57.1</c:v>
                </c:pt>
                <c:pt idx="9">
                  <c:v>63.5</c:v>
                </c:pt>
                <c:pt idx="10">
                  <c:v>63.5</c:v>
                </c:pt>
                <c:pt idx="11">
                  <c:v>65.2</c:v>
                </c:pt>
                <c:pt idx="12">
                  <c:v>65.2</c:v>
                </c:pt>
                <c:pt idx="13">
                  <c:v>66.8</c:v>
                </c:pt>
                <c:pt idx="14">
                  <c:v>66.8</c:v>
                </c:pt>
                <c:pt idx="15">
                  <c:v>68.5</c:v>
                </c:pt>
                <c:pt idx="16">
                  <c:v>68.5</c:v>
                </c:pt>
                <c:pt idx="17">
                  <c:v>71</c:v>
                </c:pt>
                <c:pt idx="18">
                  <c:v>71</c:v>
                </c:pt>
                <c:pt idx="19">
                  <c:v>72.7</c:v>
                </c:pt>
                <c:pt idx="20">
                  <c:v>72.7</c:v>
                </c:pt>
                <c:pt idx="21">
                  <c:v>74.400000000000006</c:v>
                </c:pt>
                <c:pt idx="22">
                  <c:v>74.400000000000006</c:v>
                </c:pt>
                <c:pt idx="23">
                  <c:v>76.099999999999994</c:v>
                </c:pt>
                <c:pt idx="24">
                  <c:v>76.099999999999994</c:v>
                </c:pt>
                <c:pt idx="25">
                  <c:v>77.7</c:v>
                </c:pt>
                <c:pt idx="26">
                  <c:v>77.7</c:v>
                </c:pt>
                <c:pt idx="27">
                  <c:v>79.400000000000006</c:v>
                </c:pt>
                <c:pt idx="28">
                  <c:v>79.400000000000006</c:v>
                </c:pt>
                <c:pt idx="29">
                  <c:v>81.099999999999994</c:v>
                </c:pt>
                <c:pt idx="30">
                  <c:v>81.099999999999994</c:v>
                </c:pt>
                <c:pt idx="31">
                  <c:v>82.8</c:v>
                </c:pt>
                <c:pt idx="32">
                  <c:v>82.8</c:v>
                </c:pt>
                <c:pt idx="33">
                  <c:v>84.9</c:v>
                </c:pt>
                <c:pt idx="34">
                  <c:v>84.9</c:v>
                </c:pt>
                <c:pt idx="35">
                  <c:v>86.6</c:v>
                </c:pt>
                <c:pt idx="36">
                  <c:v>86.6</c:v>
                </c:pt>
                <c:pt idx="37">
                  <c:v>88.3</c:v>
                </c:pt>
                <c:pt idx="38">
                  <c:v>88.3</c:v>
                </c:pt>
                <c:pt idx="39">
                  <c:v>90</c:v>
                </c:pt>
                <c:pt idx="40">
                  <c:v>90</c:v>
                </c:pt>
                <c:pt idx="41">
                  <c:v>91.6</c:v>
                </c:pt>
                <c:pt idx="42">
                  <c:v>95.7</c:v>
                </c:pt>
                <c:pt idx="43">
                  <c:v>97.5</c:v>
                </c:pt>
                <c:pt idx="44">
                  <c:v>97.5</c:v>
                </c:pt>
                <c:pt idx="45">
                  <c:v>99.2</c:v>
                </c:pt>
                <c:pt idx="46">
                  <c:v>99.2</c:v>
                </c:pt>
                <c:pt idx="47">
                  <c:v>101</c:v>
                </c:pt>
                <c:pt idx="48">
                  <c:v>101</c:v>
                </c:pt>
                <c:pt idx="49">
                  <c:v>102.7</c:v>
                </c:pt>
                <c:pt idx="50">
                  <c:v>102.7</c:v>
                </c:pt>
                <c:pt idx="51">
                  <c:v>104</c:v>
                </c:pt>
                <c:pt idx="52">
                  <c:v>104</c:v>
                </c:pt>
                <c:pt idx="53">
                  <c:v>105.7</c:v>
                </c:pt>
                <c:pt idx="54">
                  <c:v>119.5</c:v>
                </c:pt>
                <c:pt idx="55">
                  <c:v>121.5</c:v>
                </c:pt>
                <c:pt idx="56">
                  <c:v>121.5</c:v>
                </c:pt>
                <c:pt idx="57">
                  <c:v>123.5</c:v>
                </c:pt>
                <c:pt idx="58">
                  <c:v>123.5</c:v>
                </c:pt>
                <c:pt idx="59">
                  <c:v>125.5</c:v>
                </c:pt>
                <c:pt idx="60">
                  <c:v>125.5</c:v>
                </c:pt>
                <c:pt idx="61">
                  <c:v>132.1</c:v>
                </c:pt>
                <c:pt idx="62">
                  <c:v>132.1</c:v>
                </c:pt>
                <c:pt idx="63">
                  <c:v>134.1</c:v>
                </c:pt>
                <c:pt idx="64">
                  <c:v>134.1</c:v>
                </c:pt>
                <c:pt idx="65">
                  <c:v>141.5</c:v>
                </c:pt>
                <c:pt idx="66">
                  <c:v>141.5</c:v>
                </c:pt>
                <c:pt idx="67">
                  <c:v>143.5</c:v>
                </c:pt>
                <c:pt idx="68">
                  <c:v>143.5</c:v>
                </c:pt>
                <c:pt idx="69">
                  <c:v>145.6</c:v>
                </c:pt>
                <c:pt idx="70">
                  <c:v>145.6</c:v>
                </c:pt>
                <c:pt idx="71">
                  <c:v>147.6</c:v>
                </c:pt>
                <c:pt idx="72">
                  <c:v>147.6</c:v>
                </c:pt>
                <c:pt idx="73">
                  <c:v>149.6</c:v>
                </c:pt>
                <c:pt idx="74">
                  <c:v>149.6</c:v>
                </c:pt>
                <c:pt idx="75">
                  <c:v>151.69999999999999</c:v>
                </c:pt>
                <c:pt idx="76">
                  <c:v>151.69999999999999</c:v>
                </c:pt>
                <c:pt idx="77">
                  <c:v>153.69999999999999</c:v>
                </c:pt>
                <c:pt idx="78">
                  <c:v>153.69999999999999</c:v>
                </c:pt>
                <c:pt idx="79">
                  <c:v>155.69999999999999</c:v>
                </c:pt>
                <c:pt idx="80">
                  <c:v>155.69999999999999</c:v>
                </c:pt>
                <c:pt idx="81">
                  <c:v>157.80000000000001</c:v>
                </c:pt>
                <c:pt idx="82">
                  <c:v>187</c:v>
                </c:pt>
                <c:pt idx="83">
                  <c:v>189.4</c:v>
                </c:pt>
                <c:pt idx="84">
                  <c:v>189.4</c:v>
                </c:pt>
                <c:pt idx="85">
                  <c:v>191.9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18-4B04-BBFC-24B5D5C10DF6}"/>
            </c:ext>
          </c:extLst>
        </c:ser>
        <c:ser>
          <c:idx val="2"/>
          <c:order val="1"/>
          <c:tx>
            <c:v>Steeline 5 panel max H (2779mm)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weights!$G$821:$G$906</c:f>
              <c:numCache>
                <c:formatCode>General</c:formatCode>
                <c:ptCount val="86"/>
                <c:pt idx="0">
                  <c:v>2351</c:v>
                </c:pt>
                <c:pt idx="1">
                  <c:v>2450</c:v>
                </c:pt>
                <c:pt idx="2">
                  <c:v>2451</c:v>
                </c:pt>
                <c:pt idx="3">
                  <c:v>2550</c:v>
                </c:pt>
                <c:pt idx="4">
                  <c:v>2551</c:v>
                </c:pt>
                <c:pt idx="5">
                  <c:v>2650</c:v>
                </c:pt>
                <c:pt idx="6">
                  <c:v>2651</c:v>
                </c:pt>
                <c:pt idx="7">
                  <c:v>2750</c:v>
                </c:pt>
                <c:pt idx="8">
                  <c:v>2751</c:v>
                </c:pt>
                <c:pt idx="9">
                  <c:v>2850</c:v>
                </c:pt>
                <c:pt idx="10">
                  <c:v>2851</c:v>
                </c:pt>
                <c:pt idx="11">
                  <c:v>2950</c:v>
                </c:pt>
                <c:pt idx="12">
                  <c:v>2951</c:v>
                </c:pt>
                <c:pt idx="13">
                  <c:v>3050</c:v>
                </c:pt>
                <c:pt idx="14">
                  <c:v>3051</c:v>
                </c:pt>
                <c:pt idx="15">
                  <c:v>3150</c:v>
                </c:pt>
                <c:pt idx="16">
                  <c:v>3151</c:v>
                </c:pt>
                <c:pt idx="17">
                  <c:v>3250</c:v>
                </c:pt>
                <c:pt idx="18">
                  <c:v>3251</c:v>
                </c:pt>
                <c:pt idx="19">
                  <c:v>3350</c:v>
                </c:pt>
                <c:pt idx="20">
                  <c:v>3351</c:v>
                </c:pt>
                <c:pt idx="21">
                  <c:v>3450</c:v>
                </c:pt>
                <c:pt idx="22">
                  <c:v>3451</c:v>
                </c:pt>
                <c:pt idx="23">
                  <c:v>3550</c:v>
                </c:pt>
                <c:pt idx="24">
                  <c:v>3551</c:v>
                </c:pt>
                <c:pt idx="25">
                  <c:v>3650</c:v>
                </c:pt>
                <c:pt idx="26">
                  <c:v>3651</c:v>
                </c:pt>
                <c:pt idx="27">
                  <c:v>3750</c:v>
                </c:pt>
                <c:pt idx="28">
                  <c:v>3751</c:v>
                </c:pt>
                <c:pt idx="29">
                  <c:v>3850</c:v>
                </c:pt>
                <c:pt idx="30">
                  <c:v>3851</c:v>
                </c:pt>
                <c:pt idx="31">
                  <c:v>3950</c:v>
                </c:pt>
                <c:pt idx="32">
                  <c:v>3951</c:v>
                </c:pt>
                <c:pt idx="33">
                  <c:v>4080</c:v>
                </c:pt>
                <c:pt idx="34">
                  <c:v>4081</c:v>
                </c:pt>
                <c:pt idx="35">
                  <c:v>4180</c:v>
                </c:pt>
                <c:pt idx="36">
                  <c:v>4181</c:v>
                </c:pt>
                <c:pt idx="37">
                  <c:v>4280</c:v>
                </c:pt>
                <c:pt idx="38">
                  <c:v>4281</c:v>
                </c:pt>
                <c:pt idx="39">
                  <c:v>4380</c:v>
                </c:pt>
                <c:pt idx="40">
                  <c:v>4381</c:v>
                </c:pt>
                <c:pt idx="41">
                  <c:v>4480</c:v>
                </c:pt>
                <c:pt idx="42">
                  <c:v>4481</c:v>
                </c:pt>
                <c:pt idx="43">
                  <c:v>4580</c:v>
                </c:pt>
                <c:pt idx="44">
                  <c:v>4581</c:v>
                </c:pt>
                <c:pt idx="45">
                  <c:v>4680</c:v>
                </c:pt>
                <c:pt idx="46">
                  <c:v>4681</c:v>
                </c:pt>
                <c:pt idx="47">
                  <c:v>4780</c:v>
                </c:pt>
                <c:pt idx="48">
                  <c:v>4781</c:v>
                </c:pt>
                <c:pt idx="49">
                  <c:v>4880</c:v>
                </c:pt>
                <c:pt idx="50">
                  <c:v>4881</c:v>
                </c:pt>
                <c:pt idx="51">
                  <c:v>4950</c:v>
                </c:pt>
                <c:pt idx="52">
                  <c:v>4951</c:v>
                </c:pt>
                <c:pt idx="53">
                  <c:v>5050</c:v>
                </c:pt>
                <c:pt idx="54">
                  <c:v>5051</c:v>
                </c:pt>
                <c:pt idx="55">
                  <c:v>5150</c:v>
                </c:pt>
                <c:pt idx="56">
                  <c:v>5151</c:v>
                </c:pt>
                <c:pt idx="57">
                  <c:v>5250</c:v>
                </c:pt>
                <c:pt idx="58">
                  <c:v>5251</c:v>
                </c:pt>
                <c:pt idx="59">
                  <c:v>5350</c:v>
                </c:pt>
                <c:pt idx="60">
                  <c:v>5351</c:v>
                </c:pt>
                <c:pt idx="61">
                  <c:v>5450</c:v>
                </c:pt>
                <c:pt idx="62">
                  <c:v>5451</c:v>
                </c:pt>
                <c:pt idx="63">
                  <c:v>5550</c:v>
                </c:pt>
                <c:pt idx="64">
                  <c:v>5551</c:v>
                </c:pt>
                <c:pt idx="65">
                  <c:v>5650</c:v>
                </c:pt>
                <c:pt idx="66">
                  <c:v>5651</c:v>
                </c:pt>
                <c:pt idx="67">
                  <c:v>5750</c:v>
                </c:pt>
                <c:pt idx="68">
                  <c:v>5751</c:v>
                </c:pt>
                <c:pt idx="69">
                  <c:v>5850</c:v>
                </c:pt>
                <c:pt idx="70">
                  <c:v>5851</c:v>
                </c:pt>
                <c:pt idx="71">
                  <c:v>5950</c:v>
                </c:pt>
                <c:pt idx="72">
                  <c:v>5951</c:v>
                </c:pt>
                <c:pt idx="73">
                  <c:v>6050</c:v>
                </c:pt>
                <c:pt idx="74">
                  <c:v>6051</c:v>
                </c:pt>
                <c:pt idx="75">
                  <c:v>6150</c:v>
                </c:pt>
                <c:pt idx="76">
                  <c:v>6151</c:v>
                </c:pt>
                <c:pt idx="77">
                  <c:v>6250</c:v>
                </c:pt>
                <c:pt idx="78">
                  <c:v>6251</c:v>
                </c:pt>
                <c:pt idx="79">
                  <c:v>6350</c:v>
                </c:pt>
                <c:pt idx="80">
                  <c:v>6351</c:v>
                </c:pt>
                <c:pt idx="81">
                  <c:v>6450</c:v>
                </c:pt>
                <c:pt idx="82">
                  <c:v>6451</c:v>
                </c:pt>
                <c:pt idx="83">
                  <c:v>6550</c:v>
                </c:pt>
                <c:pt idx="84">
                  <c:v>6551</c:v>
                </c:pt>
                <c:pt idx="85">
                  <c:v>6650</c:v>
                </c:pt>
              </c:numCache>
            </c:numRef>
          </c:xVal>
          <c:yVal>
            <c:numRef>
              <c:f>weights!$H$821:$H$906</c:f>
              <c:numCache>
                <c:formatCode>General</c:formatCode>
                <c:ptCount val="86"/>
                <c:pt idx="0">
                  <c:v>58</c:v>
                </c:pt>
                <c:pt idx="1">
                  <c:v>59.9</c:v>
                </c:pt>
                <c:pt idx="2">
                  <c:v>59.9</c:v>
                </c:pt>
                <c:pt idx="3">
                  <c:v>61.9</c:v>
                </c:pt>
                <c:pt idx="4">
                  <c:v>61.9</c:v>
                </c:pt>
                <c:pt idx="5">
                  <c:v>63.8</c:v>
                </c:pt>
                <c:pt idx="6">
                  <c:v>63.8</c:v>
                </c:pt>
                <c:pt idx="7">
                  <c:v>65.7</c:v>
                </c:pt>
                <c:pt idx="8">
                  <c:v>65.7</c:v>
                </c:pt>
                <c:pt idx="9">
                  <c:v>74.3</c:v>
                </c:pt>
                <c:pt idx="10">
                  <c:v>74.3</c:v>
                </c:pt>
                <c:pt idx="11">
                  <c:v>76.2</c:v>
                </c:pt>
                <c:pt idx="12">
                  <c:v>76.2</c:v>
                </c:pt>
                <c:pt idx="13">
                  <c:v>78.099999999999994</c:v>
                </c:pt>
                <c:pt idx="14">
                  <c:v>78.099999999999994</c:v>
                </c:pt>
                <c:pt idx="15">
                  <c:v>80.099999999999994</c:v>
                </c:pt>
                <c:pt idx="16">
                  <c:v>80.099999999999994</c:v>
                </c:pt>
                <c:pt idx="17">
                  <c:v>82</c:v>
                </c:pt>
                <c:pt idx="18">
                  <c:v>82</c:v>
                </c:pt>
                <c:pt idx="19">
                  <c:v>83.9</c:v>
                </c:pt>
                <c:pt idx="20">
                  <c:v>83.9</c:v>
                </c:pt>
                <c:pt idx="21">
                  <c:v>85.8</c:v>
                </c:pt>
                <c:pt idx="22">
                  <c:v>85.8</c:v>
                </c:pt>
                <c:pt idx="23">
                  <c:v>87.8</c:v>
                </c:pt>
                <c:pt idx="24">
                  <c:v>87.8</c:v>
                </c:pt>
                <c:pt idx="25">
                  <c:v>89.7</c:v>
                </c:pt>
                <c:pt idx="26">
                  <c:v>89.7</c:v>
                </c:pt>
                <c:pt idx="27">
                  <c:v>91.6</c:v>
                </c:pt>
                <c:pt idx="28">
                  <c:v>91.6</c:v>
                </c:pt>
                <c:pt idx="29">
                  <c:v>93.5</c:v>
                </c:pt>
                <c:pt idx="30">
                  <c:v>93.5</c:v>
                </c:pt>
                <c:pt idx="31">
                  <c:v>95.5</c:v>
                </c:pt>
                <c:pt idx="32">
                  <c:v>95.5</c:v>
                </c:pt>
                <c:pt idx="33">
                  <c:v>98</c:v>
                </c:pt>
                <c:pt idx="34">
                  <c:v>98</c:v>
                </c:pt>
                <c:pt idx="35">
                  <c:v>99.9</c:v>
                </c:pt>
                <c:pt idx="36">
                  <c:v>99.9</c:v>
                </c:pt>
                <c:pt idx="37">
                  <c:v>101.8</c:v>
                </c:pt>
                <c:pt idx="38">
                  <c:v>101.8</c:v>
                </c:pt>
                <c:pt idx="39">
                  <c:v>103.7</c:v>
                </c:pt>
                <c:pt idx="40">
                  <c:v>103.7</c:v>
                </c:pt>
                <c:pt idx="41">
                  <c:v>105.7</c:v>
                </c:pt>
                <c:pt idx="42">
                  <c:v>109.8</c:v>
                </c:pt>
                <c:pt idx="43">
                  <c:v>111.7</c:v>
                </c:pt>
                <c:pt idx="44">
                  <c:v>111.7</c:v>
                </c:pt>
                <c:pt idx="45">
                  <c:v>113.8</c:v>
                </c:pt>
                <c:pt idx="46">
                  <c:v>113.8</c:v>
                </c:pt>
                <c:pt idx="47">
                  <c:v>115.8</c:v>
                </c:pt>
                <c:pt idx="48">
                  <c:v>115.8</c:v>
                </c:pt>
                <c:pt idx="49">
                  <c:v>117.8</c:v>
                </c:pt>
                <c:pt idx="50">
                  <c:v>117.8</c:v>
                </c:pt>
                <c:pt idx="51">
                  <c:v>119.2</c:v>
                </c:pt>
                <c:pt idx="52">
                  <c:v>119.2</c:v>
                </c:pt>
                <c:pt idx="53">
                  <c:v>121.2</c:v>
                </c:pt>
                <c:pt idx="54">
                  <c:v>134.9</c:v>
                </c:pt>
                <c:pt idx="55">
                  <c:v>137.19999999999999</c:v>
                </c:pt>
                <c:pt idx="56">
                  <c:v>137.19999999999999</c:v>
                </c:pt>
                <c:pt idx="57">
                  <c:v>139.5</c:v>
                </c:pt>
                <c:pt idx="58">
                  <c:v>139.5</c:v>
                </c:pt>
                <c:pt idx="59">
                  <c:v>141.80000000000001</c:v>
                </c:pt>
                <c:pt idx="60">
                  <c:v>141.80000000000001</c:v>
                </c:pt>
                <c:pt idx="61">
                  <c:v>149.69999999999999</c:v>
                </c:pt>
                <c:pt idx="62">
                  <c:v>149.69999999999999</c:v>
                </c:pt>
                <c:pt idx="63">
                  <c:v>152</c:v>
                </c:pt>
                <c:pt idx="64">
                  <c:v>152</c:v>
                </c:pt>
                <c:pt idx="65">
                  <c:v>160.69999999999999</c:v>
                </c:pt>
                <c:pt idx="66">
                  <c:v>160.69999999999999</c:v>
                </c:pt>
                <c:pt idx="67">
                  <c:v>163</c:v>
                </c:pt>
                <c:pt idx="68">
                  <c:v>163</c:v>
                </c:pt>
                <c:pt idx="69">
                  <c:v>165.3</c:v>
                </c:pt>
                <c:pt idx="70">
                  <c:v>165.3</c:v>
                </c:pt>
                <c:pt idx="71">
                  <c:v>167.6</c:v>
                </c:pt>
                <c:pt idx="72">
                  <c:v>167.6</c:v>
                </c:pt>
                <c:pt idx="73">
                  <c:v>169.8</c:v>
                </c:pt>
                <c:pt idx="74">
                  <c:v>169.8</c:v>
                </c:pt>
                <c:pt idx="75">
                  <c:v>172.1</c:v>
                </c:pt>
                <c:pt idx="76">
                  <c:v>172.1</c:v>
                </c:pt>
                <c:pt idx="77">
                  <c:v>174.4</c:v>
                </c:pt>
                <c:pt idx="78">
                  <c:v>174.4</c:v>
                </c:pt>
                <c:pt idx="79">
                  <c:v>176.7</c:v>
                </c:pt>
                <c:pt idx="80">
                  <c:v>176.7</c:v>
                </c:pt>
                <c:pt idx="81">
                  <c:v>179</c:v>
                </c:pt>
                <c:pt idx="82">
                  <c:v>208.2</c:v>
                </c:pt>
                <c:pt idx="83">
                  <c:v>210.9</c:v>
                </c:pt>
                <c:pt idx="84">
                  <c:v>210.9</c:v>
                </c:pt>
                <c:pt idx="85">
                  <c:v>213.6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18-4B04-BBFC-24B5D5C10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50351"/>
        <c:axId val="1"/>
      </c:scatterChart>
      <c:valAx>
        <c:axId val="574150351"/>
        <c:scaling>
          <c:orientation val="minMax"/>
          <c:min val="2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Width (mm)</a:t>
                </a:r>
              </a:p>
            </c:rich>
          </c:tx>
          <c:layout>
            <c:manualLayout>
              <c:xMode val="edge"/>
              <c:yMode val="edge"/>
              <c:x val="0.33251359263906316"/>
              <c:y val="0.946082290172444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0"/>
      </c:val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NZ"/>
                  <a:t>Door Weight (kg)</a:t>
                </a:r>
              </a:p>
            </c:rich>
          </c:tx>
          <c:layout>
            <c:manualLayout>
              <c:xMode val="edge"/>
              <c:yMode val="edge"/>
              <c:x val="1.4944493293419877E-2"/>
              <c:y val="0.422381605968978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4150351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707357314338211"/>
          <c:y val="0.44738237995479924"/>
          <c:w val="0.20797676325591052"/>
          <c:h val="0.186848020144270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123825</xdr:rowOff>
    </xdr:from>
    <xdr:to>
      <xdr:col>14</xdr:col>
      <xdr:colOff>514350</xdr:colOff>
      <xdr:row>30</xdr:row>
      <xdr:rowOff>123825</xdr:rowOff>
    </xdr:to>
    <xdr:graphicFrame macro="">
      <xdr:nvGraphicFramePr>
        <xdr:cNvPr id="1034" name="Chart 7">
          <a:extLst>
            <a:ext uri="{FF2B5EF4-FFF2-40B4-BE49-F238E27FC236}">
              <a16:creationId xmlns:a16="http://schemas.microsoft.com/office/drawing/2014/main" id="{499683A6-C2EF-292F-7345-F6A0EE32B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5</xdr:row>
      <xdr:rowOff>66675</xdr:rowOff>
    </xdr:from>
    <xdr:to>
      <xdr:col>22</xdr:col>
      <xdr:colOff>447675</xdr:colOff>
      <xdr:row>42</xdr:row>
      <xdr:rowOff>171450</xdr:rowOff>
    </xdr:to>
    <xdr:graphicFrame macro="">
      <xdr:nvGraphicFramePr>
        <xdr:cNvPr id="4128" name="Chart 1">
          <a:extLst>
            <a:ext uri="{FF2B5EF4-FFF2-40B4-BE49-F238E27FC236}">
              <a16:creationId xmlns:a16="http://schemas.microsoft.com/office/drawing/2014/main" id="{07EA3350-EB72-A209-F3F9-02CBFCF39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114300</xdr:colOff>
      <xdr:row>94</xdr:row>
      <xdr:rowOff>180975</xdr:rowOff>
    </xdr:from>
    <xdr:to>
      <xdr:col>22</xdr:col>
      <xdr:colOff>485775</xdr:colOff>
      <xdr:row>131</xdr:row>
      <xdr:rowOff>104775</xdr:rowOff>
    </xdr:to>
    <xdr:graphicFrame macro="">
      <xdr:nvGraphicFramePr>
        <xdr:cNvPr id="4129" name="Chart 3">
          <a:extLst>
            <a:ext uri="{FF2B5EF4-FFF2-40B4-BE49-F238E27FC236}">
              <a16:creationId xmlns:a16="http://schemas.microsoft.com/office/drawing/2014/main" id="{47BFFA29-1E2F-DD02-69B7-53DFB9E43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171450</xdr:colOff>
      <xdr:row>184</xdr:row>
      <xdr:rowOff>123825</xdr:rowOff>
    </xdr:from>
    <xdr:to>
      <xdr:col>22</xdr:col>
      <xdr:colOff>438150</xdr:colOff>
      <xdr:row>221</xdr:row>
      <xdr:rowOff>66675</xdr:rowOff>
    </xdr:to>
    <xdr:graphicFrame macro="">
      <xdr:nvGraphicFramePr>
        <xdr:cNvPr id="4130" name="Chart 4">
          <a:extLst>
            <a:ext uri="{FF2B5EF4-FFF2-40B4-BE49-F238E27FC236}">
              <a16:creationId xmlns:a16="http://schemas.microsoft.com/office/drawing/2014/main" id="{7F31ACE6-4897-B09B-C456-BCEA5E37EC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142875</xdr:colOff>
      <xdr:row>274</xdr:row>
      <xdr:rowOff>0</xdr:rowOff>
    </xdr:from>
    <xdr:to>
      <xdr:col>22</xdr:col>
      <xdr:colOff>419100</xdr:colOff>
      <xdr:row>310</xdr:row>
      <xdr:rowOff>152400</xdr:rowOff>
    </xdr:to>
    <xdr:graphicFrame macro="">
      <xdr:nvGraphicFramePr>
        <xdr:cNvPr id="4131" name="Chart 5">
          <a:extLst>
            <a:ext uri="{FF2B5EF4-FFF2-40B4-BE49-F238E27FC236}">
              <a16:creationId xmlns:a16="http://schemas.microsoft.com/office/drawing/2014/main" id="{C88CB616-7FF4-680F-7473-3E47B487B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104775</xdr:colOff>
      <xdr:row>365</xdr:row>
      <xdr:rowOff>0</xdr:rowOff>
    </xdr:from>
    <xdr:to>
      <xdr:col>22</xdr:col>
      <xdr:colOff>390525</xdr:colOff>
      <xdr:row>401</xdr:row>
      <xdr:rowOff>161925</xdr:rowOff>
    </xdr:to>
    <xdr:graphicFrame macro="">
      <xdr:nvGraphicFramePr>
        <xdr:cNvPr id="4132" name="Chart 6">
          <a:extLst>
            <a:ext uri="{FF2B5EF4-FFF2-40B4-BE49-F238E27FC236}">
              <a16:creationId xmlns:a16="http://schemas.microsoft.com/office/drawing/2014/main" id="{3111D3C4-F5B5-E8A4-B12F-18B043FA4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114300</xdr:colOff>
      <xdr:row>455</xdr:row>
      <xdr:rowOff>0</xdr:rowOff>
    </xdr:from>
    <xdr:to>
      <xdr:col>22</xdr:col>
      <xdr:colOff>409575</xdr:colOff>
      <xdr:row>491</xdr:row>
      <xdr:rowOff>171450</xdr:rowOff>
    </xdr:to>
    <xdr:graphicFrame macro="">
      <xdr:nvGraphicFramePr>
        <xdr:cNvPr id="4133" name="Chart 7">
          <a:extLst>
            <a:ext uri="{FF2B5EF4-FFF2-40B4-BE49-F238E27FC236}">
              <a16:creationId xmlns:a16="http://schemas.microsoft.com/office/drawing/2014/main" id="{7B5953F1-68A8-ED23-2912-21CF50877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544</xdr:row>
      <xdr:rowOff>180975</xdr:rowOff>
    </xdr:from>
    <xdr:to>
      <xdr:col>22</xdr:col>
      <xdr:colOff>419100</xdr:colOff>
      <xdr:row>581</xdr:row>
      <xdr:rowOff>171450</xdr:rowOff>
    </xdr:to>
    <xdr:graphicFrame macro="">
      <xdr:nvGraphicFramePr>
        <xdr:cNvPr id="4134" name="Chart 8">
          <a:extLst>
            <a:ext uri="{FF2B5EF4-FFF2-40B4-BE49-F238E27FC236}">
              <a16:creationId xmlns:a16="http://schemas.microsoft.com/office/drawing/2014/main" id="{8EAE5D88-D253-AAD4-85E4-46ACDBB47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114300</xdr:colOff>
      <xdr:row>635</xdr:row>
      <xdr:rowOff>180975</xdr:rowOff>
    </xdr:from>
    <xdr:to>
      <xdr:col>22</xdr:col>
      <xdr:colOff>428625</xdr:colOff>
      <xdr:row>672</xdr:row>
      <xdr:rowOff>180975</xdr:rowOff>
    </xdr:to>
    <xdr:graphicFrame macro="">
      <xdr:nvGraphicFramePr>
        <xdr:cNvPr id="4135" name="Chart 9">
          <a:extLst>
            <a:ext uri="{FF2B5EF4-FFF2-40B4-BE49-F238E27FC236}">
              <a16:creationId xmlns:a16="http://schemas.microsoft.com/office/drawing/2014/main" id="{7187328A-0D60-2B89-FDE4-C7E72520B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85725</xdr:colOff>
      <xdr:row>726</xdr:row>
      <xdr:rowOff>28575</xdr:rowOff>
    </xdr:from>
    <xdr:to>
      <xdr:col>22</xdr:col>
      <xdr:colOff>409575</xdr:colOff>
      <xdr:row>763</xdr:row>
      <xdr:rowOff>38100</xdr:rowOff>
    </xdr:to>
    <xdr:graphicFrame macro="">
      <xdr:nvGraphicFramePr>
        <xdr:cNvPr id="4136" name="Chart 10">
          <a:extLst>
            <a:ext uri="{FF2B5EF4-FFF2-40B4-BE49-F238E27FC236}">
              <a16:creationId xmlns:a16="http://schemas.microsoft.com/office/drawing/2014/main" id="{6915EF85-59E2-F7E5-4C42-BCAD0F124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123825</xdr:colOff>
      <xdr:row>817</xdr:row>
      <xdr:rowOff>171450</xdr:rowOff>
    </xdr:from>
    <xdr:to>
      <xdr:col>22</xdr:col>
      <xdr:colOff>457200</xdr:colOff>
      <xdr:row>855</xdr:row>
      <xdr:rowOff>0</xdr:rowOff>
    </xdr:to>
    <xdr:graphicFrame macro="">
      <xdr:nvGraphicFramePr>
        <xdr:cNvPr id="4137" name="Chart 11">
          <a:extLst>
            <a:ext uri="{FF2B5EF4-FFF2-40B4-BE49-F238E27FC236}">
              <a16:creationId xmlns:a16="http://schemas.microsoft.com/office/drawing/2014/main" id="{FC193B7B-DB21-5F13-8FBE-279EA5B83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833B-9215-4823-81A8-EB4071BF8EA8}">
  <dimension ref="A1:AV466"/>
  <sheetViews>
    <sheetView topLeftCell="U1" zoomScale="59" zoomScaleNormal="59" workbookViewId="0">
      <pane ySplit="41" topLeftCell="A407" activePane="bottomLeft" state="frozen"/>
      <selection pane="bottomLeft" sqref="A1:AP465"/>
    </sheetView>
  </sheetViews>
  <sheetFormatPr defaultRowHeight="12.75" x14ac:dyDescent="0.2"/>
  <cols>
    <col min="1" max="1" width="27.42578125" customWidth="1"/>
    <col min="2" max="2" width="13.85546875" bestFit="1" customWidth="1"/>
    <col min="3" max="3" width="12.28515625" customWidth="1"/>
    <col min="4" max="4" width="28" hidden="1" customWidth="1"/>
    <col min="5" max="5" width="12.7109375" customWidth="1"/>
    <col min="6" max="6" width="12.7109375" hidden="1" customWidth="1"/>
    <col min="7" max="7" width="16.42578125" customWidth="1"/>
    <col min="8" max="8" width="12.7109375" hidden="1" customWidth="1"/>
    <col min="9" max="9" width="10" customWidth="1"/>
    <col min="10" max="10" width="12.7109375" hidden="1" customWidth="1"/>
    <col min="11" max="11" width="12.7109375" customWidth="1"/>
    <col min="12" max="12" width="12.7109375" hidden="1" customWidth="1"/>
    <col min="13" max="13" width="11.5703125" customWidth="1"/>
    <col min="14" max="14" width="12.7109375" hidden="1" customWidth="1"/>
    <col min="15" max="15" width="14.42578125" customWidth="1"/>
    <col min="16" max="16" width="12.7109375" hidden="1" customWidth="1"/>
    <col min="17" max="17" width="12.7109375" customWidth="1"/>
    <col min="18" max="18" width="12.7109375" hidden="1" customWidth="1"/>
    <col min="19" max="19" width="12.7109375" customWidth="1"/>
    <col min="20" max="20" width="12.7109375" hidden="1" customWidth="1"/>
    <col min="21" max="21" width="12.7109375" customWidth="1"/>
    <col min="22" max="22" width="12.7109375" hidden="1" customWidth="1"/>
    <col min="23" max="23" width="12.7109375" customWidth="1"/>
    <col min="24" max="24" width="12.7109375" hidden="1" customWidth="1"/>
    <col min="25" max="25" width="10.7109375" customWidth="1"/>
    <col min="26" max="26" width="12.7109375" hidden="1" customWidth="1"/>
    <col min="27" max="27" width="11.5703125" customWidth="1"/>
    <col min="28" max="28" width="12.7109375" hidden="1" customWidth="1"/>
    <col min="29" max="29" width="15.140625" style="27" customWidth="1"/>
    <col min="30" max="30" width="12.7109375" hidden="1" customWidth="1"/>
    <col min="35" max="35" width="17.5703125" customWidth="1"/>
    <col min="36" max="36" width="34.7109375" customWidth="1"/>
  </cols>
  <sheetData>
    <row r="1" spans="1:29" ht="28.5" customHeight="1" x14ac:dyDescent="0.35">
      <c r="A1" s="25" t="s">
        <v>136</v>
      </c>
      <c r="AC1" s="31"/>
    </row>
    <row r="2" spans="1:29" x14ac:dyDescent="0.2">
      <c r="B2" t="s">
        <v>135</v>
      </c>
      <c r="C2" s="8">
        <v>2100</v>
      </c>
      <c r="S2" s="13" t="s">
        <v>128</v>
      </c>
      <c r="T2" s="13"/>
      <c r="U2" s="13" t="s">
        <v>129</v>
      </c>
      <c r="V2" s="13"/>
      <c r="W2" s="13" t="s">
        <v>127</v>
      </c>
      <c r="X2" s="13"/>
      <c r="Y2" s="23" t="s">
        <v>123</v>
      </c>
      <c r="AC2" s="31"/>
    </row>
    <row r="3" spans="1:29" x14ac:dyDescent="0.2">
      <c r="B3" t="s">
        <v>102</v>
      </c>
      <c r="C3" s="12">
        <v>4880</v>
      </c>
      <c r="S3">
        <v>900</v>
      </c>
      <c r="U3">
        <v>2299</v>
      </c>
      <c r="W3" t="s">
        <v>121</v>
      </c>
      <c r="Y3" s="17">
        <f xml:space="preserve"> 76.35*C2^-0.7231</f>
        <v>0.30235159874690115</v>
      </c>
      <c r="AC3" s="31"/>
    </row>
    <row r="4" spans="1:29" x14ac:dyDescent="0.2">
      <c r="B4" t="s">
        <v>119</v>
      </c>
      <c r="C4" s="8">
        <v>160</v>
      </c>
      <c r="S4">
        <v>2300</v>
      </c>
      <c r="U4">
        <v>3680</v>
      </c>
      <c r="W4" t="s">
        <v>125</v>
      </c>
      <c r="Y4" s="17">
        <f xml:space="preserve"> 244.36*C2^-0.8727</f>
        <v>0.30812670370600953</v>
      </c>
      <c r="AC4" s="31"/>
    </row>
    <row r="5" spans="1:29" x14ac:dyDescent="0.2">
      <c r="B5" t="s">
        <v>127</v>
      </c>
      <c r="C5" s="12" t="str">
        <f>VLOOKUP(C2,S3:W5,5)</f>
        <v>400-8</v>
      </c>
      <c r="S5">
        <v>3681</v>
      </c>
      <c r="U5">
        <v>5500</v>
      </c>
      <c r="W5" t="s">
        <v>126</v>
      </c>
      <c r="Y5" s="17">
        <f xml:space="preserve"> 411.34*C2^-0.8768</f>
        <v>0.50266548526737886</v>
      </c>
      <c r="AC5" s="31"/>
    </row>
    <row r="6" spans="1:29" x14ac:dyDescent="0.2">
      <c r="B6" t="s">
        <v>100</v>
      </c>
      <c r="C6" s="19">
        <f>(VLOOKUP(C2,S3:Y5,7))*2.2*C4</f>
        <v>106.42776275890922</v>
      </c>
      <c r="AC6" s="31"/>
    </row>
    <row r="7" spans="1:29" ht="18" x14ac:dyDescent="0.25">
      <c r="B7" t="s">
        <v>101</v>
      </c>
      <c r="C7" s="24">
        <f>C6-3</f>
        <v>103.42776275890922</v>
      </c>
      <c r="AC7" s="31"/>
    </row>
    <row r="8" spans="1:29" x14ac:dyDescent="0.2">
      <c r="AC8" s="31"/>
    </row>
    <row r="9" spans="1:29" x14ac:dyDescent="0.2">
      <c r="AC9" s="31"/>
    </row>
    <row r="10" spans="1:29" ht="18" x14ac:dyDescent="0.25">
      <c r="A10" s="16" t="s">
        <v>132</v>
      </c>
      <c r="E10" t="s">
        <v>151</v>
      </c>
      <c r="I10" t="s">
        <v>149</v>
      </c>
      <c r="M10" t="s">
        <v>150</v>
      </c>
      <c r="AC10" s="31"/>
    </row>
    <row r="11" spans="1:29" x14ac:dyDescent="0.2">
      <c r="A11" t="s">
        <v>105</v>
      </c>
      <c r="B11">
        <f>AO43</f>
        <v>25</v>
      </c>
      <c r="E11">
        <f>C43</f>
        <v>50</v>
      </c>
      <c r="I11">
        <f>C75</f>
        <v>75</v>
      </c>
      <c r="M11">
        <f>I11+B11</f>
        <v>100</v>
      </c>
      <c r="AC11" s="31"/>
    </row>
    <row r="12" spans="1:29" hidden="1" x14ac:dyDescent="0.2">
      <c r="A12" t="s">
        <v>23</v>
      </c>
      <c r="B12">
        <f>AO44</f>
        <v>25</v>
      </c>
      <c r="M12">
        <f t="shared" ref="M12:M37" si="0">I12+B12</f>
        <v>25</v>
      </c>
      <c r="AC12" s="31"/>
    </row>
    <row r="13" spans="1:29" x14ac:dyDescent="0.2">
      <c r="A13" t="s">
        <v>106</v>
      </c>
      <c r="B13">
        <f>AO45</f>
        <v>30</v>
      </c>
      <c r="E13">
        <f>E45</f>
        <v>60</v>
      </c>
      <c r="I13">
        <f>E105</f>
        <v>90</v>
      </c>
      <c r="M13">
        <f t="shared" si="0"/>
        <v>120</v>
      </c>
      <c r="AC13" s="31"/>
    </row>
    <row r="14" spans="1:29" hidden="1" x14ac:dyDescent="0.2">
      <c r="A14" t="s">
        <v>43</v>
      </c>
      <c r="B14">
        <f>AO46</f>
        <v>30</v>
      </c>
      <c r="M14">
        <f t="shared" si="0"/>
        <v>30</v>
      </c>
      <c r="AC14" s="31"/>
    </row>
    <row r="15" spans="1:29" x14ac:dyDescent="0.2">
      <c r="A15" t="s">
        <v>107</v>
      </c>
      <c r="B15">
        <f>AO47</f>
        <v>35</v>
      </c>
      <c r="E15">
        <f>G47</f>
        <v>70</v>
      </c>
      <c r="I15">
        <f>G135</f>
        <v>105</v>
      </c>
      <c r="M15">
        <f t="shared" si="0"/>
        <v>140</v>
      </c>
      <c r="AC15" s="31"/>
    </row>
    <row r="16" spans="1:29" hidden="1" x14ac:dyDescent="0.2">
      <c r="A16" t="s">
        <v>48</v>
      </c>
      <c r="B16">
        <f>AO48</f>
        <v>35</v>
      </c>
      <c r="M16">
        <f t="shared" si="0"/>
        <v>35</v>
      </c>
      <c r="AC16" s="31"/>
    </row>
    <row r="17" spans="1:29" x14ac:dyDescent="0.2">
      <c r="A17" t="s">
        <v>108</v>
      </c>
      <c r="B17">
        <f>AO49</f>
        <v>60</v>
      </c>
      <c r="E17">
        <f>I49</f>
        <v>120</v>
      </c>
      <c r="I17">
        <f>I165</f>
        <v>180</v>
      </c>
      <c r="M17">
        <f t="shared" si="0"/>
        <v>240</v>
      </c>
      <c r="AC17" s="31"/>
    </row>
    <row r="18" spans="1:29" hidden="1" x14ac:dyDescent="0.2">
      <c r="A18" t="s">
        <v>68</v>
      </c>
      <c r="B18">
        <f>AO50</f>
        <v>60</v>
      </c>
      <c r="M18">
        <f t="shared" si="0"/>
        <v>60</v>
      </c>
      <c r="AC18" s="31"/>
    </row>
    <row r="19" spans="1:29" x14ac:dyDescent="0.2">
      <c r="A19" t="s">
        <v>109</v>
      </c>
      <c r="B19">
        <f>AO51</f>
        <v>27</v>
      </c>
      <c r="E19">
        <f>K51</f>
        <v>54</v>
      </c>
      <c r="I19">
        <f>K195</f>
        <v>81</v>
      </c>
      <c r="M19">
        <f t="shared" si="0"/>
        <v>108</v>
      </c>
      <c r="AC19" s="31"/>
    </row>
    <row r="20" spans="1:29" hidden="1" x14ac:dyDescent="0.2">
      <c r="A20" t="s">
        <v>33</v>
      </c>
      <c r="B20">
        <f>AO52</f>
        <v>27</v>
      </c>
      <c r="M20">
        <f t="shared" si="0"/>
        <v>27</v>
      </c>
      <c r="AC20" s="31"/>
    </row>
    <row r="21" spans="1:29" x14ac:dyDescent="0.2">
      <c r="A21" t="s">
        <v>110</v>
      </c>
      <c r="B21">
        <f>AO53</f>
        <v>40</v>
      </c>
      <c r="E21">
        <f>M53</f>
        <v>80</v>
      </c>
      <c r="I21">
        <f>M225</f>
        <v>120</v>
      </c>
      <c r="M21">
        <f t="shared" si="0"/>
        <v>160</v>
      </c>
      <c r="AC21" s="31"/>
    </row>
    <row r="22" spans="1:29" hidden="1" x14ac:dyDescent="0.2">
      <c r="A22" t="s">
        <v>58</v>
      </c>
      <c r="B22">
        <f>AO54</f>
        <v>40</v>
      </c>
      <c r="M22">
        <f t="shared" si="0"/>
        <v>40</v>
      </c>
      <c r="AC22" s="31"/>
    </row>
    <row r="23" spans="1:29" x14ac:dyDescent="0.2">
      <c r="A23" t="s">
        <v>111</v>
      </c>
      <c r="B23">
        <f>AO55</f>
        <v>17</v>
      </c>
      <c r="E23">
        <f>O55</f>
        <v>34</v>
      </c>
      <c r="I23">
        <f>O255</f>
        <v>51</v>
      </c>
      <c r="M23">
        <f t="shared" si="0"/>
        <v>68</v>
      </c>
      <c r="AC23" s="31"/>
    </row>
    <row r="24" spans="1:29" hidden="1" x14ac:dyDescent="0.2">
      <c r="A24" t="s">
        <v>10</v>
      </c>
      <c r="B24">
        <f>AO56</f>
        <v>17</v>
      </c>
      <c r="M24">
        <f t="shared" si="0"/>
        <v>17</v>
      </c>
      <c r="AC24" s="31"/>
    </row>
    <row r="25" spans="1:29" x14ac:dyDescent="0.2">
      <c r="A25" t="s">
        <v>112</v>
      </c>
      <c r="B25">
        <f>AO57</f>
        <v>35</v>
      </c>
      <c r="E25">
        <f>Q57</f>
        <v>70</v>
      </c>
      <c r="I25">
        <f>Q285</f>
        <v>105</v>
      </c>
      <c r="M25">
        <f t="shared" si="0"/>
        <v>140</v>
      </c>
      <c r="AC25" s="31"/>
    </row>
    <row r="26" spans="1:29" hidden="1" x14ac:dyDescent="0.2">
      <c r="A26" t="s">
        <v>53</v>
      </c>
      <c r="B26">
        <f>AO58</f>
        <v>35</v>
      </c>
      <c r="M26">
        <f t="shared" si="0"/>
        <v>35</v>
      </c>
      <c r="AC26" s="31"/>
    </row>
    <row r="27" spans="1:29" x14ac:dyDescent="0.2">
      <c r="A27" t="s">
        <v>113</v>
      </c>
      <c r="B27">
        <f>AO59</f>
        <v>50</v>
      </c>
      <c r="E27">
        <f>S59</f>
        <v>100</v>
      </c>
      <c r="I27">
        <f>S315</f>
        <v>150</v>
      </c>
      <c r="M27">
        <f t="shared" si="0"/>
        <v>200</v>
      </c>
      <c r="AC27" s="31"/>
    </row>
    <row r="28" spans="1:29" hidden="1" x14ac:dyDescent="0.2">
      <c r="A28" t="s">
        <v>63</v>
      </c>
      <c r="B28">
        <f>AO60</f>
        <v>50</v>
      </c>
      <c r="M28">
        <f t="shared" si="0"/>
        <v>50</v>
      </c>
      <c r="AC28" s="31"/>
    </row>
    <row r="29" spans="1:29" x14ac:dyDescent="0.2">
      <c r="A29" t="s">
        <v>114</v>
      </c>
      <c r="B29">
        <f>AO61</f>
        <v>22</v>
      </c>
      <c r="E29">
        <f>U61</f>
        <v>44</v>
      </c>
      <c r="I29">
        <f>U345</f>
        <v>66</v>
      </c>
      <c r="M29">
        <f t="shared" si="0"/>
        <v>88</v>
      </c>
      <c r="AC29" s="31"/>
    </row>
    <row r="30" spans="1:29" hidden="1" x14ac:dyDescent="0.2">
      <c r="A30" t="s">
        <v>18</v>
      </c>
      <c r="B30">
        <f>AO62</f>
        <v>22</v>
      </c>
      <c r="M30">
        <f t="shared" si="0"/>
        <v>22</v>
      </c>
      <c r="AC30" s="31"/>
    </row>
    <row r="31" spans="1:29" x14ac:dyDescent="0.2">
      <c r="A31" t="s">
        <v>115</v>
      </c>
      <c r="B31">
        <f>AO63</f>
        <v>27</v>
      </c>
      <c r="E31">
        <f>W63</f>
        <v>54</v>
      </c>
      <c r="I31">
        <f>W375</f>
        <v>81</v>
      </c>
      <c r="M31">
        <f t="shared" si="0"/>
        <v>108</v>
      </c>
      <c r="AC31" s="31"/>
    </row>
    <row r="32" spans="1:29" hidden="1" x14ac:dyDescent="0.2">
      <c r="A32" t="s">
        <v>38</v>
      </c>
      <c r="B32">
        <f>AO64</f>
        <v>27</v>
      </c>
      <c r="M32">
        <f t="shared" si="0"/>
        <v>27</v>
      </c>
      <c r="AC32" s="31"/>
    </row>
    <row r="33" spans="1:42" x14ac:dyDescent="0.2">
      <c r="A33" t="s">
        <v>116</v>
      </c>
      <c r="B33">
        <f>AO65</f>
        <v>14.5</v>
      </c>
      <c r="E33">
        <f>Y65</f>
        <v>29</v>
      </c>
      <c r="I33">
        <f>Y405</f>
        <v>43.5</v>
      </c>
      <c r="M33">
        <f t="shared" si="0"/>
        <v>58</v>
      </c>
      <c r="AC33" s="31"/>
    </row>
    <row r="34" spans="1:42" hidden="1" x14ac:dyDescent="0.2">
      <c r="A34" t="s">
        <v>5</v>
      </c>
      <c r="B34">
        <f>AO66</f>
        <v>14.5</v>
      </c>
      <c r="M34">
        <f t="shared" si="0"/>
        <v>14.5</v>
      </c>
      <c r="AC34" s="31"/>
    </row>
    <row r="35" spans="1:42" x14ac:dyDescent="0.2">
      <c r="A35" t="s">
        <v>117</v>
      </c>
      <c r="B35">
        <f>AO67</f>
        <v>25</v>
      </c>
      <c r="E35">
        <f>AA67</f>
        <v>50</v>
      </c>
      <c r="I35">
        <f>AA435</f>
        <v>75</v>
      </c>
      <c r="M35">
        <f t="shared" si="0"/>
        <v>100</v>
      </c>
      <c r="AC35" s="31"/>
    </row>
    <row r="36" spans="1:42" hidden="1" x14ac:dyDescent="0.2">
      <c r="A36" t="s">
        <v>28</v>
      </c>
      <c r="B36">
        <f>AO68</f>
        <v>25</v>
      </c>
      <c r="M36">
        <f t="shared" si="0"/>
        <v>25</v>
      </c>
      <c r="AC36" s="31"/>
    </row>
    <row r="37" spans="1:42" x14ac:dyDescent="0.2">
      <c r="A37" t="s">
        <v>118</v>
      </c>
      <c r="B37">
        <f>AO69</f>
        <v>20</v>
      </c>
      <c r="E37">
        <f>AC69</f>
        <v>40</v>
      </c>
      <c r="I37">
        <f>AC465</f>
        <v>60</v>
      </c>
      <c r="M37">
        <f t="shared" si="0"/>
        <v>80</v>
      </c>
      <c r="AC37" s="31"/>
    </row>
    <row r="38" spans="1:42" hidden="1" x14ac:dyDescent="0.2">
      <c r="A38" t="s">
        <v>15</v>
      </c>
      <c r="B38">
        <f>AO70</f>
        <v>0</v>
      </c>
      <c r="AC38" s="31"/>
    </row>
    <row r="39" spans="1:42" ht="12.75" customHeight="1" x14ac:dyDescent="0.2">
      <c r="AC39" s="31"/>
    </row>
    <row r="40" spans="1:42" x14ac:dyDescent="0.2">
      <c r="AC40" s="31"/>
    </row>
    <row r="41" spans="1:42" s="13" customFormat="1" x14ac:dyDescent="0.2">
      <c r="C41" s="13" t="str">
        <f t="array" ref="C41:AD41">TRANSPOSE(AI43:AI70)</f>
        <v>Alpine Blue</v>
      </c>
      <c r="D41" s="13" t="str">
        <v>Alpine Blue</v>
      </c>
      <c r="E41" s="13" t="str">
        <v>Brown  5.6</v>
      </c>
      <c r="F41" s="13" t="str">
        <v>Brown</v>
      </c>
      <c r="G41" s="13" t="str">
        <v>Desert Sand 6.0</v>
      </c>
      <c r="H41" s="13" t="str">
        <v>Desert Sand</v>
      </c>
      <c r="I41" s="13" t="str">
        <v>Red  7.1</v>
      </c>
      <c r="J41" s="13" t="str">
        <v>Red</v>
      </c>
      <c r="K41" s="13" t="str">
        <v>Lichen  5.6</v>
      </c>
      <c r="L41" s="13" t="str">
        <v>Lichen</v>
      </c>
      <c r="M41" s="13" t="str">
        <v>Black  6.3</v>
      </c>
      <c r="N41" s="13" t="str">
        <v>Black</v>
      </c>
      <c r="O41" s="13" t="str">
        <v>Terracotta  5.0</v>
      </c>
      <c r="P41" s="13" t="str">
        <v>Terracotta</v>
      </c>
      <c r="Q41" s="13" t="str">
        <v>Purple  6.3</v>
      </c>
      <c r="R41" s="13" t="str">
        <v>Purple</v>
      </c>
      <c r="S41" s="13" t="str">
        <v>Green  7.1</v>
      </c>
      <c r="T41" s="13" t="str">
        <v>Green</v>
      </c>
      <c r="U41" s="13" t="str">
        <v>Orange  5.6</v>
      </c>
      <c r="V41" s="13" t="str">
        <v>Orange</v>
      </c>
      <c r="W41" s="13" t="str">
        <v>Yellow  6.0</v>
      </c>
      <c r="X41" s="13" t="str">
        <v>Yellow</v>
      </c>
      <c r="Y41" s="13" t="str">
        <v>Blue  5.0</v>
      </c>
      <c r="Z41" s="13" t="str">
        <v>Blue</v>
      </c>
      <c r="AA41" s="13" t="str">
        <v>White  6.0</v>
      </c>
      <c r="AB41" s="13" t="str">
        <v>White</v>
      </c>
      <c r="AC41" s="28" t="str">
        <v>Red/Green  5.6</v>
      </c>
      <c r="AD41" s="13" t="str">
        <v>Colour</v>
      </c>
      <c r="AG41" s="9"/>
      <c r="AH41" s="1" t="s">
        <v>0</v>
      </c>
      <c r="AI41" s="1" t="s">
        <v>1</v>
      </c>
      <c r="AJ41" s="1" t="s">
        <v>2</v>
      </c>
      <c r="AK41" s="1" t="s">
        <v>3</v>
      </c>
      <c r="AL41" s="1" t="s">
        <v>99</v>
      </c>
      <c r="AM41"/>
      <c r="AN41"/>
      <c r="AO41"/>
    </row>
    <row r="42" spans="1:42" ht="18" x14ac:dyDescent="0.25">
      <c r="A42" s="16" t="s">
        <v>103</v>
      </c>
      <c r="C42" s="11">
        <f>$AO43</f>
        <v>25</v>
      </c>
      <c r="D42" s="11">
        <f>$AO44</f>
        <v>25</v>
      </c>
      <c r="E42" s="11">
        <f>$AO45</f>
        <v>30</v>
      </c>
      <c r="F42" s="11">
        <f>$AO46</f>
        <v>30</v>
      </c>
      <c r="G42" s="11">
        <f>$AO47</f>
        <v>35</v>
      </c>
      <c r="H42" s="11">
        <f>$AO48</f>
        <v>35</v>
      </c>
      <c r="I42" s="11">
        <f>$AO49</f>
        <v>60</v>
      </c>
      <c r="J42" s="11">
        <f>$AO50</f>
        <v>60</v>
      </c>
      <c r="K42" s="11">
        <f>$AO51</f>
        <v>27</v>
      </c>
      <c r="L42" s="11">
        <f>$AO52</f>
        <v>27</v>
      </c>
      <c r="M42" s="11">
        <f>$AO53</f>
        <v>40</v>
      </c>
      <c r="N42" s="11">
        <f>$AO54</f>
        <v>40</v>
      </c>
      <c r="O42" s="11">
        <f>$AO55</f>
        <v>17</v>
      </c>
      <c r="P42" s="11">
        <f>$AO56</f>
        <v>17</v>
      </c>
      <c r="Q42" s="11">
        <f>$AO57</f>
        <v>35</v>
      </c>
      <c r="R42" s="11">
        <f>$AO58</f>
        <v>35</v>
      </c>
      <c r="S42" s="11">
        <f>$AO59</f>
        <v>50</v>
      </c>
      <c r="T42" s="11">
        <f>$AO60</f>
        <v>50</v>
      </c>
      <c r="U42" s="11">
        <f>$AO61</f>
        <v>22</v>
      </c>
      <c r="V42" s="11">
        <f>$AO62</f>
        <v>22</v>
      </c>
      <c r="W42" s="11">
        <f>$AO63</f>
        <v>27</v>
      </c>
      <c r="X42" s="11">
        <f>$AO64</f>
        <v>27</v>
      </c>
      <c r="Y42" s="11">
        <f>$AO65</f>
        <v>14.5</v>
      </c>
      <c r="Z42" s="11">
        <f>$AO66</f>
        <v>14.5</v>
      </c>
      <c r="AA42" s="11">
        <f>$AO67</f>
        <v>25</v>
      </c>
      <c r="AB42" s="11">
        <f>$AO68</f>
        <v>25</v>
      </c>
      <c r="AC42" s="29">
        <f>$AO69</f>
        <v>20</v>
      </c>
      <c r="AD42" s="11">
        <f>$AO70</f>
        <v>0</v>
      </c>
      <c r="AF42" s="13"/>
      <c r="AG42" s="9"/>
      <c r="AH42" s="1"/>
      <c r="AI42" s="1"/>
      <c r="AJ42" s="14"/>
      <c r="AK42" s="14"/>
      <c r="AL42" s="1"/>
      <c r="AP42" s="13"/>
    </row>
    <row r="43" spans="1:42" x14ac:dyDescent="0.2">
      <c r="A43" s="2" t="s">
        <v>105</v>
      </c>
      <c r="B43" s="11">
        <f>$AO43</f>
        <v>25</v>
      </c>
      <c r="C43" s="9">
        <f t="shared" ref="C43:AD43" si="1">$B$43+C42</f>
        <v>50</v>
      </c>
      <c r="D43">
        <f t="shared" si="1"/>
        <v>50</v>
      </c>
      <c r="E43">
        <f t="shared" si="1"/>
        <v>55</v>
      </c>
      <c r="F43">
        <f t="shared" si="1"/>
        <v>55</v>
      </c>
      <c r="G43">
        <f t="shared" si="1"/>
        <v>60</v>
      </c>
      <c r="H43">
        <f t="shared" si="1"/>
        <v>60</v>
      </c>
      <c r="I43">
        <f t="shared" si="1"/>
        <v>85</v>
      </c>
      <c r="J43">
        <f t="shared" si="1"/>
        <v>85</v>
      </c>
      <c r="K43">
        <f t="shared" si="1"/>
        <v>52</v>
      </c>
      <c r="L43">
        <f t="shared" si="1"/>
        <v>52</v>
      </c>
      <c r="M43">
        <f t="shared" si="1"/>
        <v>65</v>
      </c>
      <c r="N43">
        <f t="shared" si="1"/>
        <v>65</v>
      </c>
      <c r="O43">
        <f t="shared" si="1"/>
        <v>42</v>
      </c>
      <c r="P43">
        <f t="shared" si="1"/>
        <v>42</v>
      </c>
      <c r="Q43">
        <f t="shared" si="1"/>
        <v>60</v>
      </c>
      <c r="R43">
        <f t="shared" si="1"/>
        <v>60</v>
      </c>
      <c r="S43">
        <f t="shared" si="1"/>
        <v>75</v>
      </c>
      <c r="T43">
        <f t="shared" si="1"/>
        <v>75</v>
      </c>
      <c r="U43">
        <f t="shared" si="1"/>
        <v>47</v>
      </c>
      <c r="V43">
        <f t="shared" si="1"/>
        <v>47</v>
      </c>
      <c r="W43">
        <f t="shared" si="1"/>
        <v>52</v>
      </c>
      <c r="X43">
        <f t="shared" si="1"/>
        <v>52</v>
      </c>
      <c r="Y43">
        <f t="shared" si="1"/>
        <v>39.5</v>
      </c>
      <c r="Z43">
        <f t="shared" si="1"/>
        <v>39.5</v>
      </c>
      <c r="AA43">
        <f t="shared" si="1"/>
        <v>50</v>
      </c>
      <c r="AB43">
        <f t="shared" si="1"/>
        <v>50</v>
      </c>
      <c r="AC43" s="27">
        <f t="shared" si="1"/>
        <v>45</v>
      </c>
      <c r="AD43">
        <f t="shared" si="1"/>
        <v>25</v>
      </c>
      <c r="AG43" s="10" t="s">
        <v>79</v>
      </c>
      <c r="AH43" s="2" t="s">
        <v>22</v>
      </c>
      <c r="AI43" s="2" t="s">
        <v>23</v>
      </c>
      <c r="AJ43" s="3" t="s">
        <v>24</v>
      </c>
      <c r="AK43" s="3">
        <v>25</v>
      </c>
      <c r="AL43" s="2">
        <v>2200</v>
      </c>
      <c r="AN43">
        <f>IF($C$2&lt;=AL43,1,0)</f>
        <v>1</v>
      </c>
      <c r="AO43">
        <f>IF(AN43=1,AK43,0)</f>
        <v>25</v>
      </c>
    </row>
    <row r="44" spans="1:42" hidden="1" x14ac:dyDescent="0.2">
      <c r="A44" s="4" t="s">
        <v>23</v>
      </c>
      <c r="B44" s="11">
        <f>$AO44</f>
        <v>25</v>
      </c>
      <c r="C44">
        <f t="shared" ref="C44:AD44" si="2">$B$44+C42</f>
        <v>50</v>
      </c>
      <c r="D44">
        <f t="shared" si="2"/>
        <v>50</v>
      </c>
      <c r="E44">
        <f t="shared" si="2"/>
        <v>55</v>
      </c>
      <c r="F44">
        <f t="shared" si="2"/>
        <v>55</v>
      </c>
      <c r="G44">
        <f t="shared" si="2"/>
        <v>60</v>
      </c>
      <c r="H44">
        <f t="shared" si="2"/>
        <v>60</v>
      </c>
      <c r="I44">
        <f t="shared" si="2"/>
        <v>85</v>
      </c>
      <c r="J44">
        <f t="shared" si="2"/>
        <v>85</v>
      </c>
      <c r="K44">
        <f t="shared" si="2"/>
        <v>52</v>
      </c>
      <c r="L44">
        <f t="shared" si="2"/>
        <v>52</v>
      </c>
      <c r="M44">
        <f t="shared" si="2"/>
        <v>65</v>
      </c>
      <c r="N44">
        <f t="shared" si="2"/>
        <v>65</v>
      </c>
      <c r="O44">
        <f t="shared" si="2"/>
        <v>42</v>
      </c>
      <c r="P44">
        <f t="shared" si="2"/>
        <v>42</v>
      </c>
      <c r="Q44">
        <f t="shared" si="2"/>
        <v>60</v>
      </c>
      <c r="R44">
        <f t="shared" si="2"/>
        <v>60</v>
      </c>
      <c r="S44">
        <f t="shared" si="2"/>
        <v>75</v>
      </c>
      <c r="T44">
        <f t="shared" si="2"/>
        <v>75</v>
      </c>
      <c r="U44">
        <f t="shared" si="2"/>
        <v>47</v>
      </c>
      <c r="V44">
        <f t="shared" si="2"/>
        <v>47</v>
      </c>
      <c r="W44">
        <f t="shared" si="2"/>
        <v>52</v>
      </c>
      <c r="X44">
        <f t="shared" si="2"/>
        <v>52</v>
      </c>
      <c r="Y44">
        <f t="shared" si="2"/>
        <v>39.5</v>
      </c>
      <c r="Z44">
        <f t="shared" si="2"/>
        <v>39.5</v>
      </c>
      <c r="AA44">
        <f t="shared" si="2"/>
        <v>50</v>
      </c>
      <c r="AB44">
        <f t="shared" si="2"/>
        <v>50</v>
      </c>
      <c r="AC44" s="27">
        <f t="shared" si="2"/>
        <v>45</v>
      </c>
      <c r="AD44">
        <f t="shared" si="2"/>
        <v>25</v>
      </c>
      <c r="AG44" s="10" t="s">
        <v>80</v>
      </c>
      <c r="AH44" s="4" t="s">
        <v>25</v>
      </c>
      <c r="AI44" s="4" t="s">
        <v>23</v>
      </c>
      <c r="AJ44" s="4" t="s">
        <v>26</v>
      </c>
      <c r="AK44" s="4">
        <v>25</v>
      </c>
      <c r="AL44" s="4">
        <v>2200</v>
      </c>
      <c r="AN44">
        <f>IF($C$2&lt;=AL44,1,0)</f>
        <v>1</v>
      </c>
      <c r="AO44">
        <f>IF(AN44=1,AK44,0)</f>
        <v>25</v>
      </c>
    </row>
    <row r="45" spans="1:42" x14ac:dyDescent="0.2">
      <c r="A45" s="5" t="s">
        <v>106</v>
      </c>
      <c r="B45" s="11">
        <f>$AO45</f>
        <v>30</v>
      </c>
      <c r="C45">
        <f t="shared" ref="C45:AD45" si="3">$B$45+C42</f>
        <v>55</v>
      </c>
      <c r="D45">
        <f t="shared" si="3"/>
        <v>55</v>
      </c>
      <c r="E45" s="9">
        <f t="shared" si="3"/>
        <v>60</v>
      </c>
      <c r="F45">
        <f t="shared" si="3"/>
        <v>60</v>
      </c>
      <c r="G45">
        <f t="shared" si="3"/>
        <v>65</v>
      </c>
      <c r="H45">
        <f t="shared" si="3"/>
        <v>65</v>
      </c>
      <c r="I45">
        <f t="shared" si="3"/>
        <v>90</v>
      </c>
      <c r="J45">
        <f t="shared" si="3"/>
        <v>90</v>
      </c>
      <c r="K45">
        <f t="shared" si="3"/>
        <v>57</v>
      </c>
      <c r="L45">
        <f t="shared" si="3"/>
        <v>57</v>
      </c>
      <c r="M45">
        <f t="shared" si="3"/>
        <v>70</v>
      </c>
      <c r="N45">
        <f t="shared" si="3"/>
        <v>70</v>
      </c>
      <c r="O45">
        <f t="shared" si="3"/>
        <v>47</v>
      </c>
      <c r="P45">
        <f t="shared" si="3"/>
        <v>47</v>
      </c>
      <c r="Q45">
        <f t="shared" si="3"/>
        <v>65</v>
      </c>
      <c r="R45">
        <f t="shared" si="3"/>
        <v>65</v>
      </c>
      <c r="S45">
        <f t="shared" si="3"/>
        <v>80</v>
      </c>
      <c r="T45">
        <f t="shared" si="3"/>
        <v>80</v>
      </c>
      <c r="U45">
        <f t="shared" si="3"/>
        <v>52</v>
      </c>
      <c r="V45">
        <f t="shared" si="3"/>
        <v>52</v>
      </c>
      <c r="W45">
        <f t="shared" si="3"/>
        <v>57</v>
      </c>
      <c r="X45">
        <f t="shared" si="3"/>
        <v>57</v>
      </c>
      <c r="Y45">
        <f t="shared" si="3"/>
        <v>44.5</v>
      </c>
      <c r="Z45">
        <f t="shared" si="3"/>
        <v>44.5</v>
      </c>
      <c r="AA45">
        <f t="shared" si="3"/>
        <v>55</v>
      </c>
      <c r="AB45">
        <f t="shared" si="3"/>
        <v>55</v>
      </c>
      <c r="AC45" s="27">
        <f t="shared" si="3"/>
        <v>50</v>
      </c>
      <c r="AD45">
        <f t="shared" si="3"/>
        <v>30</v>
      </c>
      <c r="AG45" s="10" t="s">
        <v>87</v>
      </c>
      <c r="AH45" s="5" t="s">
        <v>42</v>
      </c>
      <c r="AI45" s="5" t="str">
        <f>A45</f>
        <v>Brown  5.6</v>
      </c>
      <c r="AJ45" s="6" t="s">
        <v>44</v>
      </c>
      <c r="AK45" s="6">
        <v>30</v>
      </c>
      <c r="AL45" s="5">
        <v>2200</v>
      </c>
      <c r="AN45">
        <f>IF($C$2&lt;=AL45,1,0)</f>
        <v>1</v>
      </c>
      <c r="AO45">
        <f>IF(AN45=1,AK45,0)</f>
        <v>30</v>
      </c>
    </row>
    <row r="46" spans="1:42" hidden="1" x14ac:dyDescent="0.2">
      <c r="A46" s="4" t="s">
        <v>43</v>
      </c>
      <c r="B46" s="11">
        <f>$AO46</f>
        <v>30</v>
      </c>
      <c r="C46">
        <f t="shared" ref="C46:AD46" si="4">$B$46+C42</f>
        <v>55</v>
      </c>
      <c r="D46">
        <f t="shared" si="4"/>
        <v>55</v>
      </c>
      <c r="E46">
        <f t="shared" si="4"/>
        <v>60</v>
      </c>
      <c r="F46">
        <f t="shared" si="4"/>
        <v>60</v>
      </c>
      <c r="G46">
        <f t="shared" si="4"/>
        <v>65</v>
      </c>
      <c r="H46">
        <f t="shared" si="4"/>
        <v>65</v>
      </c>
      <c r="I46">
        <f t="shared" si="4"/>
        <v>90</v>
      </c>
      <c r="J46">
        <f t="shared" si="4"/>
        <v>90</v>
      </c>
      <c r="K46">
        <f t="shared" si="4"/>
        <v>57</v>
      </c>
      <c r="L46">
        <f t="shared" si="4"/>
        <v>57</v>
      </c>
      <c r="M46">
        <f t="shared" si="4"/>
        <v>70</v>
      </c>
      <c r="N46">
        <f t="shared" si="4"/>
        <v>70</v>
      </c>
      <c r="O46">
        <f t="shared" si="4"/>
        <v>47</v>
      </c>
      <c r="P46">
        <f t="shared" si="4"/>
        <v>47</v>
      </c>
      <c r="Q46">
        <f t="shared" si="4"/>
        <v>65</v>
      </c>
      <c r="R46">
        <f t="shared" si="4"/>
        <v>65</v>
      </c>
      <c r="S46">
        <f t="shared" si="4"/>
        <v>80</v>
      </c>
      <c r="T46">
        <f t="shared" si="4"/>
        <v>80</v>
      </c>
      <c r="U46">
        <f t="shared" si="4"/>
        <v>52</v>
      </c>
      <c r="V46">
        <f t="shared" si="4"/>
        <v>52</v>
      </c>
      <c r="W46">
        <f t="shared" si="4"/>
        <v>57</v>
      </c>
      <c r="X46">
        <f t="shared" si="4"/>
        <v>57</v>
      </c>
      <c r="Y46">
        <f t="shared" si="4"/>
        <v>44.5</v>
      </c>
      <c r="Z46">
        <f t="shared" si="4"/>
        <v>44.5</v>
      </c>
      <c r="AA46">
        <f t="shared" si="4"/>
        <v>55</v>
      </c>
      <c r="AB46">
        <f t="shared" si="4"/>
        <v>55</v>
      </c>
      <c r="AC46" s="27">
        <f t="shared" si="4"/>
        <v>50</v>
      </c>
      <c r="AD46">
        <f t="shared" si="4"/>
        <v>30</v>
      </c>
      <c r="AG46" s="10" t="s">
        <v>88</v>
      </c>
      <c r="AH46" s="4" t="s">
        <v>45</v>
      </c>
      <c r="AI46" s="5" t="str">
        <f>A46</f>
        <v>Brown</v>
      </c>
      <c r="AJ46" s="7" t="s">
        <v>46</v>
      </c>
      <c r="AK46" s="7">
        <v>30</v>
      </c>
      <c r="AL46" s="4">
        <v>2200</v>
      </c>
      <c r="AN46">
        <f>IF($C$2&lt;=AL46,1,0)</f>
        <v>1</v>
      </c>
      <c r="AO46">
        <f>IF(AN46=1,AK46,0)</f>
        <v>30</v>
      </c>
    </row>
    <row r="47" spans="1:42" x14ac:dyDescent="0.2">
      <c r="A47" s="5" t="s">
        <v>107</v>
      </c>
      <c r="B47" s="11">
        <f>$AO47</f>
        <v>35</v>
      </c>
      <c r="C47">
        <f t="shared" ref="C47:AD47" si="5">$B$47+C42</f>
        <v>60</v>
      </c>
      <c r="D47">
        <f t="shared" si="5"/>
        <v>60</v>
      </c>
      <c r="E47">
        <f t="shared" si="5"/>
        <v>65</v>
      </c>
      <c r="F47">
        <f t="shared" si="5"/>
        <v>65</v>
      </c>
      <c r="G47" s="9">
        <f t="shared" si="5"/>
        <v>70</v>
      </c>
      <c r="H47">
        <f t="shared" si="5"/>
        <v>70</v>
      </c>
      <c r="I47">
        <f t="shared" si="5"/>
        <v>95</v>
      </c>
      <c r="J47">
        <f t="shared" si="5"/>
        <v>95</v>
      </c>
      <c r="K47">
        <f t="shared" si="5"/>
        <v>62</v>
      </c>
      <c r="L47">
        <f t="shared" si="5"/>
        <v>62</v>
      </c>
      <c r="M47">
        <f t="shared" si="5"/>
        <v>75</v>
      </c>
      <c r="N47">
        <f t="shared" si="5"/>
        <v>75</v>
      </c>
      <c r="O47">
        <f t="shared" si="5"/>
        <v>52</v>
      </c>
      <c r="P47">
        <f t="shared" si="5"/>
        <v>52</v>
      </c>
      <c r="Q47">
        <f t="shared" si="5"/>
        <v>70</v>
      </c>
      <c r="R47">
        <f t="shared" si="5"/>
        <v>70</v>
      </c>
      <c r="S47">
        <f t="shared" si="5"/>
        <v>85</v>
      </c>
      <c r="T47">
        <f t="shared" si="5"/>
        <v>85</v>
      </c>
      <c r="U47">
        <f t="shared" si="5"/>
        <v>57</v>
      </c>
      <c r="V47">
        <f t="shared" si="5"/>
        <v>57</v>
      </c>
      <c r="W47">
        <f t="shared" si="5"/>
        <v>62</v>
      </c>
      <c r="X47">
        <f t="shared" si="5"/>
        <v>62</v>
      </c>
      <c r="Y47">
        <f t="shared" si="5"/>
        <v>49.5</v>
      </c>
      <c r="Z47">
        <f t="shared" si="5"/>
        <v>49.5</v>
      </c>
      <c r="AA47">
        <f t="shared" si="5"/>
        <v>60</v>
      </c>
      <c r="AB47">
        <f t="shared" si="5"/>
        <v>60</v>
      </c>
      <c r="AC47" s="27">
        <f t="shared" si="5"/>
        <v>55</v>
      </c>
      <c r="AD47">
        <f t="shared" si="5"/>
        <v>35</v>
      </c>
      <c r="AG47" s="10" t="s">
        <v>89</v>
      </c>
      <c r="AH47" s="5" t="s">
        <v>47</v>
      </c>
      <c r="AI47" s="5" t="str">
        <f>A47</f>
        <v>Desert Sand 6.0</v>
      </c>
      <c r="AJ47" s="6" t="s">
        <v>49</v>
      </c>
      <c r="AK47" s="6">
        <v>35</v>
      </c>
      <c r="AL47" s="5">
        <v>2200</v>
      </c>
      <c r="AN47">
        <f>IF($C$2&lt;=AL47,1,0)</f>
        <v>1</v>
      </c>
      <c r="AO47">
        <f>IF(AN47=1,AK47,0)</f>
        <v>35</v>
      </c>
    </row>
    <row r="48" spans="1:42" hidden="1" x14ac:dyDescent="0.2">
      <c r="A48" s="4" t="s">
        <v>48</v>
      </c>
      <c r="B48" s="11">
        <f>$AO48</f>
        <v>35</v>
      </c>
      <c r="C48">
        <f t="shared" ref="C48:AD48" si="6">$B$48+C42</f>
        <v>60</v>
      </c>
      <c r="D48">
        <f t="shared" si="6"/>
        <v>60</v>
      </c>
      <c r="E48">
        <f t="shared" si="6"/>
        <v>65</v>
      </c>
      <c r="F48">
        <f t="shared" si="6"/>
        <v>65</v>
      </c>
      <c r="G48">
        <f t="shared" si="6"/>
        <v>70</v>
      </c>
      <c r="H48">
        <f t="shared" si="6"/>
        <v>70</v>
      </c>
      <c r="I48">
        <f t="shared" si="6"/>
        <v>95</v>
      </c>
      <c r="J48">
        <f t="shared" si="6"/>
        <v>95</v>
      </c>
      <c r="K48">
        <f t="shared" si="6"/>
        <v>62</v>
      </c>
      <c r="L48">
        <f t="shared" si="6"/>
        <v>62</v>
      </c>
      <c r="M48">
        <f t="shared" si="6"/>
        <v>75</v>
      </c>
      <c r="N48">
        <f t="shared" si="6"/>
        <v>75</v>
      </c>
      <c r="O48">
        <f t="shared" si="6"/>
        <v>52</v>
      </c>
      <c r="P48">
        <f t="shared" si="6"/>
        <v>52</v>
      </c>
      <c r="Q48">
        <f t="shared" si="6"/>
        <v>70</v>
      </c>
      <c r="R48">
        <f t="shared" si="6"/>
        <v>70</v>
      </c>
      <c r="S48">
        <f t="shared" si="6"/>
        <v>85</v>
      </c>
      <c r="T48">
        <f t="shared" si="6"/>
        <v>85</v>
      </c>
      <c r="U48">
        <f t="shared" si="6"/>
        <v>57</v>
      </c>
      <c r="V48">
        <f t="shared" si="6"/>
        <v>57</v>
      </c>
      <c r="W48">
        <f t="shared" si="6"/>
        <v>62</v>
      </c>
      <c r="X48">
        <f t="shared" si="6"/>
        <v>62</v>
      </c>
      <c r="Y48">
        <f t="shared" si="6"/>
        <v>49.5</v>
      </c>
      <c r="Z48">
        <f t="shared" si="6"/>
        <v>49.5</v>
      </c>
      <c r="AA48">
        <f t="shared" si="6"/>
        <v>60</v>
      </c>
      <c r="AB48">
        <f t="shared" si="6"/>
        <v>60</v>
      </c>
      <c r="AC48" s="27">
        <f t="shared" si="6"/>
        <v>55</v>
      </c>
      <c r="AD48">
        <f t="shared" si="6"/>
        <v>35</v>
      </c>
      <c r="AG48" s="10" t="s">
        <v>90</v>
      </c>
      <c r="AH48" s="4" t="s">
        <v>50</v>
      </c>
      <c r="AI48" s="5" t="str">
        <f>A48</f>
        <v>Desert Sand</v>
      </c>
      <c r="AJ48" s="7" t="s">
        <v>51</v>
      </c>
      <c r="AK48" s="7">
        <v>35</v>
      </c>
      <c r="AL48" s="4">
        <v>2200</v>
      </c>
      <c r="AN48">
        <f>IF($C$2&lt;=AL48,1,0)</f>
        <v>1</v>
      </c>
      <c r="AO48">
        <f>IF(AN48=1,AK48,0)</f>
        <v>35</v>
      </c>
    </row>
    <row r="49" spans="1:41" x14ac:dyDescent="0.2">
      <c r="A49" s="5" t="s">
        <v>108</v>
      </c>
      <c r="B49" s="11">
        <f>$AO49</f>
        <v>60</v>
      </c>
      <c r="C49">
        <f t="shared" ref="C49:AD49" si="7">$B$49+C42</f>
        <v>85</v>
      </c>
      <c r="D49">
        <f t="shared" si="7"/>
        <v>85</v>
      </c>
      <c r="E49">
        <f t="shared" si="7"/>
        <v>90</v>
      </c>
      <c r="F49">
        <f t="shared" si="7"/>
        <v>90</v>
      </c>
      <c r="G49">
        <f t="shared" si="7"/>
        <v>95</v>
      </c>
      <c r="H49">
        <f t="shared" si="7"/>
        <v>95</v>
      </c>
      <c r="I49" s="9">
        <f t="shared" si="7"/>
        <v>120</v>
      </c>
      <c r="J49">
        <f t="shared" si="7"/>
        <v>120</v>
      </c>
      <c r="K49">
        <f t="shared" si="7"/>
        <v>87</v>
      </c>
      <c r="L49">
        <f t="shared" si="7"/>
        <v>87</v>
      </c>
      <c r="M49">
        <f t="shared" si="7"/>
        <v>100</v>
      </c>
      <c r="N49">
        <f t="shared" si="7"/>
        <v>100</v>
      </c>
      <c r="O49">
        <f t="shared" si="7"/>
        <v>77</v>
      </c>
      <c r="P49">
        <f t="shared" si="7"/>
        <v>77</v>
      </c>
      <c r="Q49">
        <f t="shared" si="7"/>
        <v>95</v>
      </c>
      <c r="R49">
        <f t="shared" si="7"/>
        <v>95</v>
      </c>
      <c r="S49">
        <f t="shared" si="7"/>
        <v>110</v>
      </c>
      <c r="T49">
        <f t="shared" si="7"/>
        <v>110</v>
      </c>
      <c r="U49">
        <f t="shared" si="7"/>
        <v>82</v>
      </c>
      <c r="V49">
        <f t="shared" si="7"/>
        <v>82</v>
      </c>
      <c r="W49">
        <f t="shared" si="7"/>
        <v>87</v>
      </c>
      <c r="X49">
        <f t="shared" si="7"/>
        <v>87</v>
      </c>
      <c r="Y49">
        <f t="shared" si="7"/>
        <v>74.5</v>
      </c>
      <c r="Z49">
        <f t="shared" si="7"/>
        <v>74.5</v>
      </c>
      <c r="AA49">
        <f t="shared" si="7"/>
        <v>85</v>
      </c>
      <c r="AB49">
        <f t="shared" si="7"/>
        <v>85</v>
      </c>
      <c r="AC49" s="27">
        <f t="shared" si="7"/>
        <v>80</v>
      </c>
      <c r="AD49">
        <f t="shared" si="7"/>
        <v>60</v>
      </c>
      <c r="AG49" s="10" t="s">
        <v>97</v>
      </c>
      <c r="AH49" s="5" t="s">
        <v>67</v>
      </c>
      <c r="AI49" s="5" t="str">
        <f>A49</f>
        <v>Red  7.1</v>
      </c>
      <c r="AJ49" s="6" t="s">
        <v>69</v>
      </c>
      <c r="AK49" s="6">
        <v>60</v>
      </c>
      <c r="AL49" s="5">
        <v>2230</v>
      </c>
      <c r="AN49">
        <f>IF($C$2&lt;=AL49,1,0)</f>
        <v>1</v>
      </c>
      <c r="AO49">
        <f>IF(AN49=1,AK49,0)</f>
        <v>60</v>
      </c>
    </row>
    <row r="50" spans="1:41" hidden="1" x14ac:dyDescent="0.2">
      <c r="A50" s="4" t="s">
        <v>68</v>
      </c>
      <c r="B50" s="11">
        <f>$AO50</f>
        <v>60</v>
      </c>
      <c r="C50">
        <f t="shared" ref="C50:AD50" si="8">$B$50+C42</f>
        <v>85</v>
      </c>
      <c r="D50">
        <f t="shared" si="8"/>
        <v>85</v>
      </c>
      <c r="E50">
        <f t="shared" si="8"/>
        <v>90</v>
      </c>
      <c r="F50">
        <f t="shared" si="8"/>
        <v>90</v>
      </c>
      <c r="G50">
        <f t="shared" si="8"/>
        <v>95</v>
      </c>
      <c r="H50">
        <f t="shared" si="8"/>
        <v>95</v>
      </c>
      <c r="I50">
        <f t="shared" si="8"/>
        <v>120</v>
      </c>
      <c r="J50">
        <f t="shared" si="8"/>
        <v>120</v>
      </c>
      <c r="K50">
        <f t="shared" si="8"/>
        <v>87</v>
      </c>
      <c r="L50">
        <f t="shared" si="8"/>
        <v>87</v>
      </c>
      <c r="M50">
        <f t="shared" si="8"/>
        <v>100</v>
      </c>
      <c r="N50">
        <f t="shared" si="8"/>
        <v>100</v>
      </c>
      <c r="O50">
        <f t="shared" si="8"/>
        <v>77</v>
      </c>
      <c r="P50">
        <f t="shared" si="8"/>
        <v>77</v>
      </c>
      <c r="Q50">
        <f t="shared" si="8"/>
        <v>95</v>
      </c>
      <c r="R50">
        <f t="shared" si="8"/>
        <v>95</v>
      </c>
      <c r="S50">
        <f t="shared" si="8"/>
        <v>110</v>
      </c>
      <c r="T50">
        <f t="shared" si="8"/>
        <v>110</v>
      </c>
      <c r="U50">
        <f t="shared" si="8"/>
        <v>82</v>
      </c>
      <c r="V50">
        <f t="shared" si="8"/>
        <v>82</v>
      </c>
      <c r="W50">
        <f t="shared" si="8"/>
        <v>87</v>
      </c>
      <c r="X50">
        <f t="shared" si="8"/>
        <v>87</v>
      </c>
      <c r="Y50">
        <f t="shared" si="8"/>
        <v>74.5</v>
      </c>
      <c r="Z50">
        <f t="shared" si="8"/>
        <v>74.5</v>
      </c>
      <c r="AA50">
        <f t="shared" si="8"/>
        <v>85</v>
      </c>
      <c r="AB50">
        <f t="shared" si="8"/>
        <v>85</v>
      </c>
      <c r="AC50" s="27">
        <f t="shared" si="8"/>
        <v>80</v>
      </c>
      <c r="AD50">
        <f t="shared" si="8"/>
        <v>60</v>
      </c>
      <c r="AG50" s="10" t="s">
        <v>98</v>
      </c>
      <c r="AH50" s="4" t="s">
        <v>70</v>
      </c>
      <c r="AI50" s="5" t="str">
        <f>A50</f>
        <v>Red</v>
      </c>
      <c r="AJ50" s="7" t="s">
        <v>71</v>
      </c>
      <c r="AK50" s="7">
        <v>60</v>
      </c>
      <c r="AL50" s="4">
        <v>2230</v>
      </c>
      <c r="AN50">
        <f>IF($C$2&lt;=AL50,1,0)</f>
        <v>1</v>
      </c>
      <c r="AO50">
        <f>IF(AN50=1,AK50,0)</f>
        <v>60</v>
      </c>
    </row>
    <row r="51" spans="1:41" x14ac:dyDescent="0.2">
      <c r="A51" s="5" t="s">
        <v>109</v>
      </c>
      <c r="B51" s="11">
        <f>$AO51</f>
        <v>27</v>
      </c>
      <c r="C51">
        <f t="shared" ref="C51:AD51" si="9">$B$51+C42</f>
        <v>52</v>
      </c>
      <c r="D51">
        <f t="shared" si="9"/>
        <v>52</v>
      </c>
      <c r="E51">
        <f t="shared" si="9"/>
        <v>57</v>
      </c>
      <c r="F51">
        <f t="shared" si="9"/>
        <v>57</v>
      </c>
      <c r="G51">
        <f t="shared" si="9"/>
        <v>62</v>
      </c>
      <c r="H51">
        <f t="shared" si="9"/>
        <v>62</v>
      </c>
      <c r="I51">
        <f t="shared" si="9"/>
        <v>87</v>
      </c>
      <c r="J51">
        <f t="shared" si="9"/>
        <v>87</v>
      </c>
      <c r="K51" s="9">
        <f t="shared" si="9"/>
        <v>54</v>
      </c>
      <c r="L51">
        <f t="shared" si="9"/>
        <v>54</v>
      </c>
      <c r="M51">
        <f t="shared" si="9"/>
        <v>67</v>
      </c>
      <c r="N51">
        <f t="shared" si="9"/>
        <v>67</v>
      </c>
      <c r="O51">
        <f t="shared" si="9"/>
        <v>44</v>
      </c>
      <c r="P51">
        <f t="shared" si="9"/>
        <v>44</v>
      </c>
      <c r="Q51">
        <f t="shared" si="9"/>
        <v>62</v>
      </c>
      <c r="R51">
        <f t="shared" si="9"/>
        <v>62</v>
      </c>
      <c r="S51">
        <f t="shared" si="9"/>
        <v>77</v>
      </c>
      <c r="T51">
        <f t="shared" si="9"/>
        <v>77</v>
      </c>
      <c r="U51">
        <f t="shared" si="9"/>
        <v>49</v>
      </c>
      <c r="V51">
        <f t="shared" si="9"/>
        <v>49</v>
      </c>
      <c r="W51">
        <f t="shared" si="9"/>
        <v>54</v>
      </c>
      <c r="X51">
        <f t="shared" si="9"/>
        <v>54</v>
      </c>
      <c r="Y51">
        <f t="shared" si="9"/>
        <v>41.5</v>
      </c>
      <c r="Z51">
        <f t="shared" si="9"/>
        <v>41.5</v>
      </c>
      <c r="AA51">
        <f t="shared" si="9"/>
        <v>52</v>
      </c>
      <c r="AB51">
        <f t="shared" si="9"/>
        <v>52</v>
      </c>
      <c r="AC51" s="27">
        <f t="shared" si="9"/>
        <v>47</v>
      </c>
      <c r="AD51">
        <f t="shared" si="9"/>
        <v>27</v>
      </c>
      <c r="AG51" s="10" t="s">
        <v>83</v>
      </c>
      <c r="AH51" s="5" t="s">
        <v>32</v>
      </c>
      <c r="AI51" s="5" t="str">
        <f>A51</f>
        <v>Lichen  5.6</v>
      </c>
      <c r="AJ51" s="6" t="s">
        <v>34</v>
      </c>
      <c r="AK51" s="6">
        <v>27</v>
      </c>
      <c r="AL51" s="5">
        <v>2400</v>
      </c>
      <c r="AN51">
        <f>IF($C$2&lt;=AL51,1,0)</f>
        <v>1</v>
      </c>
      <c r="AO51">
        <f>IF(AN51=1,AK51,0)</f>
        <v>27</v>
      </c>
    </row>
    <row r="52" spans="1:41" hidden="1" x14ac:dyDescent="0.2">
      <c r="A52" s="4" t="s">
        <v>33</v>
      </c>
      <c r="B52" s="11">
        <f>$AO52</f>
        <v>27</v>
      </c>
      <c r="C52">
        <f t="shared" ref="C52:AD52" si="10">$B$52+C42</f>
        <v>52</v>
      </c>
      <c r="D52">
        <f t="shared" si="10"/>
        <v>52</v>
      </c>
      <c r="E52">
        <f t="shared" si="10"/>
        <v>57</v>
      </c>
      <c r="F52">
        <f t="shared" si="10"/>
        <v>57</v>
      </c>
      <c r="G52">
        <f t="shared" si="10"/>
        <v>62</v>
      </c>
      <c r="H52">
        <f t="shared" si="10"/>
        <v>62</v>
      </c>
      <c r="I52">
        <f t="shared" si="10"/>
        <v>87</v>
      </c>
      <c r="J52">
        <f t="shared" si="10"/>
        <v>87</v>
      </c>
      <c r="K52">
        <f t="shared" si="10"/>
        <v>54</v>
      </c>
      <c r="L52">
        <f t="shared" si="10"/>
        <v>54</v>
      </c>
      <c r="M52">
        <f t="shared" si="10"/>
        <v>67</v>
      </c>
      <c r="N52">
        <f t="shared" si="10"/>
        <v>67</v>
      </c>
      <c r="O52">
        <f t="shared" si="10"/>
        <v>44</v>
      </c>
      <c r="P52">
        <f t="shared" si="10"/>
        <v>44</v>
      </c>
      <c r="Q52">
        <f t="shared" si="10"/>
        <v>62</v>
      </c>
      <c r="R52">
        <f t="shared" si="10"/>
        <v>62</v>
      </c>
      <c r="S52">
        <f t="shared" si="10"/>
        <v>77</v>
      </c>
      <c r="T52">
        <f t="shared" si="10"/>
        <v>77</v>
      </c>
      <c r="U52">
        <f t="shared" si="10"/>
        <v>49</v>
      </c>
      <c r="V52">
        <f t="shared" si="10"/>
        <v>49</v>
      </c>
      <c r="W52">
        <f t="shared" si="10"/>
        <v>54</v>
      </c>
      <c r="X52">
        <f t="shared" si="10"/>
        <v>54</v>
      </c>
      <c r="Y52">
        <f t="shared" si="10"/>
        <v>41.5</v>
      </c>
      <c r="Z52">
        <f t="shared" si="10"/>
        <v>41.5</v>
      </c>
      <c r="AA52">
        <f t="shared" si="10"/>
        <v>52</v>
      </c>
      <c r="AB52">
        <f t="shared" si="10"/>
        <v>52</v>
      </c>
      <c r="AC52" s="27">
        <f t="shared" si="10"/>
        <v>47</v>
      </c>
      <c r="AD52">
        <f t="shared" si="10"/>
        <v>27</v>
      </c>
      <c r="AG52" s="10" t="s">
        <v>84</v>
      </c>
      <c r="AH52" s="4" t="s">
        <v>35</v>
      </c>
      <c r="AI52" s="5" t="str">
        <f>A52</f>
        <v>Lichen</v>
      </c>
      <c r="AJ52" s="7" t="s">
        <v>36</v>
      </c>
      <c r="AK52" s="7">
        <v>27</v>
      </c>
      <c r="AL52" s="4">
        <v>2400</v>
      </c>
      <c r="AN52">
        <f>IF($C$2&lt;=AL52,1,0)</f>
        <v>1</v>
      </c>
      <c r="AO52">
        <f>IF(AN52=1,AK52,0)</f>
        <v>27</v>
      </c>
    </row>
    <row r="53" spans="1:41" x14ac:dyDescent="0.2">
      <c r="A53" s="5" t="s">
        <v>110</v>
      </c>
      <c r="B53" s="11">
        <f>$AO53</f>
        <v>40</v>
      </c>
      <c r="C53">
        <f t="shared" ref="C53:AD53" si="11">$B$53+C42</f>
        <v>65</v>
      </c>
      <c r="D53">
        <f t="shared" si="11"/>
        <v>65</v>
      </c>
      <c r="E53">
        <f t="shared" si="11"/>
        <v>70</v>
      </c>
      <c r="F53">
        <f t="shared" si="11"/>
        <v>70</v>
      </c>
      <c r="G53">
        <f t="shared" si="11"/>
        <v>75</v>
      </c>
      <c r="H53">
        <f t="shared" si="11"/>
        <v>75</v>
      </c>
      <c r="I53">
        <f t="shared" si="11"/>
        <v>100</v>
      </c>
      <c r="J53">
        <f t="shared" si="11"/>
        <v>100</v>
      </c>
      <c r="K53">
        <f t="shared" si="11"/>
        <v>67</v>
      </c>
      <c r="L53">
        <f t="shared" si="11"/>
        <v>67</v>
      </c>
      <c r="M53" s="9">
        <f t="shared" si="11"/>
        <v>80</v>
      </c>
      <c r="N53">
        <f t="shared" si="11"/>
        <v>80</v>
      </c>
      <c r="O53">
        <f t="shared" si="11"/>
        <v>57</v>
      </c>
      <c r="P53">
        <f t="shared" si="11"/>
        <v>57</v>
      </c>
      <c r="Q53">
        <f t="shared" si="11"/>
        <v>75</v>
      </c>
      <c r="R53">
        <f t="shared" si="11"/>
        <v>75</v>
      </c>
      <c r="S53">
        <f t="shared" si="11"/>
        <v>90</v>
      </c>
      <c r="T53">
        <f t="shared" si="11"/>
        <v>90</v>
      </c>
      <c r="U53">
        <f t="shared" si="11"/>
        <v>62</v>
      </c>
      <c r="V53">
        <f t="shared" si="11"/>
        <v>62</v>
      </c>
      <c r="W53">
        <f t="shared" si="11"/>
        <v>67</v>
      </c>
      <c r="X53">
        <f t="shared" si="11"/>
        <v>67</v>
      </c>
      <c r="Y53">
        <f t="shared" si="11"/>
        <v>54.5</v>
      </c>
      <c r="Z53">
        <f t="shared" si="11"/>
        <v>54.5</v>
      </c>
      <c r="AA53">
        <f t="shared" si="11"/>
        <v>65</v>
      </c>
      <c r="AB53">
        <f t="shared" si="11"/>
        <v>65</v>
      </c>
      <c r="AC53" s="27">
        <f t="shared" si="11"/>
        <v>60</v>
      </c>
      <c r="AD53">
        <f t="shared" si="11"/>
        <v>40</v>
      </c>
      <c r="AG53" s="10" t="s">
        <v>93</v>
      </c>
      <c r="AH53" s="5" t="s">
        <v>57</v>
      </c>
      <c r="AI53" s="5" t="str">
        <f>A53</f>
        <v>Black  6.3</v>
      </c>
      <c r="AJ53" s="6" t="s">
        <v>59</v>
      </c>
      <c r="AK53" s="6">
        <v>40</v>
      </c>
      <c r="AL53" s="5">
        <v>2400</v>
      </c>
      <c r="AN53">
        <f>IF($C$2&lt;=AL53,1,0)</f>
        <v>1</v>
      </c>
      <c r="AO53">
        <f>IF(AN53=1,AK53,0)</f>
        <v>40</v>
      </c>
    </row>
    <row r="54" spans="1:41" hidden="1" x14ac:dyDescent="0.2">
      <c r="A54" s="4" t="s">
        <v>58</v>
      </c>
      <c r="B54" s="11">
        <f>$AO54</f>
        <v>40</v>
      </c>
      <c r="C54">
        <f t="shared" ref="C54:AD54" si="12">$B$54+C42</f>
        <v>65</v>
      </c>
      <c r="D54">
        <f t="shared" si="12"/>
        <v>65</v>
      </c>
      <c r="E54">
        <f t="shared" si="12"/>
        <v>70</v>
      </c>
      <c r="F54">
        <f t="shared" si="12"/>
        <v>70</v>
      </c>
      <c r="G54">
        <f t="shared" si="12"/>
        <v>75</v>
      </c>
      <c r="H54">
        <f t="shared" si="12"/>
        <v>75</v>
      </c>
      <c r="I54">
        <f t="shared" si="12"/>
        <v>100</v>
      </c>
      <c r="J54">
        <f t="shared" si="12"/>
        <v>100</v>
      </c>
      <c r="K54">
        <f t="shared" si="12"/>
        <v>67</v>
      </c>
      <c r="L54">
        <f t="shared" si="12"/>
        <v>67</v>
      </c>
      <c r="M54">
        <f t="shared" si="12"/>
        <v>80</v>
      </c>
      <c r="N54">
        <f t="shared" si="12"/>
        <v>80</v>
      </c>
      <c r="O54">
        <f t="shared" si="12"/>
        <v>57</v>
      </c>
      <c r="P54">
        <f t="shared" si="12"/>
        <v>57</v>
      </c>
      <c r="Q54">
        <f t="shared" si="12"/>
        <v>75</v>
      </c>
      <c r="R54">
        <f t="shared" si="12"/>
        <v>75</v>
      </c>
      <c r="S54">
        <f t="shared" si="12"/>
        <v>90</v>
      </c>
      <c r="T54">
        <f t="shared" si="12"/>
        <v>90</v>
      </c>
      <c r="U54">
        <f t="shared" si="12"/>
        <v>62</v>
      </c>
      <c r="V54">
        <f t="shared" si="12"/>
        <v>62</v>
      </c>
      <c r="W54">
        <f t="shared" si="12"/>
        <v>67</v>
      </c>
      <c r="X54">
        <f t="shared" si="12"/>
        <v>67</v>
      </c>
      <c r="Y54">
        <f t="shared" si="12"/>
        <v>54.5</v>
      </c>
      <c r="Z54">
        <f t="shared" si="12"/>
        <v>54.5</v>
      </c>
      <c r="AA54">
        <f t="shared" si="12"/>
        <v>65</v>
      </c>
      <c r="AB54">
        <f t="shared" si="12"/>
        <v>65</v>
      </c>
      <c r="AC54" s="27">
        <f t="shared" si="12"/>
        <v>60</v>
      </c>
      <c r="AD54">
        <f t="shared" si="12"/>
        <v>40</v>
      </c>
      <c r="AG54" s="10" t="s">
        <v>94</v>
      </c>
      <c r="AH54" s="4" t="s">
        <v>60</v>
      </c>
      <c r="AI54" s="5" t="str">
        <f>A54</f>
        <v>Black</v>
      </c>
      <c r="AJ54" s="7" t="s">
        <v>61</v>
      </c>
      <c r="AK54" s="7">
        <v>40</v>
      </c>
      <c r="AL54" s="4">
        <v>2400</v>
      </c>
      <c r="AN54">
        <f>IF($C$2&lt;=AL54,1,0)</f>
        <v>1</v>
      </c>
      <c r="AO54">
        <f>IF(AN54=1,AK54,0)</f>
        <v>40</v>
      </c>
    </row>
    <row r="55" spans="1:41" x14ac:dyDescent="0.2">
      <c r="A55" s="5" t="s">
        <v>111</v>
      </c>
      <c r="B55" s="11">
        <f>$AO55</f>
        <v>17</v>
      </c>
      <c r="C55">
        <f t="shared" ref="C55:AD55" si="13">$B$55+C42</f>
        <v>42</v>
      </c>
      <c r="D55">
        <f t="shared" si="13"/>
        <v>42</v>
      </c>
      <c r="E55">
        <f t="shared" si="13"/>
        <v>47</v>
      </c>
      <c r="F55">
        <f t="shared" si="13"/>
        <v>47</v>
      </c>
      <c r="G55">
        <f t="shared" si="13"/>
        <v>52</v>
      </c>
      <c r="H55">
        <f t="shared" si="13"/>
        <v>52</v>
      </c>
      <c r="I55">
        <f t="shared" si="13"/>
        <v>77</v>
      </c>
      <c r="J55">
        <f t="shared" si="13"/>
        <v>77</v>
      </c>
      <c r="K55">
        <f t="shared" si="13"/>
        <v>44</v>
      </c>
      <c r="L55">
        <f t="shared" si="13"/>
        <v>44</v>
      </c>
      <c r="M55">
        <f t="shared" si="13"/>
        <v>57</v>
      </c>
      <c r="N55">
        <f t="shared" si="13"/>
        <v>57</v>
      </c>
      <c r="O55" s="9">
        <f t="shared" si="13"/>
        <v>34</v>
      </c>
      <c r="P55">
        <f t="shared" si="13"/>
        <v>34</v>
      </c>
      <c r="Q55">
        <f t="shared" si="13"/>
        <v>52</v>
      </c>
      <c r="R55">
        <f t="shared" si="13"/>
        <v>52</v>
      </c>
      <c r="S55">
        <f t="shared" si="13"/>
        <v>67</v>
      </c>
      <c r="T55">
        <f t="shared" si="13"/>
        <v>67</v>
      </c>
      <c r="U55">
        <f t="shared" si="13"/>
        <v>39</v>
      </c>
      <c r="V55">
        <f t="shared" si="13"/>
        <v>39</v>
      </c>
      <c r="W55">
        <f t="shared" si="13"/>
        <v>44</v>
      </c>
      <c r="X55">
        <f t="shared" si="13"/>
        <v>44</v>
      </c>
      <c r="Y55">
        <f t="shared" si="13"/>
        <v>31.5</v>
      </c>
      <c r="Z55">
        <f t="shared" si="13"/>
        <v>31.5</v>
      </c>
      <c r="AA55">
        <f t="shared" si="13"/>
        <v>42</v>
      </c>
      <c r="AB55">
        <f t="shared" si="13"/>
        <v>42</v>
      </c>
      <c r="AC55" s="27">
        <f t="shared" si="13"/>
        <v>37</v>
      </c>
      <c r="AD55">
        <f t="shared" si="13"/>
        <v>17</v>
      </c>
      <c r="AG55" s="10" t="s">
        <v>74</v>
      </c>
      <c r="AH55" s="5" t="s">
        <v>9</v>
      </c>
      <c r="AI55" s="5" t="str">
        <f>A55</f>
        <v>Terracotta  5.0</v>
      </c>
      <c r="AJ55" s="6" t="s">
        <v>11</v>
      </c>
      <c r="AK55" s="6">
        <v>17</v>
      </c>
      <c r="AL55" s="5">
        <v>2700</v>
      </c>
      <c r="AN55">
        <f>IF($C$2&lt;=AL55,1,0)</f>
        <v>1</v>
      </c>
      <c r="AO55">
        <f>IF(AN55=1,AK55,0)</f>
        <v>17</v>
      </c>
    </row>
    <row r="56" spans="1:41" hidden="1" x14ac:dyDescent="0.2">
      <c r="A56" s="4" t="s">
        <v>10</v>
      </c>
      <c r="B56" s="11">
        <f>$AO56</f>
        <v>17</v>
      </c>
      <c r="C56">
        <f t="shared" ref="C56:AD56" si="14">$B$56+C42</f>
        <v>42</v>
      </c>
      <c r="D56">
        <f t="shared" si="14"/>
        <v>42</v>
      </c>
      <c r="E56">
        <f t="shared" si="14"/>
        <v>47</v>
      </c>
      <c r="F56">
        <f t="shared" si="14"/>
        <v>47</v>
      </c>
      <c r="G56">
        <f t="shared" si="14"/>
        <v>52</v>
      </c>
      <c r="H56">
        <f t="shared" si="14"/>
        <v>52</v>
      </c>
      <c r="I56">
        <f t="shared" si="14"/>
        <v>77</v>
      </c>
      <c r="J56">
        <f t="shared" si="14"/>
        <v>77</v>
      </c>
      <c r="K56">
        <f t="shared" si="14"/>
        <v>44</v>
      </c>
      <c r="L56">
        <f t="shared" si="14"/>
        <v>44</v>
      </c>
      <c r="M56">
        <f t="shared" si="14"/>
        <v>57</v>
      </c>
      <c r="N56">
        <f t="shared" si="14"/>
        <v>57</v>
      </c>
      <c r="O56">
        <f t="shared" si="14"/>
        <v>34</v>
      </c>
      <c r="P56">
        <f t="shared" si="14"/>
        <v>34</v>
      </c>
      <c r="Q56">
        <f t="shared" si="14"/>
        <v>52</v>
      </c>
      <c r="R56">
        <f t="shared" si="14"/>
        <v>52</v>
      </c>
      <c r="S56">
        <f t="shared" si="14"/>
        <v>67</v>
      </c>
      <c r="T56">
        <f t="shared" si="14"/>
        <v>67</v>
      </c>
      <c r="U56">
        <f t="shared" si="14"/>
        <v>39</v>
      </c>
      <c r="V56">
        <f t="shared" si="14"/>
        <v>39</v>
      </c>
      <c r="W56">
        <f t="shared" si="14"/>
        <v>44</v>
      </c>
      <c r="X56">
        <f t="shared" si="14"/>
        <v>44</v>
      </c>
      <c r="Y56">
        <f t="shared" si="14"/>
        <v>31.5</v>
      </c>
      <c r="Z56">
        <f t="shared" si="14"/>
        <v>31.5</v>
      </c>
      <c r="AA56">
        <f t="shared" si="14"/>
        <v>42</v>
      </c>
      <c r="AB56">
        <f t="shared" si="14"/>
        <v>42</v>
      </c>
      <c r="AC56" s="27">
        <f t="shared" si="14"/>
        <v>37</v>
      </c>
      <c r="AD56">
        <f t="shared" si="14"/>
        <v>17</v>
      </c>
      <c r="AG56" s="10" t="s">
        <v>75</v>
      </c>
      <c r="AH56" s="4" t="s">
        <v>12</v>
      </c>
      <c r="AI56" s="5" t="str">
        <f>A56</f>
        <v>Terracotta</v>
      </c>
      <c r="AJ56" s="7" t="s">
        <v>13</v>
      </c>
      <c r="AK56" s="7">
        <v>17</v>
      </c>
      <c r="AL56" s="4">
        <v>2700</v>
      </c>
      <c r="AN56">
        <f>IF($C$2&lt;=AL56,1,0)</f>
        <v>1</v>
      </c>
      <c r="AO56">
        <f>IF(AN56=1,AK56,0)</f>
        <v>17</v>
      </c>
    </row>
    <row r="57" spans="1:41" x14ac:dyDescent="0.2">
      <c r="A57" s="5" t="s">
        <v>112</v>
      </c>
      <c r="B57" s="11">
        <f>$AO57</f>
        <v>35</v>
      </c>
      <c r="C57">
        <f t="shared" ref="C57:AD57" si="15">$B$57+C42</f>
        <v>60</v>
      </c>
      <c r="D57">
        <f t="shared" si="15"/>
        <v>60</v>
      </c>
      <c r="E57">
        <f t="shared" si="15"/>
        <v>65</v>
      </c>
      <c r="F57">
        <f t="shared" si="15"/>
        <v>65</v>
      </c>
      <c r="G57">
        <f t="shared" si="15"/>
        <v>70</v>
      </c>
      <c r="H57">
        <f t="shared" si="15"/>
        <v>70</v>
      </c>
      <c r="I57">
        <f t="shared" si="15"/>
        <v>95</v>
      </c>
      <c r="J57">
        <f t="shared" si="15"/>
        <v>95</v>
      </c>
      <c r="K57">
        <f t="shared" si="15"/>
        <v>62</v>
      </c>
      <c r="L57">
        <f t="shared" si="15"/>
        <v>62</v>
      </c>
      <c r="M57">
        <f t="shared" si="15"/>
        <v>75</v>
      </c>
      <c r="N57">
        <f t="shared" si="15"/>
        <v>75</v>
      </c>
      <c r="O57">
        <f t="shared" si="15"/>
        <v>52</v>
      </c>
      <c r="P57">
        <f t="shared" si="15"/>
        <v>52</v>
      </c>
      <c r="Q57" s="9">
        <f t="shared" si="15"/>
        <v>70</v>
      </c>
      <c r="R57">
        <f t="shared" si="15"/>
        <v>70</v>
      </c>
      <c r="S57">
        <f t="shared" si="15"/>
        <v>85</v>
      </c>
      <c r="T57">
        <f t="shared" si="15"/>
        <v>85</v>
      </c>
      <c r="U57">
        <f t="shared" si="15"/>
        <v>57</v>
      </c>
      <c r="V57">
        <f t="shared" si="15"/>
        <v>57</v>
      </c>
      <c r="W57">
        <f t="shared" si="15"/>
        <v>62</v>
      </c>
      <c r="X57">
        <f t="shared" si="15"/>
        <v>62</v>
      </c>
      <c r="Y57">
        <f t="shared" si="15"/>
        <v>49.5</v>
      </c>
      <c r="Z57">
        <f t="shared" si="15"/>
        <v>49.5</v>
      </c>
      <c r="AA57">
        <f t="shared" si="15"/>
        <v>60</v>
      </c>
      <c r="AB57">
        <f t="shared" si="15"/>
        <v>60</v>
      </c>
      <c r="AC57" s="27">
        <f t="shared" si="15"/>
        <v>55</v>
      </c>
      <c r="AD57">
        <f t="shared" si="15"/>
        <v>35</v>
      </c>
      <c r="AG57" s="10" t="s">
        <v>91</v>
      </c>
      <c r="AH57" s="5" t="s">
        <v>52</v>
      </c>
      <c r="AI57" s="5" t="str">
        <f>A57</f>
        <v>Purple  6.3</v>
      </c>
      <c r="AJ57" s="6" t="s">
        <v>54</v>
      </c>
      <c r="AK57" s="6">
        <v>35</v>
      </c>
      <c r="AL57" s="5">
        <v>2700</v>
      </c>
      <c r="AN57">
        <f>IF($C$2&lt;=AL57,1,0)</f>
        <v>1</v>
      </c>
      <c r="AO57">
        <f>IF(AN57=1,AK57,0)</f>
        <v>35</v>
      </c>
    </row>
    <row r="58" spans="1:41" hidden="1" x14ac:dyDescent="0.2">
      <c r="A58" s="4" t="s">
        <v>53</v>
      </c>
      <c r="B58" s="11">
        <f>$AO58</f>
        <v>35</v>
      </c>
      <c r="C58">
        <f t="shared" ref="C58:AD58" si="16">$B$58+C42</f>
        <v>60</v>
      </c>
      <c r="D58">
        <f t="shared" si="16"/>
        <v>60</v>
      </c>
      <c r="E58">
        <f t="shared" si="16"/>
        <v>65</v>
      </c>
      <c r="F58">
        <f t="shared" si="16"/>
        <v>65</v>
      </c>
      <c r="G58">
        <f t="shared" si="16"/>
        <v>70</v>
      </c>
      <c r="H58">
        <f t="shared" si="16"/>
        <v>70</v>
      </c>
      <c r="I58">
        <f t="shared" si="16"/>
        <v>95</v>
      </c>
      <c r="J58">
        <f t="shared" si="16"/>
        <v>95</v>
      </c>
      <c r="K58">
        <f t="shared" si="16"/>
        <v>62</v>
      </c>
      <c r="L58">
        <f t="shared" si="16"/>
        <v>62</v>
      </c>
      <c r="M58">
        <f t="shared" si="16"/>
        <v>75</v>
      </c>
      <c r="N58">
        <f t="shared" si="16"/>
        <v>75</v>
      </c>
      <c r="O58">
        <f t="shared" si="16"/>
        <v>52</v>
      </c>
      <c r="P58">
        <f t="shared" si="16"/>
        <v>52</v>
      </c>
      <c r="Q58">
        <f t="shared" si="16"/>
        <v>70</v>
      </c>
      <c r="R58">
        <f t="shared" si="16"/>
        <v>70</v>
      </c>
      <c r="S58">
        <f t="shared" si="16"/>
        <v>85</v>
      </c>
      <c r="T58">
        <f t="shared" si="16"/>
        <v>85</v>
      </c>
      <c r="U58">
        <f t="shared" si="16"/>
        <v>57</v>
      </c>
      <c r="V58">
        <f t="shared" si="16"/>
        <v>57</v>
      </c>
      <c r="W58">
        <f t="shared" si="16"/>
        <v>62</v>
      </c>
      <c r="X58">
        <f t="shared" si="16"/>
        <v>62</v>
      </c>
      <c r="Y58">
        <f t="shared" si="16"/>
        <v>49.5</v>
      </c>
      <c r="Z58">
        <f t="shared" si="16"/>
        <v>49.5</v>
      </c>
      <c r="AA58">
        <f t="shared" si="16"/>
        <v>60</v>
      </c>
      <c r="AB58">
        <f t="shared" si="16"/>
        <v>60</v>
      </c>
      <c r="AC58" s="27">
        <f t="shared" si="16"/>
        <v>55</v>
      </c>
      <c r="AD58">
        <f t="shared" si="16"/>
        <v>35</v>
      </c>
      <c r="AG58" s="10" t="s">
        <v>92</v>
      </c>
      <c r="AH58" s="4" t="s">
        <v>55</v>
      </c>
      <c r="AI58" s="5" t="str">
        <f>A58</f>
        <v>Purple</v>
      </c>
      <c r="AJ58" s="7" t="s">
        <v>56</v>
      </c>
      <c r="AK58" s="7">
        <v>35</v>
      </c>
      <c r="AL58" s="4">
        <v>2700</v>
      </c>
      <c r="AN58">
        <f>IF($C$2&lt;=AL58,1,0)</f>
        <v>1</v>
      </c>
      <c r="AO58">
        <f>IF(AN58=1,AK58,0)</f>
        <v>35</v>
      </c>
    </row>
    <row r="59" spans="1:41" x14ac:dyDescent="0.2">
      <c r="A59" s="5" t="s">
        <v>113</v>
      </c>
      <c r="B59" s="11">
        <f>$AO59</f>
        <v>50</v>
      </c>
      <c r="C59">
        <f t="shared" ref="C59:AD59" si="17">$B$59+C42</f>
        <v>75</v>
      </c>
      <c r="D59">
        <f t="shared" si="17"/>
        <v>75</v>
      </c>
      <c r="E59">
        <f t="shared" si="17"/>
        <v>80</v>
      </c>
      <c r="F59">
        <f t="shared" si="17"/>
        <v>80</v>
      </c>
      <c r="G59">
        <f t="shared" si="17"/>
        <v>85</v>
      </c>
      <c r="H59">
        <f t="shared" si="17"/>
        <v>85</v>
      </c>
      <c r="I59">
        <f t="shared" si="17"/>
        <v>110</v>
      </c>
      <c r="J59">
        <f t="shared" si="17"/>
        <v>110</v>
      </c>
      <c r="K59">
        <f t="shared" si="17"/>
        <v>77</v>
      </c>
      <c r="L59">
        <f t="shared" si="17"/>
        <v>77</v>
      </c>
      <c r="M59">
        <f t="shared" si="17"/>
        <v>90</v>
      </c>
      <c r="N59">
        <f t="shared" si="17"/>
        <v>90</v>
      </c>
      <c r="O59">
        <f t="shared" si="17"/>
        <v>67</v>
      </c>
      <c r="P59">
        <f t="shared" si="17"/>
        <v>67</v>
      </c>
      <c r="Q59">
        <f t="shared" si="17"/>
        <v>85</v>
      </c>
      <c r="R59">
        <f t="shared" si="17"/>
        <v>85</v>
      </c>
      <c r="S59" s="9">
        <f t="shared" si="17"/>
        <v>100</v>
      </c>
      <c r="T59">
        <f t="shared" si="17"/>
        <v>100</v>
      </c>
      <c r="U59">
        <f t="shared" si="17"/>
        <v>72</v>
      </c>
      <c r="V59">
        <f t="shared" si="17"/>
        <v>72</v>
      </c>
      <c r="W59">
        <f t="shared" si="17"/>
        <v>77</v>
      </c>
      <c r="X59">
        <f t="shared" si="17"/>
        <v>77</v>
      </c>
      <c r="Y59">
        <f t="shared" si="17"/>
        <v>64.5</v>
      </c>
      <c r="Z59">
        <f t="shared" si="17"/>
        <v>64.5</v>
      </c>
      <c r="AA59">
        <f t="shared" si="17"/>
        <v>75</v>
      </c>
      <c r="AB59">
        <f t="shared" si="17"/>
        <v>75</v>
      </c>
      <c r="AC59" s="27">
        <f t="shared" si="17"/>
        <v>70</v>
      </c>
      <c r="AD59">
        <f t="shared" si="17"/>
        <v>50</v>
      </c>
      <c r="AG59" s="10" t="s">
        <v>95</v>
      </c>
      <c r="AH59" s="5" t="s">
        <v>62</v>
      </c>
      <c r="AI59" s="5" t="str">
        <f>A59</f>
        <v>Green  7.1</v>
      </c>
      <c r="AJ59" s="6" t="s">
        <v>64</v>
      </c>
      <c r="AK59" s="6">
        <v>50</v>
      </c>
      <c r="AL59" s="5">
        <v>2700</v>
      </c>
      <c r="AN59">
        <f>IF($C$2&lt;=AL59,1,0)</f>
        <v>1</v>
      </c>
      <c r="AO59">
        <f>IF(AN59=1,AK59,0)</f>
        <v>50</v>
      </c>
    </row>
    <row r="60" spans="1:41" hidden="1" x14ac:dyDescent="0.2">
      <c r="A60" s="4" t="s">
        <v>63</v>
      </c>
      <c r="B60" s="11">
        <f>$AO60</f>
        <v>50</v>
      </c>
      <c r="C60">
        <f t="shared" ref="C60:AD60" si="18">$B$60+C42</f>
        <v>75</v>
      </c>
      <c r="D60">
        <f t="shared" si="18"/>
        <v>75</v>
      </c>
      <c r="E60">
        <f t="shared" si="18"/>
        <v>80</v>
      </c>
      <c r="F60">
        <f t="shared" si="18"/>
        <v>80</v>
      </c>
      <c r="G60">
        <f t="shared" si="18"/>
        <v>85</v>
      </c>
      <c r="H60">
        <f t="shared" si="18"/>
        <v>85</v>
      </c>
      <c r="I60">
        <f t="shared" si="18"/>
        <v>110</v>
      </c>
      <c r="J60">
        <f t="shared" si="18"/>
        <v>110</v>
      </c>
      <c r="K60">
        <f t="shared" si="18"/>
        <v>77</v>
      </c>
      <c r="L60">
        <f t="shared" si="18"/>
        <v>77</v>
      </c>
      <c r="M60">
        <f t="shared" si="18"/>
        <v>90</v>
      </c>
      <c r="N60">
        <f t="shared" si="18"/>
        <v>90</v>
      </c>
      <c r="O60">
        <f t="shared" si="18"/>
        <v>67</v>
      </c>
      <c r="P60">
        <f t="shared" si="18"/>
        <v>67</v>
      </c>
      <c r="Q60">
        <f t="shared" si="18"/>
        <v>85</v>
      </c>
      <c r="R60">
        <f t="shared" si="18"/>
        <v>85</v>
      </c>
      <c r="S60">
        <f t="shared" si="18"/>
        <v>100</v>
      </c>
      <c r="T60">
        <f t="shared" si="18"/>
        <v>100</v>
      </c>
      <c r="U60">
        <f t="shared" si="18"/>
        <v>72</v>
      </c>
      <c r="V60">
        <f t="shared" si="18"/>
        <v>72</v>
      </c>
      <c r="W60">
        <f t="shared" si="18"/>
        <v>77</v>
      </c>
      <c r="X60">
        <f t="shared" si="18"/>
        <v>77</v>
      </c>
      <c r="Y60">
        <f t="shared" si="18"/>
        <v>64.5</v>
      </c>
      <c r="Z60">
        <f t="shared" si="18"/>
        <v>64.5</v>
      </c>
      <c r="AA60">
        <f t="shared" si="18"/>
        <v>75</v>
      </c>
      <c r="AB60">
        <f t="shared" si="18"/>
        <v>75</v>
      </c>
      <c r="AC60" s="27">
        <f t="shared" si="18"/>
        <v>70</v>
      </c>
      <c r="AD60">
        <f t="shared" si="18"/>
        <v>50</v>
      </c>
      <c r="AG60" s="10" t="s">
        <v>96</v>
      </c>
      <c r="AH60" s="4" t="s">
        <v>65</v>
      </c>
      <c r="AI60" s="5" t="str">
        <f>A60</f>
        <v>Green</v>
      </c>
      <c r="AJ60" s="7" t="s">
        <v>66</v>
      </c>
      <c r="AK60" s="7">
        <v>50</v>
      </c>
      <c r="AL60" s="4">
        <v>2700</v>
      </c>
      <c r="AN60">
        <f>IF($C$2&lt;=AL60,1,0)</f>
        <v>1</v>
      </c>
      <c r="AO60">
        <f>IF(AN60=1,AK60,0)</f>
        <v>50</v>
      </c>
    </row>
    <row r="61" spans="1:41" x14ac:dyDescent="0.2">
      <c r="A61" s="5" t="s">
        <v>114</v>
      </c>
      <c r="B61" s="11">
        <f>$AO61</f>
        <v>22</v>
      </c>
      <c r="C61">
        <f t="shared" ref="C61:AD61" si="19">$B$61+C42</f>
        <v>47</v>
      </c>
      <c r="D61">
        <f t="shared" si="19"/>
        <v>47</v>
      </c>
      <c r="E61">
        <f t="shared" si="19"/>
        <v>52</v>
      </c>
      <c r="F61">
        <f t="shared" si="19"/>
        <v>52</v>
      </c>
      <c r="G61">
        <f t="shared" si="19"/>
        <v>57</v>
      </c>
      <c r="H61">
        <f t="shared" si="19"/>
        <v>57</v>
      </c>
      <c r="I61">
        <f t="shared" si="19"/>
        <v>82</v>
      </c>
      <c r="J61">
        <f t="shared" si="19"/>
        <v>82</v>
      </c>
      <c r="K61">
        <f t="shared" si="19"/>
        <v>49</v>
      </c>
      <c r="L61">
        <f t="shared" si="19"/>
        <v>49</v>
      </c>
      <c r="M61">
        <f t="shared" si="19"/>
        <v>62</v>
      </c>
      <c r="N61">
        <f t="shared" si="19"/>
        <v>62</v>
      </c>
      <c r="O61">
        <f t="shared" si="19"/>
        <v>39</v>
      </c>
      <c r="P61">
        <f t="shared" si="19"/>
        <v>39</v>
      </c>
      <c r="Q61">
        <f t="shared" si="19"/>
        <v>57</v>
      </c>
      <c r="R61">
        <f t="shared" si="19"/>
        <v>57</v>
      </c>
      <c r="S61">
        <f t="shared" si="19"/>
        <v>72</v>
      </c>
      <c r="T61">
        <f t="shared" si="19"/>
        <v>72</v>
      </c>
      <c r="U61" s="9">
        <f t="shared" si="19"/>
        <v>44</v>
      </c>
      <c r="V61">
        <f t="shared" si="19"/>
        <v>44</v>
      </c>
      <c r="W61">
        <f t="shared" si="19"/>
        <v>49</v>
      </c>
      <c r="X61">
        <f t="shared" si="19"/>
        <v>49</v>
      </c>
      <c r="Y61">
        <f t="shared" si="19"/>
        <v>36.5</v>
      </c>
      <c r="Z61">
        <f t="shared" si="19"/>
        <v>36.5</v>
      </c>
      <c r="AA61">
        <f t="shared" si="19"/>
        <v>47</v>
      </c>
      <c r="AB61">
        <f t="shared" si="19"/>
        <v>47</v>
      </c>
      <c r="AC61" s="27">
        <f t="shared" si="19"/>
        <v>42</v>
      </c>
      <c r="AD61">
        <f t="shared" si="19"/>
        <v>22</v>
      </c>
      <c r="AG61" s="10" t="s">
        <v>77</v>
      </c>
      <c r="AH61" s="5" t="s">
        <v>17</v>
      </c>
      <c r="AI61" s="5" t="str">
        <f>A61</f>
        <v>Orange  5.6</v>
      </c>
      <c r="AJ61" s="6" t="s">
        <v>19</v>
      </c>
      <c r="AK61" s="6">
        <v>22</v>
      </c>
      <c r="AL61" s="5">
        <v>3000</v>
      </c>
      <c r="AN61">
        <f>IF($C$2&lt;=AL61,1,0)</f>
        <v>1</v>
      </c>
      <c r="AO61">
        <f>IF(AN61=1,AK61,0)</f>
        <v>22</v>
      </c>
    </row>
    <row r="62" spans="1:41" hidden="1" x14ac:dyDescent="0.2">
      <c r="A62" s="4" t="s">
        <v>18</v>
      </c>
      <c r="B62" s="11">
        <f>$AO62</f>
        <v>22</v>
      </c>
      <c r="C62">
        <f t="shared" ref="C62:AD62" si="20">$B$62+C42</f>
        <v>47</v>
      </c>
      <c r="D62">
        <f t="shared" si="20"/>
        <v>47</v>
      </c>
      <c r="E62">
        <f t="shared" si="20"/>
        <v>52</v>
      </c>
      <c r="F62">
        <f t="shared" si="20"/>
        <v>52</v>
      </c>
      <c r="G62">
        <f t="shared" si="20"/>
        <v>57</v>
      </c>
      <c r="H62">
        <f t="shared" si="20"/>
        <v>57</v>
      </c>
      <c r="I62">
        <f t="shared" si="20"/>
        <v>82</v>
      </c>
      <c r="J62">
        <f t="shared" si="20"/>
        <v>82</v>
      </c>
      <c r="K62">
        <f t="shared" si="20"/>
        <v>49</v>
      </c>
      <c r="L62">
        <f t="shared" si="20"/>
        <v>49</v>
      </c>
      <c r="M62">
        <f t="shared" si="20"/>
        <v>62</v>
      </c>
      <c r="N62">
        <f t="shared" si="20"/>
        <v>62</v>
      </c>
      <c r="O62">
        <f t="shared" si="20"/>
        <v>39</v>
      </c>
      <c r="P62">
        <f t="shared" si="20"/>
        <v>39</v>
      </c>
      <c r="Q62">
        <f t="shared" si="20"/>
        <v>57</v>
      </c>
      <c r="R62">
        <f t="shared" si="20"/>
        <v>57</v>
      </c>
      <c r="S62">
        <f t="shared" si="20"/>
        <v>72</v>
      </c>
      <c r="T62">
        <f t="shared" si="20"/>
        <v>72</v>
      </c>
      <c r="U62">
        <f t="shared" si="20"/>
        <v>44</v>
      </c>
      <c r="V62">
        <f t="shared" si="20"/>
        <v>44</v>
      </c>
      <c r="W62">
        <f t="shared" si="20"/>
        <v>49</v>
      </c>
      <c r="X62">
        <f t="shared" si="20"/>
        <v>49</v>
      </c>
      <c r="Y62">
        <f t="shared" si="20"/>
        <v>36.5</v>
      </c>
      <c r="Z62">
        <f t="shared" si="20"/>
        <v>36.5</v>
      </c>
      <c r="AA62">
        <f t="shared" si="20"/>
        <v>47</v>
      </c>
      <c r="AB62">
        <f t="shared" si="20"/>
        <v>47</v>
      </c>
      <c r="AC62" s="27">
        <f t="shared" si="20"/>
        <v>42</v>
      </c>
      <c r="AD62">
        <f t="shared" si="20"/>
        <v>22</v>
      </c>
      <c r="AG62" s="10" t="s">
        <v>78</v>
      </c>
      <c r="AH62" s="4" t="s">
        <v>20</v>
      </c>
      <c r="AI62" s="5" t="str">
        <f>A62</f>
        <v>Orange</v>
      </c>
      <c r="AJ62" s="7" t="s">
        <v>21</v>
      </c>
      <c r="AK62" s="7">
        <v>22</v>
      </c>
      <c r="AL62" s="4">
        <v>3000</v>
      </c>
      <c r="AN62">
        <f>IF($C$2&lt;=AL62,1,0)</f>
        <v>1</v>
      </c>
      <c r="AO62">
        <f>IF(AN62=1,AK62,0)</f>
        <v>22</v>
      </c>
    </row>
    <row r="63" spans="1:41" x14ac:dyDescent="0.2">
      <c r="A63" s="5" t="s">
        <v>115</v>
      </c>
      <c r="B63" s="11">
        <f>$AO63</f>
        <v>27</v>
      </c>
      <c r="C63">
        <f t="shared" ref="C63:AD63" si="21">$B$63+C42</f>
        <v>52</v>
      </c>
      <c r="D63">
        <f t="shared" si="21"/>
        <v>52</v>
      </c>
      <c r="E63">
        <f t="shared" si="21"/>
        <v>57</v>
      </c>
      <c r="F63">
        <f t="shared" si="21"/>
        <v>57</v>
      </c>
      <c r="G63">
        <f t="shared" si="21"/>
        <v>62</v>
      </c>
      <c r="H63">
        <f t="shared" si="21"/>
        <v>62</v>
      </c>
      <c r="I63">
        <f t="shared" si="21"/>
        <v>87</v>
      </c>
      <c r="J63">
        <f t="shared" si="21"/>
        <v>87</v>
      </c>
      <c r="K63">
        <f t="shared" si="21"/>
        <v>54</v>
      </c>
      <c r="L63">
        <f t="shared" si="21"/>
        <v>54</v>
      </c>
      <c r="M63">
        <f t="shared" si="21"/>
        <v>67</v>
      </c>
      <c r="N63">
        <f t="shared" si="21"/>
        <v>67</v>
      </c>
      <c r="O63">
        <f t="shared" si="21"/>
        <v>44</v>
      </c>
      <c r="P63">
        <f t="shared" si="21"/>
        <v>44</v>
      </c>
      <c r="Q63">
        <f t="shared" si="21"/>
        <v>62</v>
      </c>
      <c r="R63">
        <f t="shared" si="21"/>
        <v>62</v>
      </c>
      <c r="S63">
        <f t="shared" si="21"/>
        <v>77</v>
      </c>
      <c r="T63">
        <f t="shared" si="21"/>
        <v>77</v>
      </c>
      <c r="U63">
        <f t="shared" si="21"/>
        <v>49</v>
      </c>
      <c r="V63">
        <f t="shared" si="21"/>
        <v>49</v>
      </c>
      <c r="W63" s="9">
        <f t="shared" si="21"/>
        <v>54</v>
      </c>
      <c r="X63">
        <f t="shared" si="21"/>
        <v>54</v>
      </c>
      <c r="Y63">
        <f t="shared" si="21"/>
        <v>41.5</v>
      </c>
      <c r="Z63">
        <f t="shared" si="21"/>
        <v>41.5</v>
      </c>
      <c r="AA63">
        <f t="shared" si="21"/>
        <v>52</v>
      </c>
      <c r="AB63">
        <f t="shared" si="21"/>
        <v>52</v>
      </c>
      <c r="AC63" s="27">
        <f t="shared" si="21"/>
        <v>47</v>
      </c>
      <c r="AD63">
        <f t="shared" si="21"/>
        <v>27</v>
      </c>
      <c r="AG63" s="10" t="s">
        <v>85</v>
      </c>
      <c r="AH63" s="5" t="s">
        <v>37</v>
      </c>
      <c r="AI63" s="5" t="str">
        <f>A63</f>
        <v>Yellow  6.0</v>
      </c>
      <c r="AJ63" s="6" t="s">
        <v>39</v>
      </c>
      <c r="AK63" s="6">
        <v>27</v>
      </c>
      <c r="AL63" s="5">
        <v>3000</v>
      </c>
      <c r="AN63">
        <f>IF($C$2&lt;=AL63,1,0)</f>
        <v>1</v>
      </c>
      <c r="AO63">
        <f>IF(AN63=1,AK63,0)</f>
        <v>27</v>
      </c>
    </row>
    <row r="64" spans="1:41" hidden="1" x14ac:dyDescent="0.2">
      <c r="A64" s="4" t="s">
        <v>38</v>
      </c>
      <c r="B64" s="11">
        <f>$AO64</f>
        <v>27</v>
      </c>
      <c r="C64">
        <f t="shared" ref="C64:AD64" si="22">$B$64+C42</f>
        <v>52</v>
      </c>
      <c r="D64">
        <f t="shared" si="22"/>
        <v>52</v>
      </c>
      <c r="E64">
        <f t="shared" si="22"/>
        <v>57</v>
      </c>
      <c r="F64">
        <f t="shared" si="22"/>
        <v>57</v>
      </c>
      <c r="G64">
        <f t="shared" si="22"/>
        <v>62</v>
      </c>
      <c r="H64">
        <f t="shared" si="22"/>
        <v>62</v>
      </c>
      <c r="I64">
        <f t="shared" si="22"/>
        <v>87</v>
      </c>
      <c r="J64">
        <f t="shared" si="22"/>
        <v>87</v>
      </c>
      <c r="K64">
        <f t="shared" si="22"/>
        <v>54</v>
      </c>
      <c r="L64">
        <f t="shared" si="22"/>
        <v>54</v>
      </c>
      <c r="M64">
        <f t="shared" si="22"/>
        <v>67</v>
      </c>
      <c r="N64">
        <f t="shared" si="22"/>
        <v>67</v>
      </c>
      <c r="O64">
        <f t="shared" si="22"/>
        <v>44</v>
      </c>
      <c r="P64">
        <f t="shared" si="22"/>
        <v>44</v>
      </c>
      <c r="Q64">
        <f t="shared" si="22"/>
        <v>62</v>
      </c>
      <c r="R64">
        <f t="shared" si="22"/>
        <v>62</v>
      </c>
      <c r="S64">
        <f t="shared" si="22"/>
        <v>77</v>
      </c>
      <c r="T64">
        <f t="shared" si="22"/>
        <v>77</v>
      </c>
      <c r="U64">
        <f t="shared" si="22"/>
        <v>49</v>
      </c>
      <c r="V64">
        <f t="shared" si="22"/>
        <v>49</v>
      </c>
      <c r="W64">
        <f t="shared" si="22"/>
        <v>54</v>
      </c>
      <c r="X64">
        <f t="shared" si="22"/>
        <v>54</v>
      </c>
      <c r="Y64">
        <f t="shared" si="22"/>
        <v>41.5</v>
      </c>
      <c r="Z64">
        <f t="shared" si="22"/>
        <v>41.5</v>
      </c>
      <c r="AA64">
        <f t="shared" si="22"/>
        <v>52</v>
      </c>
      <c r="AB64">
        <f t="shared" si="22"/>
        <v>52</v>
      </c>
      <c r="AC64" s="27">
        <f t="shared" si="22"/>
        <v>47</v>
      </c>
      <c r="AD64">
        <f t="shared" si="22"/>
        <v>27</v>
      </c>
      <c r="AG64" s="10" t="s">
        <v>86</v>
      </c>
      <c r="AH64" s="4" t="s">
        <v>40</v>
      </c>
      <c r="AI64" s="5" t="str">
        <f>A64</f>
        <v>Yellow</v>
      </c>
      <c r="AJ64" s="7" t="s">
        <v>41</v>
      </c>
      <c r="AK64" s="7">
        <v>27</v>
      </c>
      <c r="AL64" s="4">
        <v>3000</v>
      </c>
      <c r="AN64">
        <f>IF($C$2&lt;=AL64,1,0)</f>
        <v>1</v>
      </c>
      <c r="AO64">
        <f>IF(AN64=1,AK64,0)</f>
        <v>27</v>
      </c>
    </row>
    <row r="65" spans="1:41" x14ac:dyDescent="0.2">
      <c r="A65" s="5" t="s">
        <v>116</v>
      </c>
      <c r="B65" s="11">
        <f>$AO65</f>
        <v>14.5</v>
      </c>
      <c r="C65">
        <f t="shared" ref="C65:AD65" si="23">$B$65+C42</f>
        <v>39.5</v>
      </c>
      <c r="D65">
        <f t="shared" si="23"/>
        <v>39.5</v>
      </c>
      <c r="E65">
        <f t="shared" si="23"/>
        <v>44.5</v>
      </c>
      <c r="F65">
        <f t="shared" si="23"/>
        <v>44.5</v>
      </c>
      <c r="G65">
        <f t="shared" si="23"/>
        <v>49.5</v>
      </c>
      <c r="H65">
        <f t="shared" si="23"/>
        <v>49.5</v>
      </c>
      <c r="I65">
        <f t="shared" si="23"/>
        <v>74.5</v>
      </c>
      <c r="J65">
        <f t="shared" si="23"/>
        <v>74.5</v>
      </c>
      <c r="K65">
        <f t="shared" si="23"/>
        <v>41.5</v>
      </c>
      <c r="L65">
        <f t="shared" si="23"/>
        <v>41.5</v>
      </c>
      <c r="M65">
        <f t="shared" si="23"/>
        <v>54.5</v>
      </c>
      <c r="N65">
        <f t="shared" si="23"/>
        <v>54.5</v>
      </c>
      <c r="O65">
        <f t="shared" si="23"/>
        <v>31.5</v>
      </c>
      <c r="P65">
        <f t="shared" si="23"/>
        <v>31.5</v>
      </c>
      <c r="Q65">
        <f t="shared" si="23"/>
        <v>49.5</v>
      </c>
      <c r="R65">
        <f t="shared" si="23"/>
        <v>49.5</v>
      </c>
      <c r="S65">
        <f t="shared" si="23"/>
        <v>64.5</v>
      </c>
      <c r="T65">
        <f t="shared" si="23"/>
        <v>64.5</v>
      </c>
      <c r="U65">
        <f t="shared" si="23"/>
        <v>36.5</v>
      </c>
      <c r="V65">
        <f t="shared" si="23"/>
        <v>36.5</v>
      </c>
      <c r="W65">
        <f t="shared" si="23"/>
        <v>41.5</v>
      </c>
      <c r="X65">
        <f t="shared" si="23"/>
        <v>41.5</v>
      </c>
      <c r="Y65" s="9">
        <f t="shared" si="23"/>
        <v>29</v>
      </c>
      <c r="Z65">
        <f t="shared" si="23"/>
        <v>29</v>
      </c>
      <c r="AA65">
        <f t="shared" si="23"/>
        <v>39.5</v>
      </c>
      <c r="AB65">
        <f t="shared" si="23"/>
        <v>39.5</v>
      </c>
      <c r="AC65" s="27">
        <f t="shared" si="23"/>
        <v>34.5</v>
      </c>
      <c r="AD65">
        <f t="shared" si="23"/>
        <v>14.5</v>
      </c>
      <c r="AG65" s="10" t="s">
        <v>72</v>
      </c>
      <c r="AH65" s="5" t="s">
        <v>4</v>
      </c>
      <c r="AI65" s="5" t="str">
        <f>A65</f>
        <v>Blue  5.0</v>
      </c>
      <c r="AJ65" s="6" t="s">
        <v>6</v>
      </c>
      <c r="AK65" s="6">
        <v>14.5</v>
      </c>
      <c r="AL65" s="5">
        <v>3250</v>
      </c>
      <c r="AN65">
        <f>IF($C$2&lt;=AL65,1,0)</f>
        <v>1</v>
      </c>
      <c r="AO65">
        <f>IF(AN65=1,AK65,0)</f>
        <v>14.5</v>
      </c>
    </row>
    <row r="66" spans="1:41" hidden="1" x14ac:dyDescent="0.2">
      <c r="A66" s="4" t="s">
        <v>5</v>
      </c>
      <c r="B66" s="11">
        <f>$AO66</f>
        <v>14.5</v>
      </c>
      <c r="C66">
        <f t="shared" ref="C66:AD66" si="24">$B$66+C42</f>
        <v>39.5</v>
      </c>
      <c r="D66">
        <f t="shared" si="24"/>
        <v>39.5</v>
      </c>
      <c r="E66">
        <f t="shared" si="24"/>
        <v>44.5</v>
      </c>
      <c r="F66">
        <f t="shared" si="24"/>
        <v>44.5</v>
      </c>
      <c r="G66">
        <f t="shared" si="24"/>
        <v>49.5</v>
      </c>
      <c r="H66">
        <f t="shared" si="24"/>
        <v>49.5</v>
      </c>
      <c r="I66">
        <f t="shared" si="24"/>
        <v>74.5</v>
      </c>
      <c r="J66">
        <f t="shared" si="24"/>
        <v>74.5</v>
      </c>
      <c r="K66">
        <f t="shared" si="24"/>
        <v>41.5</v>
      </c>
      <c r="L66">
        <f t="shared" si="24"/>
        <v>41.5</v>
      </c>
      <c r="M66">
        <f t="shared" si="24"/>
        <v>54.5</v>
      </c>
      <c r="N66">
        <f t="shared" si="24"/>
        <v>54.5</v>
      </c>
      <c r="O66">
        <f t="shared" si="24"/>
        <v>31.5</v>
      </c>
      <c r="P66">
        <f t="shared" si="24"/>
        <v>31.5</v>
      </c>
      <c r="Q66">
        <f t="shared" si="24"/>
        <v>49.5</v>
      </c>
      <c r="R66">
        <f t="shared" si="24"/>
        <v>49.5</v>
      </c>
      <c r="S66">
        <f t="shared" si="24"/>
        <v>64.5</v>
      </c>
      <c r="T66">
        <f t="shared" si="24"/>
        <v>64.5</v>
      </c>
      <c r="U66">
        <f t="shared" si="24"/>
        <v>36.5</v>
      </c>
      <c r="V66">
        <f t="shared" si="24"/>
        <v>36.5</v>
      </c>
      <c r="W66">
        <f t="shared" si="24"/>
        <v>41.5</v>
      </c>
      <c r="X66">
        <f t="shared" si="24"/>
        <v>41.5</v>
      </c>
      <c r="Y66">
        <f t="shared" si="24"/>
        <v>29</v>
      </c>
      <c r="Z66">
        <f t="shared" si="24"/>
        <v>29</v>
      </c>
      <c r="AA66">
        <f t="shared" si="24"/>
        <v>39.5</v>
      </c>
      <c r="AB66">
        <f t="shared" si="24"/>
        <v>39.5</v>
      </c>
      <c r="AC66" s="27">
        <f t="shared" si="24"/>
        <v>34.5</v>
      </c>
      <c r="AD66">
        <f t="shared" si="24"/>
        <v>14.5</v>
      </c>
      <c r="AG66" s="10" t="s">
        <v>73</v>
      </c>
      <c r="AH66" s="4" t="s">
        <v>7</v>
      </c>
      <c r="AI66" s="5" t="str">
        <f>A66</f>
        <v>Blue</v>
      </c>
      <c r="AJ66" s="7" t="s">
        <v>8</v>
      </c>
      <c r="AK66" s="7">
        <v>14.5</v>
      </c>
      <c r="AL66" s="4">
        <v>3250</v>
      </c>
      <c r="AN66">
        <f>IF($C$2&lt;=AL66,1,0)</f>
        <v>1</v>
      </c>
      <c r="AO66">
        <f>IF(AN66=1,AK66,0)</f>
        <v>14.5</v>
      </c>
    </row>
    <row r="67" spans="1:41" x14ac:dyDescent="0.2">
      <c r="A67" s="5" t="s">
        <v>117</v>
      </c>
      <c r="B67" s="11">
        <f>$AO67</f>
        <v>25</v>
      </c>
      <c r="C67">
        <f t="shared" ref="C67:AD67" si="25">$B$67+C42</f>
        <v>50</v>
      </c>
      <c r="D67">
        <f t="shared" si="25"/>
        <v>50</v>
      </c>
      <c r="E67">
        <f t="shared" si="25"/>
        <v>55</v>
      </c>
      <c r="F67">
        <f t="shared" si="25"/>
        <v>55</v>
      </c>
      <c r="G67">
        <f t="shared" si="25"/>
        <v>60</v>
      </c>
      <c r="H67">
        <f t="shared" si="25"/>
        <v>60</v>
      </c>
      <c r="I67">
        <f t="shared" si="25"/>
        <v>85</v>
      </c>
      <c r="J67">
        <f t="shared" si="25"/>
        <v>85</v>
      </c>
      <c r="K67">
        <f t="shared" si="25"/>
        <v>52</v>
      </c>
      <c r="L67">
        <f t="shared" si="25"/>
        <v>52</v>
      </c>
      <c r="M67">
        <f t="shared" si="25"/>
        <v>65</v>
      </c>
      <c r="N67">
        <f t="shared" si="25"/>
        <v>65</v>
      </c>
      <c r="O67">
        <f t="shared" si="25"/>
        <v>42</v>
      </c>
      <c r="P67">
        <f t="shared" si="25"/>
        <v>42</v>
      </c>
      <c r="Q67">
        <f t="shared" si="25"/>
        <v>60</v>
      </c>
      <c r="R67">
        <f t="shared" si="25"/>
        <v>60</v>
      </c>
      <c r="S67">
        <f t="shared" si="25"/>
        <v>75</v>
      </c>
      <c r="T67">
        <f t="shared" si="25"/>
        <v>75</v>
      </c>
      <c r="U67">
        <f t="shared" si="25"/>
        <v>47</v>
      </c>
      <c r="V67">
        <f t="shared" si="25"/>
        <v>47</v>
      </c>
      <c r="W67">
        <f t="shared" si="25"/>
        <v>52</v>
      </c>
      <c r="X67">
        <f t="shared" si="25"/>
        <v>52</v>
      </c>
      <c r="Y67">
        <f t="shared" si="25"/>
        <v>39.5</v>
      </c>
      <c r="Z67">
        <f t="shared" si="25"/>
        <v>39.5</v>
      </c>
      <c r="AA67" s="9">
        <f t="shared" si="25"/>
        <v>50</v>
      </c>
      <c r="AB67">
        <f t="shared" si="25"/>
        <v>50</v>
      </c>
      <c r="AC67" s="27">
        <f t="shared" si="25"/>
        <v>45</v>
      </c>
      <c r="AD67">
        <f t="shared" si="25"/>
        <v>25</v>
      </c>
      <c r="AG67" s="10" t="s">
        <v>81</v>
      </c>
      <c r="AH67" s="5" t="s">
        <v>27</v>
      </c>
      <c r="AI67" s="5" t="str">
        <f>A67</f>
        <v>White  6.0</v>
      </c>
      <c r="AJ67" s="6" t="s">
        <v>29</v>
      </c>
      <c r="AK67" s="6">
        <v>25</v>
      </c>
      <c r="AL67" s="5">
        <v>3250</v>
      </c>
      <c r="AN67">
        <f>IF($C$2&lt;=AL67,1,0)</f>
        <v>1</v>
      </c>
      <c r="AO67">
        <f>IF(AN67=1,AK67,0)</f>
        <v>25</v>
      </c>
    </row>
    <row r="68" spans="1:41" hidden="1" x14ac:dyDescent="0.2">
      <c r="A68" s="4" t="s">
        <v>28</v>
      </c>
      <c r="B68" s="11">
        <f>$AO68</f>
        <v>25</v>
      </c>
      <c r="C68">
        <f t="shared" ref="C68:AD68" si="26">$B$68+C42</f>
        <v>50</v>
      </c>
      <c r="D68">
        <f t="shared" si="26"/>
        <v>50</v>
      </c>
      <c r="E68">
        <f t="shared" si="26"/>
        <v>55</v>
      </c>
      <c r="F68">
        <f t="shared" si="26"/>
        <v>55</v>
      </c>
      <c r="G68">
        <f t="shared" si="26"/>
        <v>60</v>
      </c>
      <c r="H68">
        <f t="shared" si="26"/>
        <v>60</v>
      </c>
      <c r="I68">
        <f t="shared" si="26"/>
        <v>85</v>
      </c>
      <c r="J68">
        <f t="shared" si="26"/>
        <v>85</v>
      </c>
      <c r="K68">
        <f t="shared" si="26"/>
        <v>52</v>
      </c>
      <c r="L68">
        <f t="shared" si="26"/>
        <v>52</v>
      </c>
      <c r="M68">
        <f t="shared" si="26"/>
        <v>65</v>
      </c>
      <c r="N68">
        <f t="shared" si="26"/>
        <v>65</v>
      </c>
      <c r="O68">
        <f t="shared" si="26"/>
        <v>42</v>
      </c>
      <c r="P68">
        <f t="shared" si="26"/>
        <v>42</v>
      </c>
      <c r="Q68">
        <f t="shared" si="26"/>
        <v>60</v>
      </c>
      <c r="R68">
        <f t="shared" si="26"/>
        <v>60</v>
      </c>
      <c r="S68">
        <f t="shared" si="26"/>
        <v>75</v>
      </c>
      <c r="T68">
        <f t="shared" si="26"/>
        <v>75</v>
      </c>
      <c r="U68">
        <f t="shared" si="26"/>
        <v>47</v>
      </c>
      <c r="V68">
        <f t="shared" si="26"/>
        <v>47</v>
      </c>
      <c r="W68">
        <f t="shared" si="26"/>
        <v>52</v>
      </c>
      <c r="X68">
        <f t="shared" si="26"/>
        <v>52</v>
      </c>
      <c r="Y68">
        <f t="shared" si="26"/>
        <v>39.5</v>
      </c>
      <c r="Z68">
        <f t="shared" si="26"/>
        <v>39.5</v>
      </c>
      <c r="AA68">
        <f t="shared" si="26"/>
        <v>50</v>
      </c>
      <c r="AB68">
        <f t="shared" si="26"/>
        <v>50</v>
      </c>
      <c r="AC68" s="27">
        <f t="shared" si="26"/>
        <v>45</v>
      </c>
      <c r="AD68">
        <f t="shared" si="26"/>
        <v>25</v>
      </c>
      <c r="AG68" s="10" t="s">
        <v>82</v>
      </c>
      <c r="AH68" s="4" t="s">
        <v>30</v>
      </c>
      <c r="AI68" s="5" t="str">
        <f>A68</f>
        <v>White</v>
      </c>
      <c r="AJ68" s="7" t="s">
        <v>31</v>
      </c>
      <c r="AK68" s="7">
        <v>25</v>
      </c>
      <c r="AL68" s="4">
        <v>3250</v>
      </c>
      <c r="AN68">
        <f>IF($C$2&lt;=AL68,1,0)</f>
        <v>1</v>
      </c>
      <c r="AO68">
        <f>IF(AN68=1,AK68,0)</f>
        <v>25</v>
      </c>
    </row>
    <row r="69" spans="1:41" x14ac:dyDescent="0.2">
      <c r="A69" s="5" t="s">
        <v>118</v>
      </c>
      <c r="B69" s="11">
        <f>$AO69</f>
        <v>20</v>
      </c>
      <c r="C69">
        <f t="shared" ref="C69:AD69" si="27">$B$69+C42</f>
        <v>45</v>
      </c>
      <c r="D69">
        <f t="shared" si="27"/>
        <v>45</v>
      </c>
      <c r="E69">
        <f t="shared" si="27"/>
        <v>50</v>
      </c>
      <c r="F69">
        <f t="shared" si="27"/>
        <v>50</v>
      </c>
      <c r="G69">
        <f t="shared" si="27"/>
        <v>55</v>
      </c>
      <c r="H69">
        <f t="shared" si="27"/>
        <v>55</v>
      </c>
      <c r="I69">
        <f t="shared" si="27"/>
        <v>80</v>
      </c>
      <c r="J69">
        <f t="shared" si="27"/>
        <v>80</v>
      </c>
      <c r="K69">
        <f t="shared" si="27"/>
        <v>47</v>
      </c>
      <c r="L69">
        <f t="shared" si="27"/>
        <v>47</v>
      </c>
      <c r="M69">
        <f t="shared" si="27"/>
        <v>60</v>
      </c>
      <c r="N69">
        <f t="shared" si="27"/>
        <v>60</v>
      </c>
      <c r="O69">
        <f t="shared" si="27"/>
        <v>37</v>
      </c>
      <c r="P69">
        <f t="shared" si="27"/>
        <v>37</v>
      </c>
      <c r="Q69">
        <f t="shared" si="27"/>
        <v>55</v>
      </c>
      <c r="R69">
        <f t="shared" si="27"/>
        <v>55</v>
      </c>
      <c r="S69">
        <f t="shared" si="27"/>
        <v>70</v>
      </c>
      <c r="T69">
        <f t="shared" si="27"/>
        <v>70</v>
      </c>
      <c r="U69">
        <f t="shared" si="27"/>
        <v>42</v>
      </c>
      <c r="V69">
        <f t="shared" si="27"/>
        <v>42</v>
      </c>
      <c r="W69">
        <f t="shared" si="27"/>
        <v>47</v>
      </c>
      <c r="X69">
        <f t="shared" si="27"/>
        <v>47</v>
      </c>
      <c r="Y69">
        <f t="shared" si="27"/>
        <v>34.5</v>
      </c>
      <c r="Z69">
        <f t="shared" si="27"/>
        <v>34.5</v>
      </c>
      <c r="AA69">
        <f t="shared" si="27"/>
        <v>45</v>
      </c>
      <c r="AB69">
        <f t="shared" si="27"/>
        <v>45</v>
      </c>
      <c r="AC69" s="9">
        <f t="shared" si="27"/>
        <v>40</v>
      </c>
      <c r="AD69">
        <f t="shared" si="27"/>
        <v>20</v>
      </c>
      <c r="AG69" s="10" t="s">
        <v>76</v>
      </c>
      <c r="AH69" s="5" t="s">
        <v>14</v>
      </c>
      <c r="AI69" s="5" t="str">
        <f>A69</f>
        <v>Red/Green  5.6</v>
      </c>
      <c r="AJ69" s="6" t="s">
        <v>16</v>
      </c>
      <c r="AK69" s="6">
        <v>20</v>
      </c>
      <c r="AL69" s="5">
        <v>3400</v>
      </c>
      <c r="AN69">
        <f>IF($C$2&lt;=AL69,1,0)</f>
        <v>1</v>
      </c>
      <c r="AO69">
        <f>IF(AN69=1,AK69,0)</f>
        <v>20</v>
      </c>
    </row>
    <row r="70" spans="1:41" hidden="1" x14ac:dyDescent="0.2">
      <c r="A70" s="4" t="s">
        <v>15</v>
      </c>
      <c r="B70" s="11">
        <f>$AO70</f>
        <v>0</v>
      </c>
      <c r="C70">
        <f t="shared" ref="C70:AD70" si="28">$B$70+C42</f>
        <v>25</v>
      </c>
      <c r="D70">
        <f t="shared" si="28"/>
        <v>25</v>
      </c>
      <c r="E70">
        <f t="shared" si="28"/>
        <v>30</v>
      </c>
      <c r="F70">
        <f t="shared" si="28"/>
        <v>30</v>
      </c>
      <c r="G70">
        <f t="shared" si="28"/>
        <v>35</v>
      </c>
      <c r="H70">
        <f t="shared" si="28"/>
        <v>35</v>
      </c>
      <c r="I70">
        <f t="shared" si="28"/>
        <v>60</v>
      </c>
      <c r="J70">
        <f t="shared" si="28"/>
        <v>60</v>
      </c>
      <c r="K70">
        <f t="shared" si="28"/>
        <v>27</v>
      </c>
      <c r="L70">
        <f t="shared" si="28"/>
        <v>27</v>
      </c>
      <c r="M70">
        <f t="shared" si="28"/>
        <v>40</v>
      </c>
      <c r="N70">
        <f t="shared" si="28"/>
        <v>40</v>
      </c>
      <c r="O70">
        <f t="shared" si="28"/>
        <v>17</v>
      </c>
      <c r="P70">
        <f t="shared" si="28"/>
        <v>17</v>
      </c>
      <c r="Q70">
        <f t="shared" si="28"/>
        <v>35</v>
      </c>
      <c r="R70">
        <f t="shared" si="28"/>
        <v>35</v>
      </c>
      <c r="S70">
        <f t="shared" si="28"/>
        <v>50</v>
      </c>
      <c r="T70">
        <f t="shared" si="28"/>
        <v>50</v>
      </c>
      <c r="U70">
        <f t="shared" si="28"/>
        <v>22</v>
      </c>
      <c r="V70">
        <f t="shared" si="28"/>
        <v>22</v>
      </c>
      <c r="W70">
        <f t="shared" si="28"/>
        <v>27</v>
      </c>
      <c r="X70">
        <f t="shared" si="28"/>
        <v>27</v>
      </c>
      <c r="Y70">
        <f t="shared" si="28"/>
        <v>14.5</v>
      </c>
      <c r="Z70">
        <f t="shared" si="28"/>
        <v>14.5</v>
      </c>
      <c r="AA70">
        <f t="shared" si="28"/>
        <v>25</v>
      </c>
      <c r="AB70">
        <f t="shared" si="28"/>
        <v>25</v>
      </c>
      <c r="AC70" s="27">
        <f t="shared" si="28"/>
        <v>20</v>
      </c>
      <c r="AD70">
        <f t="shared" si="28"/>
        <v>0</v>
      </c>
      <c r="AF70" s="13"/>
      <c r="AG70" s="9"/>
      <c r="AH70" s="1" t="s">
        <v>0</v>
      </c>
      <c r="AI70" s="1" t="s">
        <v>1</v>
      </c>
      <c r="AJ70" s="1" t="s">
        <v>2</v>
      </c>
      <c r="AK70" s="1" t="s">
        <v>3</v>
      </c>
      <c r="AL70" s="1" t="s">
        <v>99</v>
      </c>
    </row>
    <row r="71" spans="1:4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30"/>
      <c r="AF71" s="13"/>
      <c r="AG71" s="9"/>
      <c r="AH71" s="1"/>
      <c r="AI71" s="1"/>
      <c r="AJ71" s="14"/>
      <c r="AK71" s="14"/>
      <c r="AL71" s="1"/>
    </row>
    <row r="73" spans="1:41" ht="18" x14ac:dyDescent="0.25">
      <c r="A73" s="16" t="s">
        <v>104</v>
      </c>
      <c r="C73" s="11" t="str">
        <f>C41</f>
        <v>Alpine Blue</v>
      </c>
      <c r="D73" s="11" t="str">
        <f t="shared" ref="D73:AD73" si="29">D41</f>
        <v>Alpine Blue</v>
      </c>
      <c r="E73" s="11" t="str">
        <f t="shared" si="29"/>
        <v>Brown  5.6</v>
      </c>
      <c r="F73" s="11" t="str">
        <f t="shared" si="29"/>
        <v>Brown</v>
      </c>
      <c r="G73" s="11" t="str">
        <f t="shared" si="29"/>
        <v>Desert Sand 6.0</v>
      </c>
      <c r="H73" s="11" t="str">
        <f t="shared" si="29"/>
        <v>Desert Sand</v>
      </c>
      <c r="I73" s="11" t="str">
        <f t="shared" si="29"/>
        <v>Red  7.1</v>
      </c>
      <c r="J73" s="11" t="str">
        <f t="shared" si="29"/>
        <v>Red</v>
      </c>
      <c r="K73" s="11" t="str">
        <f t="shared" si="29"/>
        <v>Lichen  5.6</v>
      </c>
      <c r="L73" s="11" t="str">
        <f t="shared" si="29"/>
        <v>Lichen</v>
      </c>
      <c r="M73" s="11" t="str">
        <f t="shared" si="29"/>
        <v>Black  6.3</v>
      </c>
      <c r="N73" s="11" t="str">
        <f t="shared" si="29"/>
        <v>Black</v>
      </c>
      <c r="O73" s="11" t="str">
        <f t="shared" si="29"/>
        <v>Terracotta  5.0</v>
      </c>
      <c r="P73" s="11" t="str">
        <f t="shared" si="29"/>
        <v>Terracotta</v>
      </c>
      <c r="Q73" s="11" t="str">
        <f t="shared" si="29"/>
        <v>Purple  6.3</v>
      </c>
      <c r="R73" s="11" t="str">
        <f t="shared" si="29"/>
        <v>Purple</v>
      </c>
      <c r="S73" s="11" t="str">
        <f t="shared" si="29"/>
        <v>Green  7.1</v>
      </c>
      <c r="T73" s="11" t="str">
        <f t="shared" si="29"/>
        <v>Green</v>
      </c>
      <c r="U73" s="11" t="str">
        <f t="shared" si="29"/>
        <v>Orange  5.6</v>
      </c>
      <c r="V73" s="11" t="str">
        <f t="shared" si="29"/>
        <v>Orange</v>
      </c>
      <c r="W73" s="11" t="str">
        <f t="shared" si="29"/>
        <v>Yellow  6.0</v>
      </c>
      <c r="X73" s="11" t="str">
        <f t="shared" si="29"/>
        <v>Yellow</v>
      </c>
      <c r="Y73" s="11" t="str">
        <f t="shared" si="29"/>
        <v>Blue  5.0</v>
      </c>
      <c r="Z73" s="11" t="str">
        <f t="shared" si="29"/>
        <v>Blue</v>
      </c>
      <c r="AA73" s="11" t="str">
        <f t="shared" si="29"/>
        <v>White  6.0</v>
      </c>
      <c r="AB73" s="11" t="str">
        <f t="shared" si="29"/>
        <v>White</v>
      </c>
      <c r="AC73" s="29" t="str">
        <f t="shared" si="29"/>
        <v>Red/Green  5.6</v>
      </c>
      <c r="AD73" s="11" t="str">
        <f t="shared" si="29"/>
        <v>Colour</v>
      </c>
    </row>
    <row r="74" spans="1:41" x14ac:dyDescent="0.2">
      <c r="C74" s="11">
        <f>C42</f>
        <v>25</v>
      </c>
      <c r="D74" s="11">
        <f t="shared" ref="D74:AD74" si="30">D42</f>
        <v>25</v>
      </c>
      <c r="E74" s="11">
        <f t="shared" si="30"/>
        <v>30</v>
      </c>
      <c r="F74" s="11">
        <f t="shared" si="30"/>
        <v>30</v>
      </c>
      <c r="G74" s="11">
        <f t="shared" si="30"/>
        <v>35</v>
      </c>
      <c r="H74" s="11">
        <f t="shared" si="30"/>
        <v>35</v>
      </c>
      <c r="I74" s="11">
        <f t="shared" si="30"/>
        <v>60</v>
      </c>
      <c r="J74" s="11">
        <f t="shared" si="30"/>
        <v>60</v>
      </c>
      <c r="K74" s="11">
        <f t="shared" si="30"/>
        <v>27</v>
      </c>
      <c r="L74" s="11">
        <f t="shared" si="30"/>
        <v>27</v>
      </c>
      <c r="M74" s="11">
        <f t="shared" si="30"/>
        <v>40</v>
      </c>
      <c r="N74" s="11">
        <f t="shared" si="30"/>
        <v>40</v>
      </c>
      <c r="O74" s="11">
        <f t="shared" si="30"/>
        <v>17</v>
      </c>
      <c r="P74" s="11">
        <f t="shared" si="30"/>
        <v>17</v>
      </c>
      <c r="Q74" s="11">
        <f t="shared" si="30"/>
        <v>35</v>
      </c>
      <c r="R74" s="11">
        <f t="shared" si="30"/>
        <v>35</v>
      </c>
      <c r="S74" s="11">
        <f t="shared" si="30"/>
        <v>50</v>
      </c>
      <c r="T74" s="11">
        <f t="shared" si="30"/>
        <v>50</v>
      </c>
      <c r="U74" s="11">
        <f t="shared" si="30"/>
        <v>22</v>
      </c>
      <c r="V74" s="11">
        <f t="shared" si="30"/>
        <v>22</v>
      </c>
      <c r="W74" s="11">
        <f t="shared" si="30"/>
        <v>27</v>
      </c>
      <c r="X74" s="11">
        <f t="shared" si="30"/>
        <v>27</v>
      </c>
      <c r="Y74" s="11">
        <f t="shared" si="30"/>
        <v>14.5</v>
      </c>
      <c r="Z74" s="11">
        <f t="shared" si="30"/>
        <v>14.5</v>
      </c>
      <c r="AA74" s="11">
        <f t="shared" si="30"/>
        <v>25</v>
      </c>
      <c r="AB74" s="11">
        <f t="shared" si="30"/>
        <v>25</v>
      </c>
      <c r="AC74" s="29">
        <f t="shared" si="30"/>
        <v>20</v>
      </c>
      <c r="AD74" s="11">
        <f t="shared" si="30"/>
        <v>0</v>
      </c>
    </row>
    <row r="75" spans="1:41" x14ac:dyDescent="0.2">
      <c r="A75" t="str">
        <f>$C$41&amp;",  "&amp;$A43</f>
        <v>Alpine Blue,  Alpine Blue 5.6</v>
      </c>
      <c r="B75" s="11">
        <f>C43</f>
        <v>50</v>
      </c>
      <c r="C75" s="9">
        <f>B75+$C$74</f>
        <v>75</v>
      </c>
      <c r="D75">
        <f>B75+$D$74</f>
        <v>75</v>
      </c>
      <c r="E75">
        <f>B75+$E$74</f>
        <v>80</v>
      </c>
      <c r="F75">
        <f>B75+$F$74</f>
        <v>80</v>
      </c>
      <c r="G75">
        <f>B75+$G$74</f>
        <v>85</v>
      </c>
      <c r="H75">
        <f>B75+$H$74</f>
        <v>85</v>
      </c>
      <c r="I75">
        <f>B75+$I$74</f>
        <v>110</v>
      </c>
      <c r="J75">
        <f>B75+$J$74</f>
        <v>110</v>
      </c>
      <c r="K75">
        <f>B75+$K$74</f>
        <v>77</v>
      </c>
      <c r="L75">
        <f>B75+$L$74</f>
        <v>77</v>
      </c>
      <c r="M75">
        <f>B75+$M$74</f>
        <v>90</v>
      </c>
      <c r="N75">
        <f>B75+$N$74</f>
        <v>90</v>
      </c>
      <c r="O75">
        <f>B75+$O$74</f>
        <v>67</v>
      </c>
      <c r="P75">
        <f>B75+$P$74</f>
        <v>67</v>
      </c>
      <c r="Q75">
        <f>B75+$Q$74</f>
        <v>85</v>
      </c>
      <c r="R75">
        <f>B75+$R$74</f>
        <v>85</v>
      </c>
      <c r="S75">
        <f>B75+$S$74</f>
        <v>100</v>
      </c>
      <c r="T75">
        <f>B75+$T$74</f>
        <v>100</v>
      </c>
      <c r="U75">
        <f>B75+$U$74</f>
        <v>72</v>
      </c>
      <c r="V75">
        <f>B75+$V$74</f>
        <v>72</v>
      </c>
      <c r="W75">
        <f>B75+$W$74</f>
        <v>77</v>
      </c>
      <c r="X75">
        <f>B75+$X$74</f>
        <v>77</v>
      </c>
      <c r="Y75">
        <f>B75+$Y$74</f>
        <v>64.5</v>
      </c>
      <c r="Z75">
        <f>B75+$Z$74</f>
        <v>64.5</v>
      </c>
      <c r="AA75">
        <f>B75+$AA$74</f>
        <v>75</v>
      </c>
      <c r="AB75">
        <f>B75+$AB$74</f>
        <v>75</v>
      </c>
      <c r="AC75" s="27">
        <f>B75+$AC$74</f>
        <v>70</v>
      </c>
      <c r="AD75">
        <f>B75+$AD$74</f>
        <v>50</v>
      </c>
    </row>
    <row r="76" spans="1:41" hidden="1" x14ac:dyDescent="0.2">
      <c r="A76" t="str">
        <f t="shared" ref="A76:A102" si="31">$C$41&amp;",  "&amp;$A44</f>
        <v>Alpine Blue,  Alpine Blue</v>
      </c>
      <c r="B76" s="11">
        <f t="shared" ref="B76:B102" si="32">C44</f>
        <v>50</v>
      </c>
      <c r="C76">
        <f t="shared" ref="C76:C139" si="33">B76+$C$74</f>
        <v>75</v>
      </c>
      <c r="D76">
        <f t="shared" ref="D76:D139" si="34">B76+$D$74</f>
        <v>75</v>
      </c>
      <c r="E76">
        <f t="shared" ref="E76:E139" si="35">B76+$E$74</f>
        <v>80</v>
      </c>
      <c r="F76">
        <f t="shared" ref="F76:F139" si="36">B76+$F$74</f>
        <v>80</v>
      </c>
      <c r="G76">
        <f t="shared" ref="G76:G139" si="37">B76+$G$74</f>
        <v>85</v>
      </c>
      <c r="H76">
        <f t="shared" ref="H76:H139" si="38">B76+$H$74</f>
        <v>85</v>
      </c>
      <c r="I76">
        <f t="shared" ref="I76:I139" si="39">B76+$I$74</f>
        <v>110</v>
      </c>
      <c r="J76">
        <f t="shared" ref="J76:J139" si="40">B76+$J$74</f>
        <v>110</v>
      </c>
      <c r="K76">
        <f t="shared" ref="K76:K139" si="41">B76+$K$74</f>
        <v>77</v>
      </c>
      <c r="L76">
        <f t="shared" ref="L76:L139" si="42">B76+$L$74</f>
        <v>77</v>
      </c>
      <c r="M76">
        <f t="shared" ref="M76:M139" si="43">B76+$M$74</f>
        <v>90</v>
      </c>
      <c r="N76">
        <f t="shared" ref="N76:N139" si="44">B76+$N$74</f>
        <v>90</v>
      </c>
      <c r="O76">
        <f t="shared" ref="O76:O139" si="45">B76+$O$74</f>
        <v>67</v>
      </c>
      <c r="P76">
        <f t="shared" ref="P76:P139" si="46">B76+$P$74</f>
        <v>67</v>
      </c>
      <c r="Q76">
        <f t="shared" ref="Q76:Q139" si="47">B76+$Q$74</f>
        <v>85</v>
      </c>
      <c r="R76">
        <f t="shared" ref="R76:R139" si="48">B76+$R$74</f>
        <v>85</v>
      </c>
      <c r="S76">
        <f t="shared" ref="S76:S139" si="49">B76+$S$74</f>
        <v>100</v>
      </c>
      <c r="T76">
        <f t="shared" ref="T76:T139" si="50">B76+$T$74</f>
        <v>100</v>
      </c>
      <c r="U76">
        <f t="shared" ref="U76:U139" si="51">B76+$U$74</f>
        <v>72</v>
      </c>
      <c r="V76">
        <f t="shared" ref="V76:V139" si="52">B76+$V$74</f>
        <v>72</v>
      </c>
      <c r="W76">
        <f t="shared" ref="W76:W139" si="53">B76+$W$74</f>
        <v>77</v>
      </c>
      <c r="X76">
        <f t="shared" ref="X76:X139" si="54">B76+$X$74</f>
        <v>77</v>
      </c>
      <c r="Y76">
        <f t="shared" ref="Y76:Y139" si="55">B76+$Y$74</f>
        <v>64.5</v>
      </c>
      <c r="Z76">
        <f t="shared" ref="Z76:Z139" si="56">B76+$Z$74</f>
        <v>64.5</v>
      </c>
      <c r="AA76">
        <f t="shared" ref="AA76:AA139" si="57">B76+$AA$74</f>
        <v>75</v>
      </c>
      <c r="AB76">
        <f t="shared" ref="AB76:AB139" si="58">B76+$AB$74</f>
        <v>75</v>
      </c>
      <c r="AC76" s="27">
        <f t="shared" ref="AC76:AC139" si="59">B76+$AC$74</f>
        <v>70</v>
      </c>
      <c r="AD76">
        <f t="shared" ref="AD76:AD139" si="60">B76+$AD$74</f>
        <v>50</v>
      </c>
    </row>
    <row r="77" spans="1:41" x14ac:dyDescent="0.2">
      <c r="A77" t="str">
        <f t="shared" si="31"/>
        <v>Alpine Blue,  Brown  5.6</v>
      </c>
      <c r="B77" s="11">
        <f t="shared" si="32"/>
        <v>55</v>
      </c>
      <c r="C77">
        <f t="shared" si="33"/>
        <v>80</v>
      </c>
      <c r="D77">
        <f t="shared" si="34"/>
        <v>80</v>
      </c>
      <c r="E77">
        <f t="shared" si="35"/>
        <v>85</v>
      </c>
      <c r="F77">
        <f t="shared" si="36"/>
        <v>85</v>
      </c>
      <c r="G77">
        <f t="shared" si="37"/>
        <v>90</v>
      </c>
      <c r="H77">
        <f t="shared" si="38"/>
        <v>90</v>
      </c>
      <c r="I77">
        <f t="shared" si="39"/>
        <v>115</v>
      </c>
      <c r="J77">
        <f t="shared" si="40"/>
        <v>115</v>
      </c>
      <c r="K77">
        <f t="shared" si="41"/>
        <v>82</v>
      </c>
      <c r="L77">
        <f t="shared" si="42"/>
        <v>82</v>
      </c>
      <c r="M77">
        <f t="shared" si="43"/>
        <v>95</v>
      </c>
      <c r="N77">
        <f t="shared" si="44"/>
        <v>95</v>
      </c>
      <c r="O77">
        <f t="shared" si="45"/>
        <v>72</v>
      </c>
      <c r="P77">
        <f t="shared" si="46"/>
        <v>72</v>
      </c>
      <c r="Q77">
        <f t="shared" si="47"/>
        <v>90</v>
      </c>
      <c r="R77">
        <f t="shared" si="48"/>
        <v>90</v>
      </c>
      <c r="S77">
        <f t="shared" si="49"/>
        <v>105</v>
      </c>
      <c r="T77">
        <f t="shared" si="50"/>
        <v>105</v>
      </c>
      <c r="U77">
        <f t="shared" si="51"/>
        <v>77</v>
      </c>
      <c r="V77">
        <f t="shared" si="52"/>
        <v>77</v>
      </c>
      <c r="W77">
        <f t="shared" si="53"/>
        <v>82</v>
      </c>
      <c r="X77">
        <f t="shared" si="54"/>
        <v>82</v>
      </c>
      <c r="Y77">
        <f t="shared" si="55"/>
        <v>69.5</v>
      </c>
      <c r="Z77">
        <f t="shared" si="56"/>
        <v>69.5</v>
      </c>
      <c r="AA77">
        <f t="shared" si="57"/>
        <v>80</v>
      </c>
      <c r="AB77">
        <f t="shared" si="58"/>
        <v>80</v>
      </c>
      <c r="AC77" s="27">
        <f t="shared" si="59"/>
        <v>75</v>
      </c>
      <c r="AD77">
        <f t="shared" si="60"/>
        <v>55</v>
      </c>
    </row>
    <row r="78" spans="1:41" hidden="1" x14ac:dyDescent="0.2">
      <c r="A78" t="str">
        <f t="shared" si="31"/>
        <v>Alpine Blue,  Brown</v>
      </c>
      <c r="B78" s="11">
        <f t="shared" si="32"/>
        <v>55</v>
      </c>
      <c r="C78">
        <f t="shared" si="33"/>
        <v>80</v>
      </c>
      <c r="D78">
        <f t="shared" si="34"/>
        <v>80</v>
      </c>
      <c r="E78">
        <f t="shared" si="35"/>
        <v>85</v>
      </c>
      <c r="F78">
        <f t="shared" si="36"/>
        <v>85</v>
      </c>
      <c r="G78">
        <f t="shared" si="37"/>
        <v>90</v>
      </c>
      <c r="H78">
        <f t="shared" si="38"/>
        <v>90</v>
      </c>
      <c r="I78">
        <f t="shared" si="39"/>
        <v>115</v>
      </c>
      <c r="J78">
        <f t="shared" si="40"/>
        <v>115</v>
      </c>
      <c r="K78">
        <f t="shared" si="41"/>
        <v>82</v>
      </c>
      <c r="L78">
        <f t="shared" si="42"/>
        <v>82</v>
      </c>
      <c r="M78">
        <f t="shared" si="43"/>
        <v>95</v>
      </c>
      <c r="N78">
        <f t="shared" si="44"/>
        <v>95</v>
      </c>
      <c r="O78">
        <f t="shared" si="45"/>
        <v>72</v>
      </c>
      <c r="P78">
        <f t="shared" si="46"/>
        <v>72</v>
      </c>
      <c r="Q78">
        <f t="shared" si="47"/>
        <v>90</v>
      </c>
      <c r="R78">
        <f t="shared" si="48"/>
        <v>90</v>
      </c>
      <c r="S78">
        <f t="shared" si="49"/>
        <v>105</v>
      </c>
      <c r="T78">
        <f t="shared" si="50"/>
        <v>105</v>
      </c>
      <c r="U78">
        <f t="shared" si="51"/>
        <v>77</v>
      </c>
      <c r="V78">
        <f t="shared" si="52"/>
        <v>77</v>
      </c>
      <c r="W78">
        <f t="shared" si="53"/>
        <v>82</v>
      </c>
      <c r="X78">
        <f t="shared" si="54"/>
        <v>82</v>
      </c>
      <c r="Y78">
        <f t="shared" si="55"/>
        <v>69.5</v>
      </c>
      <c r="Z78">
        <f t="shared" si="56"/>
        <v>69.5</v>
      </c>
      <c r="AA78">
        <f t="shared" si="57"/>
        <v>80</v>
      </c>
      <c r="AB78">
        <f t="shared" si="58"/>
        <v>80</v>
      </c>
      <c r="AC78" s="27">
        <f t="shared" si="59"/>
        <v>75</v>
      </c>
      <c r="AD78">
        <f t="shared" si="60"/>
        <v>55</v>
      </c>
    </row>
    <row r="79" spans="1:41" x14ac:dyDescent="0.2">
      <c r="A79" t="str">
        <f t="shared" si="31"/>
        <v>Alpine Blue,  Desert Sand 6.0</v>
      </c>
      <c r="B79" s="11">
        <f t="shared" si="32"/>
        <v>60</v>
      </c>
      <c r="C79">
        <f t="shared" si="33"/>
        <v>85</v>
      </c>
      <c r="D79">
        <f t="shared" si="34"/>
        <v>85</v>
      </c>
      <c r="E79">
        <f t="shared" si="35"/>
        <v>90</v>
      </c>
      <c r="F79">
        <f t="shared" si="36"/>
        <v>90</v>
      </c>
      <c r="G79">
        <f t="shared" si="37"/>
        <v>95</v>
      </c>
      <c r="H79">
        <f t="shared" si="38"/>
        <v>95</v>
      </c>
      <c r="I79">
        <f t="shared" si="39"/>
        <v>120</v>
      </c>
      <c r="J79">
        <f t="shared" si="40"/>
        <v>120</v>
      </c>
      <c r="K79">
        <f t="shared" si="41"/>
        <v>87</v>
      </c>
      <c r="L79">
        <f t="shared" si="42"/>
        <v>87</v>
      </c>
      <c r="M79">
        <f t="shared" si="43"/>
        <v>100</v>
      </c>
      <c r="N79">
        <f t="shared" si="44"/>
        <v>100</v>
      </c>
      <c r="O79">
        <f t="shared" si="45"/>
        <v>77</v>
      </c>
      <c r="P79">
        <f t="shared" si="46"/>
        <v>77</v>
      </c>
      <c r="Q79">
        <f t="shared" si="47"/>
        <v>95</v>
      </c>
      <c r="R79">
        <f t="shared" si="48"/>
        <v>95</v>
      </c>
      <c r="S79">
        <f t="shared" si="49"/>
        <v>110</v>
      </c>
      <c r="T79">
        <f t="shared" si="50"/>
        <v>110</v>
      </c>
      <c r="U79">
        <f t="shared" si="51"/>
        <v>82</v>
      </c>
      <c r="V79">
        <f t="shared" si="52"/>
        <v>82</v>
      </c>
      <c r="W79">
        <f t="shared" si="53"/>
        <v>87</v>
      </c>
      <c r="X79">
        <f t="shared" si="54"/>
        <v>87</v>
      </c>
      <c r="Y79">
        <f t="shared" si="55"/>
        <v>74.5</v>
      </c>
      <c r="Z79">
        <f t="shared" si="56"/>
        <v>74.5</v>
      </c>
      <c r="AA79">
        <f t="shared" si="57"/>
        <v>85</v>
      </c>
      <c r="AB79">
        <f t="shared" si="58"/>
        <v>85</v>
      </c>
      <c r="AC79" s="27">
        <f t="shared" si="59"/>
        <v>80</v>
      </c>
      <c r="AD79">
        <f t="shared" si="60"/>
        <v>60</v>
      </c>
    </row>
    <row r="80" spans="1:41" hidden="1" x14ac:dyDescent="0.2">
      <c r="A80" t="str">
        <f t="shared" si="31"/>
        <v>Alpine Blue,  Desert Sand</v>
      </c>
      <c r="B80" s="11">
        <f t="shared" si="32"/>
        <v>60</v>
      </c>
      <c r="C80">
        <f t="shared" si="33"/>
        <v>85</v>
      </c>
      <c r="D80">
        <f t="shared" si="34"/>
        <v>85</v>
      </c>
      <c r="E80">
        <f t="shared" si="35"/>
        <v>90</v>
      </c>
      <c r="F80">
        <f t="shared" si="36"/>
        <v>90</v>
      </c>
      <c r="G80">
        <f t="shared" si="37"/>
        <v>95</v>
      </c>
      <c r="H80">
        <f t="shared" si="38"/>
        <v>95</v>
      </c>
      <c r="I80">
        <f t="shared" si="39"/>
        <v>120</v>
      </c>
      <c r="J80">
        <f t="shared" si="40"/>
        <v>120</v>
      </c>
      <c r="K80">
        <f t="shared" si="41"/>
        <v>87</v>
      </c>
      <c r="L80">
        <f t="shared" si="42"/>
        <v>87</v>
      </c>
      <c r="M80">
        <f t="shared" si="43"/>
        <v>100</v>
      </c>
      <c r="N80">
        <f t="shared" si="44"/>
        <v>100</v>
      </c>
      <c r="O80">
        <f t="shared" si="45"/>
        <v>77</v>
      </c>
      <c r="P80">
        <f t="shared" si="46"/>
        <v>77</v>
      </c>
      <c r="Q80">
        <f t="shared" si="47"/>
        <v>95</v>
      </c>
      <c r="R80">
        <f t="shared" si="48"/>
        <v>95</v>
      </c>
      <c r="S80">
        <f t="shared" si="49"/>
        <v>110</v>
      </c>
      <c r="T80">
        <f t="shared" si="50"/>
        <v>110</v>
      </c>
      <c r="U80">
        <f t="shared" si="51"/>
        <v>82</v>
      </c>
      <c r="V80">
        <f t="shared" si="52"/>
        <v>82</v>
      </c>
      <c r="W80">
        <f t="shared" si="53"/>
        <v>87</v>
      </c>
      <c r="X80">
        <f t="shared" si="54"/>
        <v>87</v>
      </c>
      <c r="Y80">
        <f t="shared" si="55"/>
        <v>74.5</v>
      </c>
      <c r="Z80">
        <f t="shared" si="56"/>
        <v>74.5</v>
      </c>
      <c r="AA80">
        <f t="shared" si="57"/>
        <v>85</v>
      </c>
      <c r="AB80">
        <f t="shared" si="58"/>
        <v>85</v>
      </c>
      <c r="AC80" s="27">
        <f t="shared" si="59"/>
        <v>80</v>
      </c>
      <c r="AD80">
        <f t="shared" si="60"/>
        <v>60</v>
      </c>
    </row>
    <row r="81" spans="1:30" x14ac:dyDescent="0.2">
      <c r="A81" t="str">
        <f t="shared" si="31"/>
        <v>Alpine Blue,  Red  7.1</v>
      </c>
      <c r="B81" s="11">
        <f>C49</f>
        <v>85</v>
      </c>
      <c r="C81">
        <f t="shared" si="33"/>
        <v>110</v>
      </c>
      <c r="D81">
        <f t="shared" si="34"/>
        <v>110</v>
      </c>
      <c r="E81">
        <f t="shared" si="35"/>
        <v>115</v>
      </c>
      <c r="F81">
        <f t="shared" si="36"/>
        <v>115</v>
      </c>
      <c r="G81">
        <f t="shared" si="37"/>
        <v>120</v>
      </c>
      <c r="H81">
        <f t="shared" si="38"/>
        <v>120</v>
      </c>
      <c r="I81">
        <f t="shared" si="39"/>
        <v>145</v>
      </c>
      <c r="J81">
        <f t="shared" si="40"/>
        <v>145</v>
      </c>
      <c r="K81">
        <f t="shared" si="41"/>
        <v>112</v>
      </c>
      <c r="L81">
        <f t="shared" si="42"/>
        <v>112</v>
      </c>
      <c r="M81">
        <f t="shared" si="43"/>
        <v>125</v>
      </c>
      <c r="N81">
        <f t="shared" si="44"/>
        <v>125</v>
      </c>
      <c r="O81">
        <f t="shared" si="45"/>
        <v>102</v>
      </c>
      <c r="P81">
        <f t="shared" si="46"/>
        <v>102</v>
      </c>
      <c r="Q81">
        <f t="shared" si="47"/>
        <v>120</v>
      </c>
      <c r="R81">
        <f t="shared" si="48"/>
        <v>120</v>
      </c>
      <c r="S81">
        <f t="shared" si="49"/>
        <v>135</v>
      </c>
      <c r="T81">
        <f t="shared" si="50"/>
        <v>135</v>
      </c>
      <c r="U81">
        <f t="shared" si="51"/>
        <v>107</v>
      </c>
      <c r="V81">
        <f t="shared" si="52"/>
        <v>107</v>
      </c>
      <c r="W81">
        <f t="shared" si="53"/>
        <v>112</v>
      </c>
      <c r="X81">
        <f t="shared" si="54"/>
        <v>112</v>
      </c>
      <c r="Y81">
        <f t="shared" si="55"/>
        <v>99.5</v>
      </c>
      <c r="Z81">
        <f t="shared" si="56"/>
        <v>99.5</v>
      </c>
      <c r="AA81">
        <f t="shared" si="57"/>
        <v>110</v>
      </c>
      <c r="AB81">
        <f t="shared" si="58"/>
        <v>110</v>
      </c>
      <c r="AC81" s="27">
        <f t="shared" si="59"/>
        <v>105</v>
      </c>
      <c r="AD81">
        <f t="shared" si="60"/>
        <v>85</v>
      </c>
    </row>
    <row r="82" spans="1:30" hidden="1" x14ac:dyDescent="0.2">
      <c r="A82" t="str">
        <f t="shared" si="31"/>
        <v>Alpine Blue,  Red</v>
      </c>
      <c r="B82" s="11">
        <f t="shared" si="32"/>
        <v>85</v>
      </c>
      <c r="C82">
        <f t="shared" si="33"/>
        <v>110</v>
      </c>
      <c r="D82">
        <f t="shared" si="34"/>
        <v>110</v>
      </c>
      <c r="E82">
        <f t="shared" si="35"/>
        <v>115</v>
      </c>
      <c r="F82">
        <f t="shared" si="36"/>
        <v>115</v>
      </c>
      <c r="G82">
        <f t="shared" si="37"/>
        <v>120</v>
      </c>
      <c r="H82">
        <f t="shared" si="38"/>
        <v>120</v>
      </c>
      <c r="I82">
        <f t="shared" si="39"/>
        <v>145</v>
      </c>
      <c r="J82">
        <f t="shared" si="40"/>
        <v>145</v>
      </c>
      <c r="K82">
        <f t="shared" si="41"/>
        <v>112</v>
      </c>
      <c r="L82">
        <f t="shared" si="42"/>
        <v>112</v>
      </c>
      <c r="M82">
        <f t="shared" si="43"/>
        <v>125</v>
      </c>
      <c r="N82">
        <f t="shared" si="44"/>
        <v>125</v>
      </c>
      <c r="O82">
        <f t="shared" si="45"/>
        <v>102</v>
      </c>
      <c r="P82">
        <f t="shared" si="46"/>
        <v>102</v>
      </c>
      <c r="Q82">
        <f t="shared" si="47"/>
        <v>120</v>
      </c>
      <c r="R82">
        <f t="shared" si="48"/>
        <v>120</v>
      </c>
      <c r="S82">
        <f t="shared" si="49"/>
        <v>135</v>
      </c>
      <c r="T82">
        <f t="shared" si="50"/>
        <v>135</v>
      </c>
      <c r="U82">
        <f t="shared" si="51"/>
        <v>107</v>
      </c>
      <c r="V82">
        <f t="shared" si="52"/>
        <v>107</v>
      </c>
      <c r="W82">
        <f t="shared" si="53"/>
        <v>112</v>
      </c>
      <c r="X82">
        <f t="shared" si="54"/>
        <v>112</v>
      </c>
      <c r="Y82">
        <f t="shared" si="55"/>
        <v>99.5</v>
      </c>
      <c r="Z82">
        <f t="shared" si="56"/>
        <v>99.5</v>
      </c>
      <c r="AA82">
        <f t="shared" si="57"/>
        <v>110</v>
      </c>
      <c r="AB82">
        <f t="shared" si="58"/>
        <v>110</v>
      </c>
      <c r="AC82" s="27">
        <f t="shared" si="59"/>
        <v>105</v>
      </c>
      <c r="AD82">
        <f t="shared" si="60"/>
        <v>85</v>
      </c>
    </row>
    <row r="83" spans="1:30" x14ac:dyDescent="0.2">
      <c r="A83" t="str">
        <f t="shared" si="31"/>
        <v>Alpine Blue,  Lichen  5.6</v>
      </c>
      <c r="B83" s="11">
        <f t="shared" si="32"/>
        <v>52</v>
      </c>
      <c r="C83">
        <f t="shared" si="33"/>
        <v>77</v>
      </c>
      <c r="D83">
        <f t="shared" si="34"/>
        <v>77</v>
      </c>
      <c r="E83">
        <f t="shared" si="35"/>
        <v>82</v>
      </c>
      <c r="F83">
        <f t="shared" si="36"/>
        <v>82</v>
      </c>
      <c r="G83">
        <f t="shared" si="37"/>
        <v>87</v>
      </c>
      <c r="H83">
        <f t="shared" si="38"/>
        <v>87</v>
      </c>
      <c r="I83">
        <f t="shared" si="39"/>
        <v>112</v>
      </c>
      <c r="J83">
        <f t="shared" si="40"/>
        <v>112</v>
      </c>
      <c r="K83">
        <f t="shared" si="41"/>
        <v>79</v>
      </c>
      <c r="L83">
        <f t="shared" si="42"/>
        <v>79</v>
      </c>
      <c r="M83">
        <f t="shared" si="43"/>
        <v>92</v>
      </c>
      <c r="N83">
        <f t="shared" si="44"/>
        <v>92</v>
      </c>
      <c r="O83">
        <f t="shared" si="45"/>
        <v>69</v>
      </c>
      <c r="P83">
        <f t="shared" si="46"/>
        <v>69</v>
      </c>
      <c r="Q83">
        <f t="shared" si="47"/>
        <v>87</v>
      </c>
      <c r="R83">
        <f t="shared" si="48"/>
        <v>87</v>
      </c>
      <c r="S83">
        <f t="shared" si="49"/>
        <v>102</v>
      </c>
      <c r="T83">
        <f t="shared" si="50"/>
        <v>102</v>
      </c>
      <c r="U83">
        <f t="shared" si="51"/>
        <v>74</v>
      </c>
      <c r="V83">
        <f t="shared" si="52"/>
        <v>74</v>
      </c>
      <c r="W83">
        <f t="shared" si="53"/>
        <v>79</v>
      </c>
      <c r="X83">
        <f t="shared" si="54"/>
        <v>79</v>
      </c>
      <c r="Y83">
        <f t="shared" si="55"/>
        <v>66.5</v>
      </c>
      <c r="Z83">
        <f t="shared" si="56"/>
        <v>66.5</v>
      </c>
      <c r="AA83">
        <f t="shared" si="57"/>
        <v>77</v>
      </c>
      <c r="AB83">
        <f t="shared" si="58"/>
        <v>77</v>
      </c>
      <c r="AC83" s="27">
        <f t="shared" si="59"/>
        <v>72</v>
      </c>
      <c r="AD83">
        <f t="shared" si="60"/>
        <v>52</v>
      </c>
    </row>
    <row r="84" spans="1:30" hidden="1" x14ac:dyDescent="0.2">
      <c r="A84" t="str">
        <f t="shared" si="31"/>
        <v>Alpine Blue,  Lichen</v>
      </c>
      <c r="B84" s="11">
        <f t="shared" si="32"/>
        <v>52</v>
      </c>
      <c r="C84">
        <f t="shared" si="33"/>
        <v>77</v>
      </c>
      <c r="D84">
        <f t="shared" si="34"/>
        <v>77</v>
      </c>
      <c r="E84">
        <f t="shared" si="35"/>
        <v>82</v>
      </c>
      <c r="F84">
        <f t="shared" si="36"/>
        <v>82</v>
      </c>
      <c r="G84">
        <f t="shared" si="37"/>
        <v>87</v>
      </c>
      <c r="H84">
        <f t="shared" si="38"/>
        <v>87</v>
      </c>
      <c r="I84">
        <f t="shared" si="39"/>
        <v>112</v>
      </c>
      <c r="J84">
        <f t="shared" si="40"/>
        <v>112</v>
      </c>
      <c r="K84">
        <f t="shared" si="41"/>
        <v>79</v>
      </c>
      <c r="L84">
        <f t="shared" si="42"/>
        <v>79</v>
      </c>
      <c r="M84">
        <f t="shared" si="43"/>
        <v>92</v>
      </c>
      <c r="N84">
        <f t="shared" si="44"/>
        <v>92</v>
      </c>
      <c r="O84">
        <f t="shared" si="45"/>
        <v>69</v>
      </c>
      <c r="P84">
        <f t="shared" si="46"/>
        <v>69</v>
      </c>
      <c r="Q84">
        <f t="shared" si="47"/>
        <v>87</v>
      </c>
      <c r="R84">
        <f t="shared" si="48"/>
        <v>87</v>
      </c>
      <c r="S84">
        <f t="shared" si="49"/>
        <v>102</v>
      </c>
      <c r="T84">
        <f t="shared" si="50"/>
        <v>102</v>
      </c>
      <c r="U84">
        <f t="shared" si="51"/>
        <v>74</v>
      </c>
      <c r="V84">
        <f t="shared" si="52"/>
        <v>74</v>
      </c>
      <c r="W84">
        <f t="shared" si="53"/>
        <v>79</v>
      </c>
      <c r="X84">
        <f t="shared" si="54"/>
        <v>79</v>
      </c>
      <c r="Y84">
        <f t="shared" si="55"/>
        <v>66.5</v>
      </c>
      <c r="Z84">
        <f t="shared" si="56"/>
        <v>66.5</v>
      </c>
      <c r="AA84">
        <f t="shared" si="57"/>
        <v>77</v>
      </c>
      <c r="AB84">
        <f t="shared" si="58"/>
        <v>77</v>
      </c>
      <c r="AC84" s="27">
        <f t="shared" si="59"/>
        <v>72</v>
      </c>
      <c r="AD84">
        <f t="shared" si="60"/>
        <v>52</v>
      </c>
    </row>
    <row r="85" spans="1:30" x14ac:dyDescent="0.2">
      <c r="A85" t="str">
        <f t="shared" si="31"/>
        <v>Alpine Blue,  Black  6.3</v>
      </c>
      <c r="B85" s="11">
        <f t="shared" si="32"/>
        <v>65</v>
      </c>
      <c r="C85">
        <f t="shared" si="33"/>
        <v>90</v>
      </c>
      <c r="D85">
        <f t="shared" si="34"/>
        <v>90</v>
      </c>
      <c r="E85">
        <f t="shared" si="35"/>
        <v>95</v>
      </c>
      <c r="F85">
        <f t="shared" si="36"/>
        <v>95</v>
      </c>
      <c r="G85">
        <f t="shared" si="37"/>
        <v>100</v>
      </c>
      <c r="H85">
        <f t="shared" si="38"/>
        <v>100</v>
      </c>
      <c r="I85">
        <f t="shared" si="39"/>
        <v>125</v>
      </c>
      <c r="J85">
        <f t="shared" si="40"/>
        <v>125</v>
      </c>
      <c r="K85">
        <f t="shared" si="41"/>
        <v>92</v>
      </c>
      <c r="L85">
        <f t="shared" si="42"/>
        <v>92</v>
      </c>
      <c r="M85">
        <f t="shared" si="43"/>
        <v>105</v>
      </c>
      <c r="N85">
        <f t="shared" si="44"/>
        <v>105</v>
      </c>
      <c r="O85">
        <f t="shared" si="45"/>
        <v>82</v>
      </c>
      <c r="P85">
        <f t="shared" si="46"/>
        <v>82</v>
      </c>
      <c r="Q85">
        <f t="shared" si="47"/>
        <v>100</v>
      </c>
      <c r="R85">
        <f t="shared" si="48"/>
        <v>100</v>
      </c>
      <c r="S85">
        <f t="shared" si="49"/>
        <v>115</v>
      </c>
      <c r="T85">
        <f t="shared" si="50"/>
        <v>115</v>
      </c>
      <c r="U85">
        <f t="shared" si="51"/>
        <v>87</v>
      </c>
      <c r="V85">
        <f t="shared" si="52"/>
        <v>87</v>
      </c>
      <c r="W85">
        <f t="shared" si="53"/>
        <v>92</v>
      </c>
      <c r="X85">
        <f t="shared" si="54"/>
        <v>92</v>
      </c>
      <c r="Y85">
        <f t="shared" si="55"/>
        <v>79.5</v>
      </c>
      <c r="Z85">
        <f t="shared" si="56"/>
        <v>79.5</v>
      </c>
      <c r="AA85">
        <f t="shared" si="57"/>
        <v>90</v>
      </c>
      <c r="AB85">
        <f t="shared" si="58"/>
        <v>90</v>
      </c>
      <c r="AC85" s="27">
        <f t="shared" si="59"/>
        <v>85</v>
      </c>
      <c r="AD85">
        <f t="shared" si="60"/>
        <v>65</v>
      </c>
    </row>
    <row r="86" spans="1:30" hidden="1" x14ac:dyDescent="0.2">
      <c r="A86" t="str">
        <f t="shared" si="31"/>
        <v>Alpine Blue,  Black</v>
      </c>
      <c r="B86" s="11">
        <f t="shared" si="32"/>
        <v>65</v>
      </c>
      <c r="C86">
        <f t="shared" si="33"/>
        <v>90</v>
      </c>
      <c r="D86">
        <f t="shared" si="34"/>
        <v>90</v>
      </c>
      <c r="E86">
        <f t="shared" si="35"/>
        <v>95</v>
      </c>
      <c r="F86">
        <f t="shared" si="36"/>
        <v>95</v>
      </c>
      <c r="G86">
        <f t="shared" si="37"/>
        <v>100</v>
      </c>
      <c r="H86">
        <f t="shared" si="38"/>
        <v>100</v>
      </c>
      <c r="I86">
        <f t="shared" si="39"/>
        <v>125</v>
      </c>
      <c r="J86">
        <f t="shared" si="40"/>
        <v>125</v>
      </c>
      <c r="K86">
        <f t="shared" si="41"/>
        <v>92</v>
      </c>
      <c r="L86">
        <f t="shared" si="42"/>
        <v>92</v>
      </c>
      <c r="M86">
        <f t="shared" si="43"/>
        <v>105</v>
      </c>
      <c r="N86">
        <f t="shared" si="44"/>
        <v>105</v>
      </c>
      <c r="O86">
        <f t="shared" si="45"/>
        <v>82</v>
      </c>
      <c r="P86">
        <f t="shared" si="46"/>
        <v>82</v>
      </c>
      <c r="Q86">
        <f t="shared" si="47"/>
        <v>100</v>
      </c>
      <c r="R86">
        <f t="shared" si="48"/>
        <v>100</v>
      </c>
      <c r="S86">
        <f t="shared" si="49"/>
        <v>115</v>
      </c>
      <c r="T86">
        <f t="shared" si="50"/>
        <v>115</v>
      </c>
      <c r="U86">
        <f t="shared" si="51"/>
        <v>87</v>
      </c>
      <c r="V86">
        <f t="shared" si="52"/>
        <v>87</v>
      </c>
      <c r="W86">
        <f t="shared" si="53"/>
        <v>92</v>
      </c>
      <c r="X86">
        <f t="shared" si="54"/>
        <v>92</v>
      </c>
      <c r="Y86">
        <f t="shared" si="55"/>
        <v>79.5</v>
      </c>
      <c r="Z86">
        <f t="shared" si="56"/>
        <v>79.5</v>
      </c>
      <c r="AA86">
        <f t="shared" si="57"/>
        <v>90</v>
      </c>
      <c r="AB86">
        <f t="shared" si="58"/>
        <v>90</v>
      </c>
      <c r="AC86" s="27">
        <f t="shared" si="59"/>
        <v>85</v>
      </c>
      <c r="AD86">
        <f t="shared" si="60"/>
        <v>65</v>
      </c>
    </row>
    <row r="87" spans="1:30" x14ac:dyDescent="0.2">
      <c r="A87" t="str">
        <f t="shared" si="31"/>
        <v>Alpine Blue,  Terracotta  5.0</v>
      </c>
      <c r="B87" s="11">
        <f t="shared" si="32"/>
        <v>42</v>
      </c>
      <c r="C87">
        <f t="shared" si="33"/>
        <v>67</v>
      </c>
      <c r="D87">
        <f t="shared" si="34"/>
        <v>67</v>
      </c>
      <c r="E87">
        <f t="shared" si="35"/>
        <v>72</v>
      </c>
      <c r="F87">
        <f t="shared" si="36"/>
        <v>72</v>
      </c>
      <c r="G87">
        <f t="shared" si="37"/>
        <v>77</v>
      </c>
      <c r="H87">
        <f t="shared" si="38"/>
        <v>77</v>
      </c>
      <c r="I87">
        <f t="shared" si="39"/>
        <v>102</v>
      </c>
      <c r="J87">
        <f t="shared" si="40"/>
        <v>102</v>
      </c>
      <c r="K87">
        <f t="shared" si="41"/>
        <v>69</v>
      </c>
      <c r="L87">
        <f t="shared" si="42"/>
        <v>69</v>
      </c>
      <c r="M87">
        <f t="shared" si="43"/>
        <v>82</v>
      </c>
      <c r="N87">
        <f t="shared" si="44"/>
        <v>82</v>
      </c>
      <c r="O87">
        <f t="shared" si="45"/>
        <v>59</v>
      </c>
      <c r="P87">
        <f t="shared" si="46"/>
        <v>59</v>
      </c>
      <c r="Q87">
        <f t="shared" si="47"/>
        <v>77</v>
      </c>
      <c r="R87">
        <f t="shared" si="48"/>
        <v>77</v>
      </c>
      <c r="S87">
        <f t="shared" si="49"/>
        <v>92</v>
      </c>
      <c r="T87">
        <f t="shared" si="50"/>
        <v>92</v>
      </c>
      <c r="U87">
        <f t="shared" si="51"/>
        <v>64</v>
      </c>
      <c r="V87">
        <f t="shared" si="52"/>
        <v>64</v>
      </c>
      <c r="W87">
        <f t="shared" si="53"/>
        <v>69</v>
      </c>
      <c r="X87">
        <f t="shared" si="54"/>
        <v>69</v>
      </c>
      <c r="Y87">
        <f t="shared" si="55"/>
        <v>56.5</v>
      </c>
      <c r="Z87">
        <f t="shared" si="56"/>
        <v>56.5</v>
      </c>
      <c r="AA87">
        <f t="shared" si="57"/>
        <v>67</v>
      </c>
      <c r="AB87">
        <f t="shared" si="58"/>
        <v>67</v>
      </c>
      <c r="AC87" s="27">
        <f t="shared" si="59"/>
        <v>62</v>
      </c>
      <c r="AD87">
        <f t="shared" si="60"/>
        <v>42</v>
      </c>
    </row>
    <row r="88" spans="1:30" hidden="1" x14ac:dyDescent="0.2">
      <c r="A88" t="str">
        <f t="shared" si="31"/>
        <v>Alpine Blue,  Terracotta</v>
      </c>
      <c r="B88" s="11">
        <f t="shared" si="32"/>
        <v>42</v>
      </c>
      <c r="C88">
        <f t="shared" si="33"/>
        <v>67</v>
      </c>
      <c r="D88">
        <f t="shared" si="34"/>
        <v>67</v>
      </c>
      <c r="E88">
        <f t="shared" si="35"/>
        <v>72</v>
      </c>
      <c r="F88">
        <f t="shared" si="36"/>
        <v>72</v>
      </c>
      <c r="G88">
        <f t="shared" si="37"/>
        <v>77</v>
      </c>
      <c r="H88">
        <f t="shared" si="38"/>
        <v>77</v>
      </c>
      <c r="I88">
        <f t="shared" si="39"/>
        <v>102</v>
      </c>
      <c r="J88">
        <f t="shared" si="40"/>
        <v>102</v>
      </c>
      <c r="K88">
        <f t="shared" si="41"/>
        <v>69</v>
      </c>
      <c r="L88">
        <f t="shared" si="42"/>
        <v>69</v>
      </c>
      <c r="M88">
        <f t="shared" si="43"/>
        <v>82</v>
      </c>
      <c r="N88">
        <f t="shared" si="44"/>
        <v>82</v>
      </c>
      <c r="O88">
        <f t="shared" si="45"/>
        <v>59</v>
      </c>
      <c r="P88">
        <f t="shared" si="46"/>
        <v>59</v>
      </c>
      <c r="Q88">
        <f t="shared" si="47"/>
        <v>77</v>
      </c>
      <c r="R88">
        <f t="shared" si="48"/>
        <v>77</v>
      </c>
      <c r="S88">
        <f t="shared" si="49"/>
        <v>92</v>
      </c>
      <c r="T88">
        <f t="shared" si="50"/>
        <v>92</v>
      </c>
      <c r="U88">
        <f t="shared" si="51"/>
        <v>64</v>
      </c>
      <c r="V88">
        <f t="shared" si="52"/>
        <v>64</v>
      </c>
      <c r="W88">
        <f t="shared" si="53"/>
        <v>69</v>
      </c>
      <c r="X88">
        <f t="shared" si="54"/>
        <v>69</v>
      </c>
      <c r="Y88">
        <f t="shared" si="55"/>
        <v>56.5</v>
      </c>
      <c r="Z88">
        <f t="shared" si="56"/>
        <v>56.5</v>
      </c>
      <c r="AA88">
        <f t="shared" si="57"/>
        <v>67</v>
      </c>
      <c r="AB88">
        <f t="shared" si="58"/>
        <v>67</v>
      </c>
      <c r="AC88" s="27">
        <f t="shared" si="59"/>
        <v>62</v>
      </c>
      <c r="AD88">
        <f t="shared" si="60"/>
        <v>42</v>
      </c>
    </row>
    <row r="89" spans="1:30" x14ac:dyDescent="0.2">
      <c r="A89" t="str">
        <f t="shared" si="31"/>
        <v>Alpine Blue,  Purple  6.3</v>
      </c>
      <c r="B89" s="11">
        <f t="shared" si="32"/>
        <v>60</v>
      </c>
      <c r="C89">
        <f t="shared" si="33"/>
        <v>85</v>
      </c>
      <c r="D89">
        <f t="shared" si="34"/>
        <v>85</v>
      </c>
      <c r="E89">
        <f t="shared" si="35"/>
        <v>90</v>
      </c>
      <c r="F89">
        <f t="shared" si="36"/>
        <v>90</v>
      </c>
      <c r="G89">
        <f t="shared" si="37"/>
        <v>95</v>
      </c>
      <c r="H89">
        <f t="shared" si="38"/>
        <v>95</v>
      </c>
      <c r="I89">
        <f t="shared" si="39"/>
        <v>120</v>
      </c>
      <c r="J89">
        <f t="shared" si="40"/>
        <v>120</v>
      </c>
      <c r="K89">
        <f t="shared" si="41"/>
        <v>87</v>
      </c>
      <c r="L89">
        <f t="shared" si="42"/>
        <v>87</v>
      </c>
      <c r="M89">
        <f t="shared" si="43"/>
        <v>100</v>
      </c>
      <c r="N89">
        <f t="shared" si="44"/>
        <v>100</v>
      </c>
      <c r="O89">
        <f t="shared" si="45"/>
        <v>77</v>
      </c>
      <c r="P89">
        <f t="shared" si="46"/>
        <v>77</v>
      </c>
      <c r="Q89">
        <f t="shared" si="47"/>
        <v>95</v>
      </c>
      <c r="R89">
        <f t="shared" si="48"/>
        <v>95</v>
      </c>
      <c r="S89">
        <f t="shared" si="49"/>
        <v>110</v>
      </c>
      <c r="T89">
        <f t="shared" si="50"/>
        <v>110</v>
      </c>
      <c r="U89">
        <f t="shared" si="51"/>
        <v>82</v>
      </c>
      <c r="V89">
        <f t="shared" si="52"/>
        <v>82</v>
      </c>
      <c r="W89">
        <f t="shared" si="53"/>
        <v>87</v>
      </c>
      <c r="X89">
        <f t="shared" si="54"/>
        <v>87</v>
      </c>
      <c r="Y89">
        <f t="shared" si="55"/>
        <v>74.5</v>
      </c>
      <c r="Z89">
        <f t="shared" si="56"/>
        <v>74.5</v>
      </c>
      <c r="AA89">
        <f t="shared" si="57"/>
        <v>85</v>
      </c>
      <c r="AB89">
        <f t="shared" si="58"/>
        <v>85</v>
      </c>
      <c r="AC89" s="27">
        <f t="shared" si="59"/>
        <v>80</v>
      </c>
      <c r="AD89">
        <f t="shared" si="60"/>
        <v>60</v>
      </c>
    </row>
    <row r="90" spans="1:30" hidden="1" x14ac:dyDescent="0.2">
      <c r="A90" t="str">
        <f t="shared" si="31"/>
        <v>Alpine Blue,  Purple</v>
      </c>
      <c r="B90" s="11">
        <f t="shared" si="32"/>
        <v>60</v>
      </c>
      <c r="C90">
        <f t="shared" si="33"/>
        <v>85</v>
      </c>
      <c r="D90">
        <f t="shared" si="34"/>
        <v>85</v>
      </c>
      <c r="E90">
        <f t="shared" si="35"/>
        <v>90</v>
      </c>
      <c r="F90">
        <f t="shared" si="36"/>
        <v>90</v>
      </c>
      <c r="G90">
        <f t="shared" si="37"/>
        <v>95</v>
      </c>
      <c r="H90">
        <f t="shared" si="38"/>
        <v>95</v>
      </c>
      <c r="I90">
        <f t="shared" si="39"/>
        <v>120</v>
      </c>
      <c r="J90">
        <f t="shared" si="40"/>
        <v>120</v>
      </c>
      <c r="K90">
        <f t="shared" si="41"/>
        <v>87</v>
      </c>
      <c r="L90">
        <f t="shared" si="42"/>
        <v>87</v>
      </c>
      <c r="M90">
        <f t="shared" si="43"/>
        <v>100</v>
      </c>
      <c r="N90">
        <f t="shared" si="44"/>
        <v>100</v>
      </c>
      <c r="O90">
        <f t="shared" si="45"/>
        <v>77</v>
      </c>
      <c r="P90">
        <f t="shared" si="46"/>
        <v>77</v>
      </c>
      <c r="Q90">
        <f t="shared" si="47"/>
        <v>95</v>
      </c>
      <c r="R90">
        <f t="shared" si="48"/>
        <v>95</v>
      </c>
      <c r="S90">
        <f t="shared" si="49"/>
        <v>110</v>
      </c>
      <c r="T90">
        <f t="shared" si="50"/>
        <v>110</v>
      </c>
      <c r="U90">
        <f t="shared" si="51"/>
        <v>82</v>
      </c>
      <c r="V90">
        <f t="shared" si="52"/>
        <v>82</v>
      </c>
      <c r="W90">
        <f t="shared" si="53"/>
        <v>87</v>
      </c>
      <c r="X90">
        <f t="shared" si="54"/>
        <v>87</v>
      </c>
      <c r="Y90">
        <f t="shared" si="55"/>
        <v>74.5</v>
      </c>
      <c r="Z90">
        <f t="shared" si="56"/>
        <v>74.5</v>
      </c>
      <c r="AA90">
        <f t="shared" si="57"/>
        <v>85</v>
      </c>
      <c r="AB90">
        <f t="shared" si="58"/>
        <v>85</v>
      </c>
      <c r="AC90" s="27">
        <f t="shared" si="59"/>
        <v>80</v>
      </c>
      <c r="AD90">
        <f t="shared" si="60"/>
        <v>60</v>
      </c>
    </row>
    <row r="91" spans="1:30" x14ac:dyDescent="0.2">
      <c r="A91" t="str">
        <f t="shared" si="31"/>
        <v>Alpine Blue,  Green  7.1</v>
      </c>
      <c r="B91" s="11">
        <f t="shared" si="32"/>
        <v>75</v>
      </c>
      <c r="C91">
        <f t="shared" si="33"/>
        <v>100</v>
      </c>
      <c r="D91">
        <f t="shared" si="34"/>
        <v>100</v>
      </c>
      <c r="E91">
        <f t="shared" si="35"/>
        <v>105</v>
      </c>
      <c r="F91">
        <f t="shared" si="36"/>
        <v>105</v>
      </c>
      <c r="G91">
        <f t="shared" si="37"/>
        <v>110</v>
      </c>
      <c r="H91">
        <f t="shared" si="38"/>
        <v>110</v>
      </c>
      <c r="I91">
        <f t="shared" si="39"/>
        <v>135</v>
      </c>
      <c r="J91">
        <f t="shared" si="40"/>
        <v>135</v>
      </c>
      <c r="K91">
        <f t="shared" si="41"/>
        <v>102</v>
      </c>
      <c r="L91">
        <f t="shared" si="42"/>
        <v>102</v>
      </c>
      <c r="M91">
        <f t="shared" si="43"/>
        <v>115</v>
      </c>
      <c r="N91">
        <f t="shared" si="44"/>
        <v>115</v>
      </c>
      <c r="O91">
        <f t="shared" si="45"/>
        <v>92</v>
      </c>
      <c r="P91">
        <f t="shared" si="46"/>
        <v>92</v>
      </c>
      <c r="Q91">
        <f t="shared" si="47"/>
        <v>110</v>
      </c>
      <c r="R91">
        <f t="shared" si="48"/>
        <v>110</v>
      </c>
      <c r="S91">
        <f t="shared" si="49"/>
        <v>125</v>
      </c>
      <c r="T91">
        <f t="shared" si="50"/>
        <v>125</v>
      </c>
      <c r="U91">
        <f t="shared" si="51"/>
        <v>97</v>
      </c>
      <c r="V91">
        <f t="shared" si="52"/>
        <v>97</v>
      </c>
      <c r="W91">
        <f t="shared" si="53"/>
        <v>102</v>
      </c>
      <c r="X91">
        <f t="shared" si="54"/>
        <v>102</v>
      </c>
      <c r="Y91">
        <f t="shared" si="55"/>
        <v>89.5</v>
      </c>
      <c r="Z91">
        <f t="shared" si="56"/>
        <v>89.5</v>
      </c>
      <c r="AA91">
        <f t="shared" si="57"/>
        <v>100</v>
      </c>
      <c r="AB91">
        <f t="shared" si="58"/>
        <v>100</v>
      </c>
      <c r="AC91" s="27">
        <f t="shared" si="59"/>
        <v>95</v>
      </c>
      <c r="AD91">
        <f t="shared" si="60"/>
        <v>75</v>
      </c>
    </row>
    <row r="92" spans="1:30" hidden="1" x14ac:dyDescent="0.2">
      <c r="A92" t="str">
        <f t="shared" si="31"/>
        <v>Alpine Blue,  Green</v>
      </c>
      <c r="B92" s="11">
        <f t="shared" si="32"/>
        <v>75</v>
      </c>
      <c r="C92">
        <f t="shared" si="33"/>
        <v>100</v>
      </c>
      <c r="D92">
        <f t="shared" si="34"/>
        <v>100</v>
      </c>
      <c r="E92">
        <f t="shared" si="35"/>
        <v>105</v>
      </c>
      <c r="F92">
        <f t="shared" si="36"/>
        <v>105</v>
      </c>
      <c r="G92">
        <f t="shared" si="37"/>
        <v>110</v>
      </c>
      <c r="H92">
        <f t="shared" si="38"/>
        <v>110</v>
      </c>
      <c r="I92">
        <f t="shared" si="39"/>
        <v>135</v>
      </c>
      <c r="J92">
        <f t="shared" si="40"/>
        <v>135</v>
      </c>
      <c r="K92">
        <f t="shared" si="41"/>
        <v>102</v>
      </c>
      <c r="L92">
        <f t="shared" si="42"/>
        <v>102</v>
      </c>
      <c r="M92">
        <f t="shared" si="43"/>
        <v>115</v>
      </c>
      <c r="N92">
        <f t="shared" si="44"/>
        <v>115</v>
      </c>
      <c r="O92">
        <f t="shared" si="45"/>
        <v>92</v>
      </c>
      <c r="P92">
        <f t="shared" si="46"/>
        <v>92</v>
      </c>
      <c r="Q92">
        <f t="shared" si="47"/>
        <v>110</v>
      </c>
      <c r="R92">
        <f t="shared" si="48"/>
        <v>110</v>
      </c>
      <c r="S92">
        <f t="shared" si="49"/>
        <v>125</v>
      </c>
      <c r="T92">
        <f t="shared" si="50"/>
        <v>125</v>
      </c>
      <c r="U92">
        <f t="shared" si="51"/>
        <v>97</v>
      </c>
      <c r="V92">
        <f t="shared" si="52"/>
        <v>97</v>
      </c>
      <c r="W92">
        <f t="shared" si="53"/>
        <v>102</v>
      </c>
      <c r="X92">
        <f t="shared" si="54"/>
        <v>102</v>
      </c>
      <c r="Y92">
        <f t="shared" si="55"/>
        <v>89.5</v>
      </c>
      <c r="Z92">
        <f t="shared" si="56"/>
        <v>89.5</v>
      </c>
      <c r="AA92">
        <f t="shared" si="57"/>
        <v>100</v>
      </c>
      <c r="AB92">
        <f t="shared" si="58"/>
        <v>100</v>
      </c>
      <c r="AC92" s="27">
        <f t="shared" si="59"/>
        <v>95</v>
      </c>
      <c r="AD92">
        <f t="shared" si="60"/>
        <v>75</v>
      </c>
    </row>
    <row r="93" spans="1:30" x14ac:dyDescent="0.2">
      <c r="A93" t="str">
        <f t="shared" si="31"/>
        <v>Alpine Blue,  Orange  5.6</v>
      </c>
      <c r="B93" s="11">
        <f t="shared" si="32"/>
        <v>47</v>
      </c>
      <c r="C93">
        <f t="shared" si="33"/>
        <v>72</v>
      </c>
      <c r="D93">
        <f t="shared" si="34"/>
        <v>72</v>
      </c>
      <c r="E93">
        <f t="shared" si="35"/>
        <v>77</v>
      </c>
      <c r="F93">
        <f t="shared" si="36"/>
        <v>77</v>
      </c>
      <c r="G93">
        <f t="shared" si="37"/>
        <v>82</v>
      </c>
      <c r="H93">
        <f t="shared" si="38"/>
        <v>82</v>
      </c>
      <c r="I93">
        <f t="shared" si="39"/>
        <v>107</v>
      </c>
      <c r="J93">
        <f t="shared" si="40"/>
        <v>107</v>
      </c>
      <c r="K93">
        <f t="shared" si="41"/>
        <v>74</v>
      </c>
      <c r="L93">
        <f t="shared" si="42"/>
        <v>74</v>
      </c>
      <c r="M93">
        <f t="shared" si="43"/>
        <v>87</v>
      </c>
      <c r="N93">
        <f t="shared" si="44"/>
        <v>87</v>
      </c>
      <c r="O93">
        <f t="shared" si="45"/>
        <v>64</v>
      </c>
      <c r="P93">
        <f t="shared" si="46"/>
        <v>64</v>
      </c>
      <c r="Q93">
        <f t="shared" si="47"/>
        <v>82</v>
      </c>
      <c r="R93">
        <f t="shared" si="48"/>
        <v>82</v>
      </c>
      <c r="S93">
        <f t="shared" si="49"/>
        <v>97</v>
      </c>
      <c r="T93">
        <f t="shared" si="50"/>
        <v>97</v>
      </c>
      <c r="U93">
        <f t="shared" si="51"/>
        <v>69</v>
      </c>
      <c r="V93">
        <f t="shared" si="52"/>
        <v>69</v>
      </c>
      <c r="W93">
        <f t="shared" si="53"/>
        <v>74</v>
      </c>
      <c r="X93">
        <f t="shared" si="54"/>
        <v>74</v>
      </c>
      <c r="Y93">
        <f t="shared" si="55"/>
        <v>61.5</v>
      </c>
      <c r="Z93">
        <f t="shared" si="56"/>
        <v>61.5</v>
      </c>
      <c r="AA93">
        <f t="shared" si="57"/>
        <v>72</v>
      </c>
      <c r="AB93">
        <f t="shared" si="58"/>
        <v>72</v>
      </c>
      <c r="AC93" s="27">
        <f t="shared" si="59"/>
        <v>67</v>
      </c>
      <c r="AD93">
        <f t="shared" si="60"/>
        <v>47</v>
      </c>
    </row>
    <row r="94" spans="1:30" hidden="1" x14ac:dyDescent="0.2">
      <c r="A94" t="str">
        <f t="shared" si="31"/>
        <v>Alpine Blue,  Orange</v>
      </c>
      <c r="B94" s="11">
        <f t="shared" si="32"/>
        <v>47</v>
      </c>
      <c r="C94">
        <f t="shared" si="33"/>
        <v>72</v>
      </c>
      <c r="D94">
        <f t="shared" si="34"/>
        <v>72</v>
      </c>
      <c r="E94">
        <f t="shared" si="35"/>
        <v>77</v>
      </c>
      <c r="F94">
        <f t="shared" si="36"/>
        <v>77</v>
      </c>
      <c r="G94">
        <f t="shared" si="37"/>
        <v>82</v>
      </c>
      <c r="H94">
        <f t="shared" si="38"/>
        <v>82</v>
      </c>
      <c r="I94">
        <f t="shared" si="39"/>
        <v>107</v>
      </c>
      <c r="J94">
        <f t="shared" si="40"/>
        <v>107</v>
      </c>
      <c r="K94">
        <f t="shared" si="41"/>
        <v>74</v>
      </c>
      <c r="L94">
        <f t="shared" si="42"/>
        <v>74</v>
      </c>
      <c r="M94">
        <f t="shared" si="43"/>
        <v>87</v>
      </c>
      <c r="N94">
        <f t="shared" si="44"/>
        <v>87</v>
      </c>
      <c r="O94">
        <f t="shared" si="45"/>
        <v>64</v>
      </c>
      <c r="P94">
        <f t="shared" si="46"/>
        <v>64</v>
      </c>
      <c r="Q94">
        <f t="shared" si="47"/>
        <v>82</v>
      </c>
      <c r="R94">
        <f t="shared" si="48"/>
        <v>82</v>
      </c>
      <c r="S94">
        <f t="shared" si="49"/>
        <v>97</v>
      </c>
      <c r="T94">
        <f t="shared" si="50"/>
        <v>97</v>
      </c>
      <c r="U94">
        <f t="shared" si="51"/>
        <v>69</v>
      </c>
      <c r="V94">
        <f t="shared" si="52"/>
        <v>69</v>
      </c>
      <c r="W94">
        <f t="shared" si="53"/>
        <v>74</v>
      </c>
      <c r="X94">
        <f t="shared" si="54"/>
        <v>74</v>
      </c>
      <c r="Y94">
        <f t="shared" si="55"/>
        <v>61.5</v>
      </c>
      <c r="Z94">
        <f t="shared" si="56"/>
        <v>61.5</v>
      </c>
      <c r="AA94">
        <f t="shared" si="57"/>
        <v>72</v>
      </c>
      <c r="AB94">
        <f t="shared" si="58"/>
        <v>72</v>
      </c>
      <c r="AC94" s="27">
        <f t="shared" si="59"/>
        <v>67</v>
      </c>
      <c r="AD94">
        <f t="shared" si="60"/>
        <v>47</v>
      </c>
    </row>
    <row r="95" spans="1:30" x14ac:dyDescent="0.2">
      <c r="A95" t="str">
        <f t="shared" si="31"/>
        <v>Alpine Blue,  Yellow  6.0</v>
      </c>
      <c r="B95" s="11">
        <f t="shared" si="32"/>
        <v>52</v>
      </c>
      <c r="C95">
        <f t="shared" si="33"/>
        <v>77</v>
      </c>
      <c r="D95">
        <f t="shared" si="34"/>
        <v>77</v>
      </c>
      <c r="E95">
        <f t="shared" si="35"/>
        <v>82</v>
      </c>
      <c r="F95">
        <f t="shared" si="36"/>
        <v>82</v>
      </c>
      <c r="G95">
        <f t="shared" si="37"/>
        <v>87</v>
      </c>
      <c r="H95">
        <f t="shared" si="38"/>
        <v>87</v>
      </c>
      <c r="I95">
        <f t="shared" si="39"/>
        <v>112</v>
      </c>
      <c r="J95">
        <f t="shared" si="40"/>
        <v>112</v>
      </c>
      <c r="K95">
        <f t="shared" si="41"/>
        <v>79</v>
      </c>
      <c r="L95">
        <f t="shared" si="42"/>
        <v>79</v>
      </c>
      <c r="M95">
        <f t="shared" si="43"/>
        <v>92</v>
      </c>
      <c r="N95">
        <f t="shared" si="44"/>
        <v>92</v>
      </c>
      <c r="O95">
        <f t="shared" si="45"/>
        <v>69</v>
      </c>
      <c r="P95">
        <f t="shared" si="46"/>
        <v>69</v>
      </c>
      <c r="Q95">
        <f t="shared" si="47"/>
        <v>87</v>
      </c>
      <c r="R95">
        <f t="shared" si="48"/>
        <v>87</v>
      </c>
      <c r="S95">
        <f t="shared" si="49"/>
        <v>102</v>
      </c>
      <c r="T95">
        <f t="shared" si="50"/>
        <v>102</v>
      </c>
      <c r="U95">
        <f t="shared" si="51"/>
        <v>74</v>
      </c>
      <c r="V95">
        <f t="shared" si="52"/>
        <v>74</v>
      </c>
      <c r="W95">
        <f t="shared" si="53"/>
        <v>79</v>
      </c>
      <c r="X95">
        <f t="shared" si="54"/>
        <v>79</v>
      </c>
      <c r="Y95">
        <f t="shared" si="55"/>
        <v>66.5</v>
      </c>
      <c r="Z95">
        <f t="shared" si="56"/>
        <v>66.5</v>
      </c>
      <c r="AA95">
        <f t="shared" si="57"/>
        <v>77</v>
      </c>
      <c r="AB95">
        <f t="shared" si="58"/>
        <v>77</v>
      </c>
      <c r="AC95" s="27">
        <f t="shared" si="59"/>
        <v>72</v>
      </c>
      <c r="AD95">
        <f t="shared" si="60"/>
        <v>52</v>
      </c>
    </row>
    <row r="96" spans="1:30" hidden="1" x14ac:dyDescent="0.2">
      <c r="A96" t="str">
        <f t="shared" si="31"/>
        <v>Alpine Blue,  Yellow</v>
      </c>
      <c r="B96" s="11">
        <f t="shared" si="32"/>
        <v>52</v>
      </c>
      <c r="C96">
        <f t="shared" si="33"/>
        <v>77</v>
      </c>
      <c r="D96">
        <f t="shared" si="34"/>
        <v>77</v>
      </c>
      <c r="E96">
        <f t="shared" si="35"/>
        <v>82</v>
      </c>
      <c r="F96">
        <f t="shared" si="36"/>
        <v>82</v>
      </c>
      <c r="G96">
        <f t="shared" si="37"/>
        <v>87</v>
      </c>
      <c r="H96">
        <f t="shared" si="38"/>
        <v>87</v>
      </c>
      <c r="I96">
        <f t="shared" si="39"/>
        <v>112</v>
      </c>
      <c r="J96">
        <f t="shared" si="40"/>
        <v>112</v>
      </c>
      <c r="K96">
        <f t="shared" si="41"/>
        <v>79</v>
      </c>
      <c r="L96">
        <f t="shared" si="42"/>
        <v>79</v>
      </c>
      <c r="M96">
        <f t="shared" si="43"/>
        <v>92</v>
      </c>
      <c r="N96">
        <f t="shared" si="44"/>
        <v>92</v>
      </c>
      <c r="O96">
        <f t="shared" si="45"/>
        <v>69</v>
      </c>
      <c r="P96">
        <f t="shared" si="46"/>
        <v>69</v>
      </c>
      <c r="Q96">
        <f t="shared" si="47"/>
        <v>87</v>
      </c>
      <c r="R96">
        <f t="shared" si="48"/>
        <v>87</v>
      </c>
      <c r="S96">
        <f t="shared" si="49"/>
        <v>102</v>
      </c>
      <c r="T96">
        <f t="shared" si="50"/>
        <v>102</v>
      </c>
      <c r="U96">
        <f t="shared" si="51"/>
        <v>74</v>
      </c>
      <c r="V96">
        <f t="shared" si="52"/>
        <v>74</v>
      </c>
      <c r="W96">
        <f t="shared" si="53"/>
        <v>79</v>
      </c>
      <c r="X96">
        <f t="shared" si="54"/>
        <v>79</v>
      </c>
      <c r="Y96">
        <f t="shared" si="55"/>
        <v>66.5</v>
      </c>
      <c r="Z96">
        <f t="shared" si="56"/>
        <v>66.5</v>
      </c>
      <c r="AA96">
        <f t="shared" si="57"/>
        <v>77</v>
      </c>
      <c r="AB96">
        <f t="shared" si="58"/>
        <v>77</v>
      </c>
      <c r="AC96" s="27">
        <f t="shared" si="59"/>
        <v>72</v>
      </c>
      <c r="AD96">
        <f t="shared" si="60"/>
        <v>52</v>
      </c>
    </row>
    <row r="97" spans="1:48" x14ac:dyDescent="0.2">
      <c r="A97" t="str">
        <f t="shared" si="31"/>
        <v>Alpine Blue,  Blue  5.0</v>
      </c>
      <c r="B97" s="11">
        <f t="shared" si="32"/>
        <v>39.5</v>
      </c>
      <c r="C97">
        <f t="shared" si="33"/>
        <v>64.5</v>
      </c>
      <c r="D97">
        <f t="shared" si="34"/>
        <v>64.5</v>
      </c>
      <c r="E97">
        <f t="shared" si="35"/>
        <v>69.5</v>
      </c>
      <c r="F97">
        <f t="shared" si="36"/>
        <v>69.5</v>
      </c>
      <c r="G97">
        <f t="shared" si="37"/>
        <v>74.5</v>
      </c>
      <c r="H97">
        <f t="shared" si="38"/>
        <v>74.5</v>
      </c>
      <c r="I97">
        <f t="shared" si="39"/>
        <v>99.5</v>
      </c>
      <c r="J97">
        <f t="shared" si="40"/>
        <v>99.5</v>
      </c>
      <c r="K97">
        <f t="shared" si="41"/>
        <v>66.5</v>
      </c>
      <c r="L97">
        <f t="shared" si="42"/>
        <v>66.5</v>
      </c>
      <c r="M97">
        <f t="shared" si="43"/>
        <v>79.5</v>
      </c>
      <c r="N97">
        <f t="shared" si="44"/>
        <v>79.5</v>
      </c>
      <c r="O97">
        <f t="shared" si="45"/>
        <v>56.5</v>
      </c>
      <c r="P97">
        <f t="shared" si="46"/>
        <v>56.5</v>
      </c>
      <c r="Q97">
        <f t="shared" si="47"/>
        <v>74.5</v>
      </c>
      <c r="R97">
        <f t="shared" si="48"/>
        <v>74.5</v>
      </c>
      <c r="S97">
        <f t="shared" si="49"/>
        <v>89.5</v>
      </c>
      <c r="T97">
        <f t="shared" si="50"/>
        <v>89.5</v>
      </c>
      <c r="U97">
        <f t="shared" si="51"/>
        <v>61.5</v>
      </c>
      <c r="V97">
        <f t="shared" si="52"/>
        <v>61.5</v>
      </c>
      <c r="W97">
        <f t="shared" si="53"/>
        <v>66.5</v>
      </c>
      <c r="X97">
        <f t="shared" si="54"/>
        <v>66.5</v>
      </c>
      <c r="Y97">
        <f t="shared" si="55"/>
        <v>54</v>
      </c>
      <c r="Z97">
        <f t="shared" si="56"/>
        <v>54</v>
      </c>
      <c r="AA97">
        <f t="shared" si="57"/>
        <v>64.5</v>
      </c>
      <c r="AB97">
        <f t="shared" si="58"/>
        <v>64.5</v>
      </c>
      <c r="AC97" s="27">
        <f t="shared" si="59"/>
        <v>59.5</v>
      </c>
      <c r="AD97">
        <f t="shared" si="60"/>
        <v>39.5</v>
      </c>
    </row>
    <row r="98" spans="1:48" hidden="1" x14ac:dyDescent="0.2">
      <c r="A98" t="str">
        <f t="shared" si="31"/>
        <v>Alpine Blue,  Blue</v>
      </c>
      <c r="B98" s="11">
        <f t="shared" si="32"/>
        <v>39.5</v>
      </c>
      <c r="C98">
        <f>B98+$C$74</f>
        <v>64.5</v>
      </c>
      <c r="D98">
        <f t="shared" si="34"/>
        <v>64.5</v>
      </c>
      <c r="E98">
        <f t="shared" si="35"/>
        <v>69.5</v>
      </c>
      <c r="F98">
        <f t="shared" si="36"/>
        <v>69.5</v>
      </c>
      <c r="G98">
        <f t="shared" si="37"/>
        <v>74.5</v>
      </c>
      <c r="H98">
        <f t="shared" si="38"/>
        <v>74.5</v>
      </c>
      <c r="I98">
        <f t="shared" si="39"/>
        <v>99.5</v>
      </c>
      <c r="J98">
        <f t="shared" si="40"/>
        <v>99.5</v>
      </c>
      <c r="K98">
        <f t="shared" si="41"/>
        <v>66.5</v>
      </c>
      <c r="L98">
        <f t="shared" si="42"/>
        <v>66.5</v>
      </c>
      <c r="M98">
        <f t="shared" si="43"/>
        <v>79.5</v>
      </c>
      <c r="N98">
        <f t="shared" si="44"/>
        <v>79.5</v>
      </c>
      <c r="O98">
        <f t="shared" si="45"/>
        <v>56.5</v>
      </c>
      <c r="P98">
        <f t="shared" si="46"/>
        <v>56.5</v>
      </c>
      <c r="Q98">
        <f t="shared" si="47"/>
        <v>74.5</v>
      </c>
      <c r="R98">
        <f t="shared" si="48"/>
        <v>74.5</v>
      </c>
      <c r="S98">
        <f t="shared" si="49"/>
        <v>89.5</v>
      </c>
      <c r="T98">
        <f t="shared" si="50"/>
        <v>89.5</v>
      </c>
      <c r="U98">
        <f t="shared" si="51"/>
        <v>61.5</v>
      </c>
      <c r="V98">
        <f t="shared" si="52"/>
        <v>61.5</v>
      </c>
      <c r="W98">
        <f t="shared" si="53"/>
        <v>66.5</v>
      </c>
      <c r="X98">
        <f t="shared" si="54"/>
        <v>66.5</v>
      </c>
      <c r="Y98">
        <f t="shared" si="55"/>
        <v>54</v>
      </c>
      <c r="Z98">
        <f t="shared" si="56"/>
        <v>54</v>
      </c>
      <c r="AA98">
        <f t="shared" si="57"/>
        <v>64.5</v>
      </c>
      <c r="AB98">
        <f t="shared" si="58"/>
        <v>64.5</v>
      </c>
      <c r="AC98" s="27">
        <f t="shared" si="59"/>
        <v>59.5</v>
      </c>
      <c r="AD98">
        <f t="shared" si="60"/>
        <v>39.5</v>
      </c>
    </row>
    <row r="99" spans="1:48" x14ac:dyDescent="0.2">
      <c r="A99" t="str">
        <f t="shared" si="31"/>
        <v>Alpine Blue,  White  6.0</v>
      </c>
      <c r="B99" s="11">
        <f t="shared" si="32"/>
        <v>50</v>
      </c>
      <c r="C99">
        <f t="shared" si="33"/>
        <v>75</v>
      </c>
      <c r="D99">
        <f t="shared" si="34"/>
        <v>75</v>
      </c>
      <c r="E99">
        <f t="shared" si="35"/>
        <v>80</v>
      </c>
      <c r="F99">
        <f t="shared" si="36"/>
        <v>80</v>
      </c>
      <c r="G99">
        <f t="shared" si="37"/>
        <v>85</v>
      </c>
      <c r="H99">
        <f t="shared" si="38"/>
        <v>85</v>
      </c>
      <c r="I99">
        <f t="shared" si="39"/>
        <v>110</v>
      </c>
      <c r="J99">
        <f t="shared" si="40"/>
        <v>110</v>
      </c>
      <c r="K99">
        <f t="shared" si="41"/>
        <v>77</v>
      </c>
      <c r="L99">
        <f t="shared" si="42"/>
        <v>77</v>
      </c>
      <c r="M99">
        <f t="shared" si="43"/>
        <v>90</v>
      </c>
      <c r="N99">
        <f t="shared" si="44"/>
        <v>90</v>
      </c>
      <c r="O99">
        <f t="shared" si="45"/>
        <v>67</v>
      </c>
      <c r="P99">
        <f t="shared" si="46"/>
        <v>67</v>
      </c>
      <c r="Q99">
        <f t="shared" si="47"/>
        <v>85</v>
      </c>
      <c r="R99">
        <f t="shared" si="48"/>
        <v>85</v>
      </c>
      <c r="S99">
        <f t="shared" si="49"/>
        <v>100</v>
      </c>
      <c r="T99">
        <f t="shared" si="50"/>
        <v>100</v>
      </c>
      <c r="U99">
        <f t="shared" si="51"/>
        <v>72</v>
      </c>
      <c r="V99">
        <f t="shared" si="52"/>
        <v>72</v>
      </c>
      <c r="W99">
        <f t="shared" si="53"/>
        <v>77</v>
      </c>
      <c r="X99">
        <f t="shared" si="54"/>
        <v>77</v>
      </c>
      <c r="Y99">
        <f t="shared" si="55"/>
        <v>64.5</v>
      </c>
      <c r="Z99">
        <f t="shared" si="56"/>
        <v>64.5</v>
      </c>
      <c r="AA99">
        <f t="shared" si="57"/>
        <v>75</v>
      </c>
      <c r="AB99">
        <f t="shared" si="58"/>
        <v>75</v>
      </c>
      <c r="AC99" s="27">
        <f t="shared" si="59"/>
        <v>70</v>
      </c>
      <c r="AD99">
        <f t="shared" si="60"/>
        <v>50</v>
      </c>
    </row>
    <row r="100" spans="1:48" hidden="1" x14ac:dyDescent="0.2">
      <c r="A100" t="str">
        <f t="shared" si="31"/>
        <v>Alpine Blue,  White</v>
      </c>
      <c r="B100" s="11">
        <f t="shared" si="32"/>
        <v>50</v>
      </c>
      <c r="C100">
        <f t="shared" si="33"/>
        <v>75</v>
      </c>
      <c r="D100">
        <f t="shared" si="34"/>
        <v>75</v>
      </c>
      <c r="E100">
        <f t="shared" si="35"/>
        <v>80</v>
      </c>
      <c r="F100">
        <f t="shared" si="36"/>
        <v>80</v>
      </c>
      <c r="G100">
        <f t="shared" si="37"/>
        <v>85</v>
      </c>
      <c r="H100">
        <f t="shared" si="38"/>
        <v>85</v>
      </c>
      <c r="I100">
        <f t="shared" si="39"/>
        <v>110</v>
      </c>
      <c r="J100">
        <f t="shared" si="40"/>
        <v>110</v>
      </c>
      <c r="K100">
        <f t="shared" si="41"/>
        <v>77</v>
      </c>
      <c r="L100">
        <f t="shared" si="42"/>
        <v>77</v>
      </c>
      <c r="M100">
        <f t="shared" si="43"/>
        <v>90</v>
      </c>
      <c r="N100">
        <f t="shared" si="44"/>
        <v>90</v>
      </c>
      <c r="O100">
        <f t="shared" si="45"/>
        <v>67</v>
      </c>
      <c r="P100">
        <f t="shared" si="46"/>
        <v>67</v>
      </c>
      <c r="Q100">
        <f t="shared" si="47"/>
        <v>85</v>
      </c>
      <c r="R100">
        <f t="shared" si="48"/>
        <v>85</v>
      </c>
      <c r="S100">
        <f t="shared" si="49"/>
        <v>100</v>
      </c>
      <c r="T100">
        <f t="shared" si="50"/>
        <v>100</v>
      </c>
      <c r="U100">
        <f t="shared" si="51"/>
        <v>72</v>
      </c>
      <c r="V100">
        <f t="shared" si="52"/>
        <v>72</v>
      </c>
      <c r="W100">
        <f t="shared" si="53"/>
        <v>77</v>
      </c>
      <c r="X100">
        <f t="shared" si="54"/>
        <v>77</v>
      </c>
      <c r="Y100">
        <f t="shared" si="55"/>
        <v>64.5</v>
      </c>
      <c r="Z100">
        <f t="shared" si="56"/>
        <v>64.5</v>
      </c>
      <c r="AA100">
        <f t="shared" si="57"/>
        <v>75</v>
      </c>
      <c r="AB100">
        <f t="shared" si="58"/>
        <v>75</v>
      </c>
      <c r="AC100" s="27">
        <f t="shared" si="59"/>
        <v>70</v>
      </c>
      <c r="AD100">
        <f t="shared" si="60"/>
        <v>50</v>
      </c>
    </row>
    <row r="101" spans="1:48" x14ac:dyDescent="0.2">
      <c r="A101" t="str">
        <f t="shared" si="31"/>
        <v>Alpine Blue,  Red/Green  5.6</v>
      </c>
      <c r="B101" s="11">
        <f t="shared" si="32"/>
        <v>45</v>
      </c>
      <c r="C101">
        <f t="shared" si="33"/>
        <v>70</v>
      </c>
      <c r="D101">
        <f t="shared" si="34"/>
        <v>70</v>
      </c>
      <c r="E101">
        <f t="shared" si="35"/>
        <v>75</v>
      </c>
      <c r="F101">
        <f t="shared" si="36"/>
        <v>75</v>
      </c>
      <c r="G101">
        <f t="shared" si="37"/>
        <v>80</v>
      </c>
      <c r="H101">
        <f t="shared" si="38"/>
        <v>80</v>
      </c>
      <c r="I101">
        <f t="shared" si="39"/>
        <v>105</v>
      </c>
      <c r="J101">
        <f t="shared" si="40"/>
        <v>105</v>
      </c>
      <c r="K101">
        <f t="shared" si="41"/>
        <v>72</v>
      </c>
      <c r="L101">
        <f t="shared" si="42"/>
        <v>72</v>
      </c>
      <c r="M101">
        <f t="shared" si="43"/>
        <v>85</v>
      </c>
      <c r="N101">
        <f t="shared" si="44"/>
        <v>85</v>
      </c>
      <c r="O101">
        <f t="shared" si="45"/>
        <v>62</v>
      </c>
      <c r="P101">
        <f t="shared" si="46"/>
        <v>62</v>
      </c>
      <c r="Q101">
        <f t="shared" si="47"/>
        <v>80</v>
      </c>
      <c r="R101">
        <f t="shared" si="48"/>
        <v>80</v>
      </c>
      <c r="S101">
        <f t="shared" si="49"/>
        <v>95</v>
      </c>
      <c r="T101">
        <f t="shared" si="50"/>
        <v>95</v>
      </c>
      <c r="U101">
        <f t="shared" si="51"/>
        <v>67</v>
      </c>
      <c r="V101">
        <f t="shared" si="52"/>
        <v>67</v>
      </c>
      <c r="W101">
        <f t="shared" si="53"/>
        <v>72</v>
      </c>
      <c r="X101">
        <f t="shared" si="54"/>
        <v>72</v>
      </c>
      <c r="Y101">
        <f t="shared" si="55"/>
        <v>59.5</v>
      </c>
      <c r="Z101">
        <f t="shared" si="56"/>
        <v>59.5</v>
      </c>
      <c r="AA101">
        <f t="shared" si="57"/>
        <v>70</v>
      </c>
      <c r="AB101">
        <f t="shared" si="58"/>
        <v>70</v>
      </c>
      <c r="AC101" s="27">
        <f t="shared" si="59"/>
        <v>65</v>
      </c>
      <c r="AD101">
        <f t="shared" si="60"/>
        <v>45</v>
      </c>
    </row>
    <row r="102" spans="1:48" hidden="1" x14ac:dyDescent="0.2">
      <c r="A102" t="str">
        <f t="shared" si="31"/>
        <v>Alpine Blue,  Red/Green</v>
      </c>
      <c r="B102" s="11">
        <f t="shared" si="32"/>
        <v>25</v>
      </c>
      <c r="C102">
        <f t="shared" si="33"/>
        <v>50</v>
      </c>
      <c r="D102">
        <f t="shared" si="34"/>
        <v>50</v>
      </c>
      <c r="E102">
        <f t="shared" si="35"/>
        <v>55</v>
      </c>
      <c r="F102">
        <f t="shared" si="36"/>
        <v>55</v>
      </c>
      <c r="G102">
        <f t="shared" si="37"/>
        <v>60</v>
      </c>
      <c r="H102">
        <f t="shared" si="38"/>
        <v>60</v>
      </c>
      <c r="I102">
        <f t="shared" si="39"/>
        <v>85</v>
      </c>
      <c r="J102">
        <f t="shared" si="40"/>
        <v>85</v>
      </c>
      <c r="K102">
        <f t="shared" si="41"/>
        <v>52</v>
      </c>
      <c r="L102">
        <f t="shared" si="42"/>
        <v>52</v>
      </c>
      <c r="M102">
        <f t="shared" si="43"/>
        <v>65</v>
      </c>
      <c r="N102">
        <f t="shared" si="44"/>
        <v>65</v>
      </c>
      <c r="O102">
        <f t="shared" si="45"/>
        <v>42</v>
      </c>
      <c r="P102">
        <f t="shared" si="46"/>
        <v>42</v>
      </c>
      <c r="Q102">
        <f t="shared" si="47"/>
        <v>60</v>
      </c>
      <c r="R102">
        <f t="shared" si="48"/>
        <v>60</v>
      </c>
      <c r="S102">
        <f t="shared" si="49"/>
        <v>75</v>
      </c>
      <c r="T102">
        <f t="shared" si="50"/>
        <v>75</v>
      </c>
      <c r="U102">
        <f t="shared" si="51"/>
        <v>47</v>
      </c>
      <c r="V102">
        <f t="shared" si="52"/>
        <v>47</v>
      </c>
      <c r="W102">
        <f t="shared" si="53"/>
        <v>52</v>
      </c>
      <c r="X102">
        <f t="shared" si="54"/>
        <v>52</v>
      </c>
      <c r="Y102">
        <f t="shared" si="55"/>
        <v>39.5</v>
      </c>
      <c r="Z102">
        <f t="shared" si="56"/>
        <v>39.5</v>
      </c>
      <c r="AA102">
        <f t="shared" si="57"/>
        <v>50</v>
      </c>
      <c r="AB102">
        <f t="shared" si="58"/>
        <v>50</v>
      </c>
      <c r="AC102" s="27">
        <f t="shared" si="59"/>
        <v>45</v>
      </c>
      <c r="AD102">
        <f t="shared" si="60"/>
        <v>25</v>
      </c>
    </row>
    <row r="103" spans="1:48" x14ac:dyDescent="0.2">
      <c r="A103" t="str">
        <f>$E$41&amp;",  "&amp;$A43</f>
        <v>Brown  5.6,  Alpine Blue 5.6</v>
      </c>
      <c r="B103" s="11">
        <f>E43</f>
        <v>55</v>
      </c>
      <c r="C103">
        <f t="shared" si="33"/>
        <v>80</v>
      </c>
      <c r="D103">
        <f t="shared" si="34"/>
        <v>80</v>
      </c>
      <c r="E103">
        <f t="shared" si="35"/>
        <v>85</v>
      </c>
      <c r="F103">
        <f t="shared" si="36"/>
        <v>85</v>
      </c>
      <c r="G103">
        <f t="shared" si="37"/>
        <v>90</v>
      </c>
      <c r="H103">
        <f t="shared" si="38"/>
        <v>90</v>
      </c>
      <c r="I103">
        <f t="shared" si="39"/>
        <v>115</v>
      </c>
      <c r="J103">
        <f t="shared" si="40"/>
        <v>115</v>
      </c>
      <c r="K103">
        <f t="shared" si="41"/>
        <v>82</v>
      </c>
      <c r="L103">
        <f t="shared" si="42"/>
        <v>82</v>
      </c>
      <c r="M103">
        <f t="shared" si="43"/>
        <v>95</v>
      </c>
      <c r="N103">
        <f t="shared" si="44"/>
        <v>95</v>
      </c>
      <c r="O103">
        <f t="shared" si="45"/>
        <v>72</v>
      </c>
      <c r="P103">
        <f t="shared" si="46"/>
        <v>72</v>
      </c>
      <c r="Q103">
        <f t="shared" si="47"/>
        <v>90</v>
      </c>
      <c r="R103">
        <f t="shared" si="48"/>
        <v>90</v>
      </c>
      <c r="S103">
        <f t="shared" si="49"/>
        <v>105</v>
      </c>
      <c r="T103">
        <f t="shared" si="50"/>
        <v>105</v>
      </c>
      <c r="U103">
        <f t="shared" si="51"/>
        <v>77</v>
      </c>
      <c r="V103">
        <f t="shared" si="52"/>
        <v>77</v>
      </c>
      <c r="W103">
        <f t="shared" si="53"/>
        <v>82</v>
      </c>
      <c r="X103">
        <f t="shared" si="54"/>
        <v>82</v>
      </c>
      <c r="Y103">
        <f t="shared" si="55"/>
        <v>69.5</v>
      </c>
      <c r="Z103">
        <f t="shared" si="56"/>
        <v>69.5</v>
      </c>
      <c r="AA103">
        <f t="shared" si="57"/>
        <v>80</v>
      </c>
      <c r="AB103">
        <f t="shared" si="58"/>
        <v>80</v>
      </c>
      <c r="AC103" s="27">
        <f t="shared" si="59"/>
        <v>75</v>
      </c>
      <c r="AD103">
        <f t="shared" si="60"/>
        <v>55</v>
      </c>
    </row>
    <row r="104" spans="1:48" hidden="1" x14ac:dyDescent="0.2">
      <c r="A104" t="str">
        <f t="shared" ref="A104:A130" si="61">$E$41&amp;",  "&amp;$A44</f>
        <v>Brown  5.6,  Alpine Blue</v>
      </c>
      <c r="B104" s="11">
        <f t="shared" ref="B104:B130" si="62">E44</f>
        <v>55</v>
      </c>
      <c r="C104">
        <f t="shared" si="33"/>
        <v>80</v>
      </c>
      <c r="D104">
        <f t="shared" si="34"/>
        <v>80</v>
      </c>
      <c r="E104">
        <f t="shared" si="35"/>
        <v>85</v>
      </c>
      <c r="F104">
        <f t="shared" si="36"/>
        <v>85</v>
      </c>
      <c r="G104">
        <f t="shared" si="37"/>
        <v>90</v>
      </c>
      <c r="H104">
        <f t="shared" si="38"/>
        <v>90</v>
      </c>
      <c r="I104">
        <f t="shared" si="39"/>
        <v>115</v>
      </c>
      <c r="J104">
        <f t="shared" si="40"/>
        <v>115</v>
      </c>
      <c r="K104">
        <f t="shared" si="41"/>
        <v>82</v>
      </c>
      <c r="L104">
        <f t="shared" si="42"/>
        <v>82</v>
      </c>
      <c r="M104">
        <f t="shared" si="43"/>
        <v>95</v>
      </c>
      <c r="N104">
        <f t="shared" si="44"/>
        <v>95</v>
      </c>
      <c r="O104">
        <f t="shared" si="45"/>
        <v>72</v>
      </c>
      <c r="P104">
        <f t="shared" si="46"/>
        <v>72</v>
      </c>
      <c r="Q104">
        <f t="shared" si="47"/>
        <v>90</v>
      </c>
      <c r="R104">
        <f t="shared" si="48"/>
        <v>90</v>
      </c>
      <c r="S104">
        <f t="shared" si="49"/>
        <v>105</v>
      </c>
      <c r="T104">
        <f t="shared" si="50"/>
        <v>105</v>
      </c>
      <c r="U104">
        <f t="shared" si="51"/>
        <v>77</v>
      </c>
      <c r="V104">
        <f t="shared" si="52"/>
        <v>77</v>
      </c>
      <c r="W104">
        <f t="shared" si="53"/>
        <v>82</v>
      </c>
      <c r="X104">
        <f t="shared" si="54"/>
        <v>82</v>
      </c>
      <c r="Y104">
        <f t="shared" si="55"/>
        <v>69.5</v>
      </c>
      <c r="Z104">
        <f t="shared" si="56"/>
        <v>69.5</v>
      </c>
      <c r="AA104">
        <f t="shared" si="57"/>
        <v>80</v>
      </c>
      <c r="AB104">
        <f t="shared" si="58"/>
        <v>80</v>
      </c>
      <c r="AC104" s="27">
        <f t="shared" si="59"/>
        <v>75</v>
      </c>
      <c r="AD104">
        <f t="shared" si="60"/>
        <v>55</v>
      </c>
    </row>
    <row r="105" spans="1:48" x14ac:dyDescent="0.2">
      <c r="A105" t="str">
        <f t="shared" si="61"/>
        <v>Brown  5.6,  Brown  5.6</v>
      </c>
      <c r="B105" s="11">
        <f t="shared" si="62"/>
        <v>60</v>
      </c>
      <c r="C105">
        <f t="shared" si="33"/>
        <v>85</v>
      </c>
      <c r="D105">
        <f t="shared" si="34"/>
        <v>85</v>
      </c>
      <c r="E105" s="9">
        <f t="shared" si="35"/>
        <v>90</v>
      </c>
      <c r="F105">
        <f t="shared" si="36"/>
        <v>90</v>
      </c>
      <c r="G105">
        <f t="shared" si="37"/>
        <v>95</v>
      </c>
      <c r="H105">
        <f t="shared" si="38"/>
        <v>95</v>
      </c>
      <c r="I105">
        <f t="shared" si="39"/>
        <v>120</v>
      </c>
      <c r="J105">
        <f t="shared" si="40"/>
        <v>120</v>
      </c>
      <c r="K105">
        <f t="shared" si="41"/>
        <v>87</v>
      </c>
      <c r="L105">
        <f t="shared" si="42"/>
        <v>87</v>
      </c>
      <c r="M105">
        <f t="shared" si="43"/>
        <v>100</v>
      </c>
      <c r="N105">
        <f t="shared" si="44"/>
        <v>100</v>
      </c>
      <c r="O105">
        <f t="shared" si="45"/>
        <v>77</v>
      </c>
      <c r="P105">
        <f t="shared" si="46"/>
        <v>77</v>
      </c>
      <c r="Q105">
        <f t="shared" si="47"/>
        <v>95</v>
      </c>
      <c r="R105">
        <f t="shared" si="48"/>
        <v>95</v>
      </c>
      <c r="S105">
        <f t="shared" si="49"/>
        <v>110</v>
      </c>
      <c r="T105">
        <f t="shared" si="50"/>
        <v>110</v>
      </c>
      <c r="U105">
        <f t="shared" si="51"/>
        <v>82</v>
      </c>
      <c r="V105">
        <f t="shared" si="52"/>
        <v>82</v>
      </c>
      <c r="W105">
        <f t="shared" si="53"/>
        <v>87</v>
      </c>
      <c r="X105">
        <f t="shared" si="54"/>
        <v>87</v>
      </c>
      <c r="Y105">
        <f t="shared" si="55"/>
        <v>74.5</v>
      </c>
      <c r="Z105">
        <f t="shared" si="56"/>
        <v>74.5</v>
      </c>
      <c r="AA105">
        <f t="shared" si="57"/>
        <v>85</v>
      </c>
      <c r="AB105">
        <f t="shared" si="58"/>
        <v>85</v>
      </c>
      <c r="AC105" s="27">
        <f t="shared" si="59"/>
        <v>80</v>
      </c>
      <c r="AD105">
        <f t="shared" si="60"/>
        <v>60</v>
      </c>
    </row>
    <row r="106" spans="1:48" hidden="1" x14ac:dyDescent="0.2">
      <c r="A106" t="str">
        <f t="shared" si="61"/>
        <v>Brown  5.6,  Brown</v>
      </c>
      <c r="B106" s="11">
        <f t="shared" si="62"/>
        <v>60</v>
      </c>
      <c r="C106">
        <f t="shared" si="33"/>
        <v>85</v>
      </c>
      <c r="D106">
        <f t="shared" si="34"/>
        <v>85</v>
      </c>
      <c r="E106">
        <f t="shared" si="35"/>
        <v>90</v>
      </c>
      <c r="F106">
        <f t="shared" si="36"/>
        <v>90</v>
      </c>
      <c r="G106">
        <f t="shared" si="37"/>
        <v>95</v>
      </c>
      <c r="H106">
        <f t="shared" si="38"/>
        <v>95</v>
      </c>
      <c r="I106">
        <f t="shared" si="39"/>
        <v>120</v>
      </c>
      <c r="J106">
        <f t="shared" si="40"/>
        <v>120</v>
      </c>
      <c r="K106">
        <f t="shared" si="41"/>
        <v>87</v>
      </c>
      <c r="L106">
        <f t="shared" si="42"/>
        <v>87</v>
      </c>
      <c r="M106">
        <f t="shared" si="43"/>
        <v>100</v>
      </c>
      <c r="N106">
        <f t="shared" si="44"/>
        <v>100</v>
      </c>
      <c r="O106">
        <f t="shared" si="45"/>
        <v>77</v>
      </c>
      <c r="P106">
        <f t="shared" si="46"/>
        <v>77</v>
      </c>
      <c r="Q106">
        <f t="shared" si="47"/>
        <v>95</v>
      </c>
      <c r="R106">
        <f t="shared" si="48"/>
        <v>95</v>
      </c>
      <c r="S106">
        <f t="shared" si="49"/>
        <v>110</v>
      </c>
      <c r="T106">
        <f t="shared" si="50"/>
        <v>110</v>
      </c>
      <c r="U106">
        <f t="shared" si="51"/>
        <v>82</v>
      </c>
      <c r="V106">
        <f t="shared" si="52"/>
        <v>82</v>
      </c>
      <c r="W106">
        <f t="shared" si="53"/>
        <v>87</v>
      </c>
      <c r="X106">
        <f t="shared" si="54"/>
        <v>87</v>
      </c>
      <c r="Y106">
        <f t="shared" si="55"/>
        <v>74.5</v>
      </c>
      <c r="Z106">
        <f t="shared" si="56"/>
        <v>74.5</v>
      </c>
      <c r="AA106">
        <f t="shared" si="57"/>
        <v>85</v>
      </c>
      <c r="AB106">
        <f t="shared" si="58"/>
        <v>85</v>
      </c>
      <c r="AC106" s="27">
        <f t="shared" si="59"/>
        <v>80</v>
      </c>
      <c r="AD106">
        <f t="shared" si="60"/>
        <v>60</v>
      </c>
    </row>
    <row r="107" spans="1:48" x14ac:dyDescent="0.2">
      <c r="A107" t="str">
        <f t="shared" si="61"/>
        <v>Brown  5.6,  Desert Sand 6.0</v>
      </c>
      <c r="B107" s="11">
        <f t="shared" si="62"/>
        <v>65</v>
      </c>
      <c r="C107">
        <f t="shared" si="33"/>
        <v>90</v>
      </c>
      <c r="D107">
        <f t="shared" si="34"/>
        <v>90</v>
      </c>
      <c r="E107">
        <f t="shared" si="35"/>
        <v>95</v>
      </c>
      <c r="F107">
        <f t="shared" si="36"/>
        <v>95</v>
      </c>
      <c r="G107">
        <f t="shared" si="37"/>
        <v>100</v>
      </c>
      <c r="H107">
        <f t="shared" si="38"/>
        <v>100</v>
      </c>
      <c r="I107">
        <f t="shared" si="39"/>
        <v>125</v>
      </c>
      <c r="J107">
        <f t="shared" si="40"/>
        <v>125</v>
      </c>
      <c r="K107">
        <f t="shared" si="41"/>
        <v>92</v>
      </c>
      <c r="L107">
        <f t="shared" si="42"/>
        <v>92</v>
      </c>
      <c r="M107">
        <f t="shared" si="43"/>
        <v>105</v>
      </c>
      <c r="N107">
        <f t="shared" si="44"/>
        <v>105</v>
      </c>
      <c r="O107">
        <f t="shared" si="45"/>
        <v>82</v>
      </c>
      <c r="P107">
        <f t="shared" si="46"/>
        <v>82</v>
      </c>
      <c r="Q107">
        <f t="shared" si="47"/>
        <v>100</v>
      </c>
      <c r="R107">
        <f t="shared" si="48"/>
        <v>100</v>
      </c>
      <c r="S107">
        <f t="shared" si="49"/>
        <v>115</v>
      </c>
      <c r="T107">
        <f t="shared" si="50"/>
        <v>115</v>
      </c>
      <c r="U107">
        <f t="shared" si="51"/>
        <v>87</v>
      </c>
      <c r="V107">
        <f t="shared" si="52"/>
        <v>87</v>
      </c>
      <c r="W107">
        <f t="shared" si="53"/>
        <v>92</v>
      </c>
      <c r="X107">
        <f t="shared" si="54"/>
        <v>92</v>
      </c>
      <c r="Y107">
        <f t="shared" si="55"/>
        <v>79.5</v>
      </c>
      <c r="Z107">
        <f t="shared" si="56"/>
        <v>79.5</v>
      </c>
      <c r="AA107">
        <f t="shared" si="57"/>
        <v>90</v>
      </c>
      <c r="AB107">
        <f t="shared" si="58"/>
        <v>90</v>
      </c>
      <c r="AC107" s="27">
        <f t="shared" si="59"/>
        <v>85</v>
      </c>
      <c r="AD107">
        <f t="shared" si="60"/>
        <v>65</v>
      </c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</row>
    <row r="108" spans="1:48" hidden="1" x14ac:dyDescent="0.2">
      <c r="A108" t="str">
        <f t="shared" si="61"/>
        <v>Brown  5.6,  Desert Sand</v>
      </c>
      <c r="B108" s="11">
        <f t="shared" si="62"/>
        <v>65</v>
      </c>
      <c r="C108">
        <f t="shared" si="33"/>
        <v>90</v>
      </c>
      <c r="D108">
        <f t="shared" si="34"/>
        <v>90</v>
      </c>
      <c r="E108">
        <f t="shared" si="35"/>
        <v>95</v>
      </c>
      <c r="F108">
        <f t="shared" si="36"/>
        <v>95</v>
      </c>
      <c r="G108">
        <f t="shared" si="37"/>
        <v>100</v>
      </c>
      <c r="H108">
        <f t="shared" si="38"/>
        <v>100</v>
      </c>
      <c r="I108">
        <f t="shared" si="39"/>
        <v>125</v>
      </c>
      <c r="J108">
        <f t="shared" si="40"/>
        <v>125</v>
      </c>
      <c r="K108">
        <f t="shared" si="41"/>
        <v>92</v>
      </c>
      <c r="L108">
        <f t="shared" si="42"/>
        <v>92</v>
      </c>
      <c r="M108">
        <f t="shared" si="43"/>
        <v>105</v>
      </c>
      <c r="N108">
        <f t="shared" si="44"/>
        <v>105</v>
      </c>
      <c r="O108">
        <f t="shared" si="45"/>
        <v>82</v>
      </c>
      <c r="P108">
        <f t="shared" si="46"/>
        <v>82</v>
      </c>
      <c r="Q108">
        <f t="shared" si="47"/>
        <v>100</v>
      </c>
      <c r="R108">
        <f t="shared" si="48"/>
        <v>100</v>
      </c>
      <c r="S108">
        <f t="shared" si="49"/>
        <v>115</v>
      </c>
      <c r="T108">
        <f t="shared" si="50"/>
        <v>115</v>
      </c>
      <c r="U108">
        <f t="shared" si="51"/>
        <v>87</v>
      </c>
      <c r="V108">
        <f t="shared" si="52"/>
        <v>87</v>
      </c>
      <c r="W108">
        <f t="shared" si="53"/>
        <v>92</v>
      </c>
      <c r="X108">
        <f t="shared" si="54"/>
        <v>92</v>
      </c>
      <c r="Y108">
        <f t="shared" si="55"/>
        <v>79.5</v>
      </c>
      <c r="Z108">
        <f t="shared" si="56"/>
        <v>79.5</v>
      </c>
      <c r="AA108">
        <f t="shared" si="57"/>
        <v>90</v>
      </c>
      <c r="AB108">
        <f t="shared" si="58"/>
        <v>90</v>
      </c>
      <c r="AC108" s="27">
        <f t="shared" si="59"/>
        <v>85</v>
      </c>
      <c r="AD108">
        <f t="shared" si="60"/>
        <v>65</v>
      </c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</row>
    <row r="109" spans="1:48" x14ac:dyDescent="0.2">
      <c r="A109" t="str">
        <f t="shared" si="61"/>
        <v>Brown  5.6,  Red  7.1</v>
      </c>
      <c r="B109" s="11">
        <f t="shared" si="62"/>
        <v>90</v>
      </c>
      <c r="C109">
        <f t="shared" si="33"/>
        <v>115</v>
      </c>
      <c r="D109">
        <f t="shared" si="34"/>
        <v>115</v>
      </c>
      <c r="E109">
        <f t="shared" si="35"/>
        <v>120</v>
      </c>
      <c r="F109">
        <f t="shared" si="36"/>
        <v>120</v>
      </c>
      <c r="G109">
        <f t="shared" si="37"/>
        <v>125</v>
      </c>
      <c r="H109">
        <f t="shared" si="38"/>
        <v>125</v>
      </c>
      <c r="I109">
        <f t="shared" si="39"/>
        <v>150</v>
      </c>
      <c r="J109">
        <f t="shared" si="40"/>
        <v>150</v>
      </c>
      <c r="K109">
        <f t="shared" si="41"/>
        <v>117</v>
      </c>
      <c r="L109">
        <f t="shared" si="42"/>
        <v>117</v>
      </c>
      <c r="M109">
        <f t="shared" si="43"/>
        <v>130</v>
      </c>
      <c r="N109">
        <f t="shared" si="44"/>
        <v>130</v>
      </c>
      <c r="O109">
        <f t="shared" si="45"/>
        <v>107</v>
      </c>
      <c r="P109">
        <f t="shared" si="46"/>
        <v>107</v>
      </c>
      <c r="Q109">
        <f t="shared" si="47"/>
        <v>125</v>
      </c>
      <c r="R109">
        <f t="shared" si="48"/>
        <v>125</v>
      </c>
      <c r="S109">
        <f t="shared" si="49"/>
        <v>140</v>
      </c>
      <c r="T109">
        <f t="shared" si="50"/>
        <v>140</v>
      </c>
      <c r="U109">
        <f t="shared" si="51"/>
        <v>112</v>
      </c>
      <c r="V109">
        <f t="shared" si="52"/>
        <v>112</v>
      </c>
      <c r="W109">
        <f t="shared" si="53"/>
        <v>117</v>
      </c>
      <c r="X109">
        <f t="shared" si="54"/>
        <v>117</v>
      </c>
      <c r="Y109">
        <f t="shared" si="55"/>
        <v>104.5</v>
      </c>
      <c r="Z109">
        <f t="shared" si="56"/>
        <v>104.5</v>
      </c>
      <c r="AA109">
        <f t="shared" si="57"/>
        <v>115</v>
      </c>
      <c r="AB109">
        <f t="shared" si="58"/>
        <v>115</v>
      </c>
      <c r="AC109" s="27">
        <f t="shared" si="59"/>
        <v>110</v>
      </c>
      <c r="AD109">
        <f t="shared" si="60"/>
        <v>90</v>
      </c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</row>
    <row r="110" spans="1:48" hidden="1" x14ac:dyDescent="0.2">
      <c r="A110" t="str">
        <f t="shared" si="61"/>
        <v>Brown  5.6,  Red</v>
      </c>
      <c r="B110" s="11">
        <f t="shared" si="62"/>
        <v>90</v>
      </c>
      <c r="C110">
        <f t="shared" si="33"/>
        <v>115</v>
      </c>
      <c r="D110">
        <f t="shared" si="34"/>
        <v>115</v>
      </c>
      <c r="E110">
        <f t="shared" si="35"/>
        <v>120</v>
      </c>
      <c r="F110">
        <f t="shared" si="36"/>
        <v>120</v>
      </c>
      <c r="G110">
        <f t="shared" si="37"/>
        <v>125</v>
      </c>
      <c r="H110">
        <f t="shared" si="38"/>
        <v>125</v>
      </c>
      <c r="I110">
        <f t="shared" si="39"/>
        <v>150</v>
      </c>
      <c r="J110">
        <f t="shared" si="40"/>
        <v>150</v>
      </c>
      <c r="K110">
        <f t="shared" si="41"/>
        <v>117</v>
      </c>
      <c r="L110">
        <f t="shared" si="42"/>
        <v>117</v>
      </c>
      <c r="M110">
        <f t="shared" si="43"/>
        <v>130</v>
      </c>
      <c r="N110">
        <f t="shared" si="44"/>
        <v>130</v>
      </c>
      <c r="O110">
        <f t="shared" si="45"/>
        <v>107</v>
      </c>
      <c r="P110">
        <f t="shared" si="46"/>
        <v>107</v>
      </c>
      <c r="Q110">
        <f t="shared" si="47"/>
        <v>125</v>
      </c>
      <c r="R110">
        <f t="shared" si="48"/>
        <v>125</v>
      </c>
      <c r="S110">
        <f t="shared" si="49"/>
        <v>140</v>
      </c>
      <c r="T110">
        <f t="shared" si="50"/>
        <v>140</v>
      </c>
      <c r="U110">
        <f t="shared" si="51"/>
        <v>112</v>
      </c>
      <c r="V110">
        <f t="shared" si="52"/>
        <v>112</v>
      </c>
      <c r="W110">
        <f t="shared" si="53"/>
        <v>117</v>
      </c>
      <c r="X110">
        <f t="shared" si="54"/>
        <v>117</v>
      </c>
      <c r="Y110">
        <f t="shared" si="55"/>
        <v>104.5</v>
      </c>
      <c r="Z110">
        <f t="shared" si="56"/>
        <v>104.5</v>
      </c>
      <c r="AA110">
        <f t="shared" si="57"/>
        <v>115</v>
      </c>
      <c r="AB110">
        <f t="shared" si="58"/>
        <v>115</v>
      </c>
      <c r="AC110" s="27">
        <f t="shared" si="59"/>
        <v>110</v>
      </c>
      <c r="AD110">
        <f t="shared" si="60"/>
        <v>90</v>
      </c>
    </row>
    <row r="111" spans="1:48" x14ac:dyDescent="0.2">
      <c r="A111" t="str">
        <f t="shared" si="61"/>
        <v>Brown  5.6,  Lichen  5.6</v>
      </c>
      <c r="B111" s="11">
        <f t="shared" si="62"/>
        <v>57</v>
      </c>
      <c r="C111">
        <f t="shared" si="33"/>
        <v>82</v>
      </c>
      <c r="D111">
        <f t="shared" si="34"/>
        <v>82</v>
      </c>
      <c r="E111">
        <f t="shared" si="35"/>
        <v>87</v>
      </c>
      <c r="F111">
        <f t="shared" si="36"/>
        <v>87</v>
      </c>
      <c r="G111">
        <f t="shared" si="37"/>
        <v>92</v>
      </c>
      <c r="H111">
        <f t="shared" si="38"/>
        <v>92</v>
      </c>
      <c r="I111">
        <f t="shared" si="39"/>
        <v>117</v>
      </c>
      <c r="J111">
        <f t="shared" si="40"/>
        <v>117</v>
      </c>
      <c r="K111">
        <f t="shared" si="41"/>
        <v>84</v>
      </c>
      <c r="L111">
        <f t="shared" si="42"/>
        <v>84</v>
      </c>
      <c r="M111">
        <f t="shared" si="43"/>
        <v>97</v>
      </c>
      <c r="N111">
        <f t="shared" si="44"/>
        <v>97</v>
      </c>
      <c r="O111">
        <f t="shared" si="45"/>
        <v>74</v>
      </c>
      <c r="P111">
        <f t="shared" si="46"/>
        <v>74</v>
      </c>
      <c r="Q111">
        <f t="shared" si="47"/>
        <v>92</v>
      </c>
      <c r="R111">
        <f t="shared" si="48"/>
        <v>92</v>
      </c>
      <c r="S111">
        <f t="shared" si="49"/>
        <v>107</v>
      </c>
      <c r="T111">
        <f t="shared" si="50"/>
        <v>107</v>
      </c>
      <c r="U111">
        <f t="shared" si="51"/>
        <v>79</v>
      </c>
      <c r="V111">
        <f t="shared" si="52"/>
        <v>79</v>
      </c>
      <c r="W111">
        <f t="shared" si="53"/>
        <v>84</v>
      </c>
      <c r="X111">
        <f t="shared" si="54"/>
        <v>84</v>
      </c>
      <c r="Y111">
        <f t="shared" si="55"/>
        <v>71.5</v>
      </c>
      <c r="Z111">
        <f t="shared" si="56"/>
        <v>71.5</v>
      </c>
      <c r="AA111">
        <f t="shared" si="57"/>
        <v>82</v>
      </c>
      <c r="AB111">
        <f t="shared" si="58"/>
        <v>82</v>
      </c>
      <c r="AC111" s="27">
        <f t="shared" si="59"/>
        <v>77</v>
      </c>
      <c r="AD111">
        <f t="shared" si="60"/>
        <v>57</v>
      </c>
    </row>
    <row r="112" spans="1:48" hidden="1" x14ac:dyDescent="0.2">
      <c r="A112" t="str">
        <f t="shared" si="61"/>
        <v>Brown  5.6,  Lichen</v>
      </c>
      <c r="B112" s="11">
        <f t="shared" si="62"/>
        <v>57</v>
      </c>
      <c r="C112">
        <f t="shared" si="33"/>
        <v>82</v>
      </c>
      <c r="D112">
        <f t="shared" si="34"/>
        <v>82</v>
      </c>
      <c r="E112">
        <f t="shared" si="35"/>
        <v>87</v>
      </c>
      <c r="F112">
        <f t="shared" si="36"/>
        <v>87</v>
      </c>
      <c r="G112">
        <f t="shared" si="37"/>
        <v>92</v>
      </c>
      <c r="H112">
        <f t="shared" si="38"/>
        <v>92</v>
      </c>
      <c r="I112">
        <f t="shared" si="39"/>
        <v>117</v>
      </c>
      <c r="J112">
        <f t="shared" si="40"/>
        <v>117</v>
      </c>
      <c r="K112">
        <f t="shared" si="41"/>
        <v>84</v>
      </c>
      <c r="L112">
        <f t="shared" si="42"/>
        <v>84</v>
      </c>
      <c r="M112">
        <f t="shared" si="43"/>
        <v>97</v>
      </c>
      <c r="N112">
        <f t="shared" si="44"/>
        <v>97</v>
      </c>
      <c r="O112">
        <f t="shared" si="45"/>
        <v>74</v>
      </c>
      <c r="P112">
        <f t="shared" si="46"/>
        <v>74</v>
      </c>
      <c r="Q112">
        <f t="shared" si="47"/>
        <v>92</v>
      </c>
      <c r="R112">
        <f t="shared" si="48"/>
        <v>92</v>
      </c>
      <c r="S112">
        <f t="shared" si="49"/>
        <v>107</v>
      </c>
      <c r="T112">
        <f t="shared" si="50"/>
        <v>107</v>
      </c>
      <c r="U112">
        <f t="shared" si="51"/>
        <v>79</v>
      </c>
      <c r="V112">
        <f t="shared" si="52"/>
        <v>79</v>
      </c>
      <c r="W112">
        <f t="shared" si="53"/>
        <v>84</v>
      </c>
      <c r="X112">
        <f t="shared" si="54"/>
        <v>84</v>
      </c>
      <c r="Y112">
        <f t="shared" si="55"/>
        <v>71.5</v>
      </c>
      <c r="Z112">
        <f t="shared" si="56"/>
        <v>71.5</v>
      </c>
      <c r="AA112">
        <f t="shared" si="57"/>
        <v>82</v>
      </c>
      <c r="AB112">
        <f t="shared" si="58"/>
        <v>82</v>
      </c>
      <c r="AC112" s="27">
        <f t="shared" si="59"/>
        <v>77</v>
      </c>
      <c r="AD112">
        <f t="shared" si="60"/>
        <v>57</v>
      </c>
    </row>
    <row r="113" spans="1:30" x14ac:dyDescent="0.2">
      <c r="A113" t="str">
        <f t="shared" si="61"/>
        <v>Brown  5.6,  Black  6.3</v>
      </c>
      <c r="B113" s="11">
        <f t="shared" si="62"/>
        <v>70</v>
      </c>
      <c r="C113">
        <f t="shared" si="33"/>
        <v>95</v>
      </c>
      <c r="D113">
        <f t="shared" si="34"/>
        <v>95</v>
      </c>
      <c r="E113">
        <f t="shared" si="35"/>
        <v>100</v>
      </c>
      <c r="F113">
        <f t="shared" si="36"/>
        <v>100</v>
      </c>
      <c r="G113">
        <f t="shared" si="37"/>
        <v>105</v>
      </c>
      <c r="H113">
        <f t="shared" si="38"/>
        <v>105</v>
      </c>
      <c r="I113">
        <f t="shared" si="39"/>
        <v>130</v>
      </c>
      <c r="J113">
        <f t="shared" si="40"/>
        <v>130</v>
      </c>
      <c r="K113">
        <f t="shared" si="41"/>
        <v>97</v>
      </c>
      <c r="L113">
        <f t="shared" si="42"/>
        <v>97</v>
      </c>
      <c r="M113">
        <f t="shared" si="43"/>
        <v>110</v>
      </c>
      <c r="N113">
        <f t="shared" si="44"/>
        <v>110</v>
      </c>
      <c r="O113">
        <f t="shared" si="45"/>
        <v>87</v>
      </c>
      <c r="P113">
        <f t="shared" si="46"/>
        <v>87</v>
      </c>
      <c r="Q113">
        <f t="shared" si="47"/>
        <v>105</v>
      </c>
      <c r="R113">
        <f t="shared" si="48"/>
        <v>105</v>
      </c>
      <c r="S113">
        <f t="shared" si="49"/>
        <v>120</v>
      </c>
      <c r="T113">
        <f t="shared" si="50"/>
        <v>120</v>
      </c>
      <c r="U113">
        <f t="shared" si="51"/>
        <v>92</v>
      </c>
      <c r="V113">
        <f t="shared" si="52"/>
        <v>92</v>
      </c>
      <c r="W113">
        <f t="shared" si="53"/>
        <v>97</v>
      </c>
      <c r="X113">
        <f t="shared" si="54"/>
        <v>97</v>
      </c>
      <c r="Y113">
        <f t="shared" si="55"/>
        <v>84.5</v>
      </c>
      <c r="Z113">
        <f t="shared" si="56"/>
        <v>84.5</v>
      </c>
      <c r="AA113">
        <f t="shared" si="57"/>
        <v>95</v>
      </c>
      <c r="AB113">
        <f t="shared" si="58"/>
        <v>95</v>
      </c>
      <c r="AC113" s="27">
        <f t="shared" si="59"/>
        <v>90</v>
      </c>
      <c r="AD113">
        <f t="shared" si="60"/>
        <v>70</v>
      </c>
    </row>
    <row r="114" spans="1:30" hidden="1" x14ac:dyDescent="0.2">
      <c r="A114" t="str">
        <f t="shared" si="61"/>
        <v>Brown  5.6,  Black</v>
      </c>
      <c r="B114" s="11">
        <f t="shared" si="62"/>
        <v>70</v>
      </c>
      <c r="C114">
        <f t="shared" si="33"/>
        <v>95</v>
      </c>
      <c r="D114">
        <f t="shared" si="34"/>
        <v>95</v>
      </c>
      <c r="E114">
        <f t="shared" si="35"/>
        <v>100</v>
      </c>
      <c r="F114">
        <f t="shared" si="36"/>
        <v>100</v>
      </c>
      <c r="G114">
        <f t="shared" si="37"/>
        <v>105</v>
      </c>
      <c r="H114">
        <f t="shared" si="38"/>
        <v>105</v>
      </c>
      <c r="I114">
        <f t="shared" si="39"/>
        <v>130</v>
      </c>
      <c r="J114">
        <f t="shared" si="40"/>
        <v>130</v>
      </c>
      <c r="K114">
        <f t="shared" si="41"/>
        <v>97</v>
      </c>
      <c r="L114">
        <f t="shared" si="42"/>
        <v>97</v>
      </c>
      <c r="M114">
        <f t="shared" si="43"/>
        <v>110</v>
      </c>
      <c r="N114">
        <f t="shared" si="44"/>
        <v>110</v>
      </c>
      <c r="O114">
        <f t="shared" si="45"/>
        <v>87</v>
      </c>
      <c r="P114">
        <f t="shared" si="46"/>
        <v>87</v>
      </c>
      <c r="Q114">
        <f t="shared" si="47"/>
        <v>105</v>
      </c>
      <c r="R114">
        <f t="shared" si="48"/>
        <v>105</v>
      </c>
      <c r="S114">
        <f t="shared" si="49"/>
        <v>120</v>
      </c>
      <c r="T114">
        <f t="shared" si="50"/>
        <v>120</v>
      </c>
      <c r="U114">
        <f t="shared" si="51"/>
        <v>92</v>
      </c>
      <c r="V114">
        <f t="shared" si="52"/>
        <v>92</v>
      </c>
      <c r="W114">
        <f t="shared" si="53"/>
        <v>97</v>
      </c>
      <c r="X114">
        <f t="shared" si="54"/>
        <v>97</v>
      </c>
      <c r="Y114">
        <f t="shared" si="55"/>
        <v>84.5</v>
      </c>
      <c r="Z114">
        <f t="shared" si="56"/>
        <v>84.5</v>
      </c>
      <c r="AA114">
        <f t="shared" si="57"/>
        <v>95</v>
      </c>
      <c r="AB114">
        <f t="shared" si="58"/>
        <v>95</v>
      </c>
      <c r="AC114" s="27">
        <f t="shared" si="59"/>
        <v>90</v>
      </c>
      <c r="AD114">
        <f t="shared" si="60"/>
        <v>70</v>
      </c>
    </row>
    <row r="115" spans="1:30" x14ac:dyDescent="0.2">
      <c r="A115" t="str">
        <f t="shared" si="61"/>
        <v>Brown  5.6,  Terracotta  5.0</v>
      </c>
      <c r="B115" s="11">
        <f t="shared" si="62"/>
        <v>47</v>
      </c>
      <c r="C115">
        <f t="shared" si="33"/>
        <v>72</v>
      </c>
      <c r="D115">
        <f t="shared" si="34"/>
        <v>72</v>
      </c>
      <c r="E115">
        <f t="shared" si="35"/>
        <v>77</v>
      </c>
      <c r="F115">
        <f t="shared" si="36"/>
        <v>77</v>
      </c>
      <c r="G115">
        <f t="shared" si="37"/>
        <v>82</v>
      </c>
      <c r="H115">
        <f t="shared" si="38"/>
        <v>82</v>
      </c>
      <c r="I115">
        <f t="shared" si="39"/>
        <v>107</v>
      </c>
      <c r="J115">
        <f t="shared" si="40"/>
        <v>107</v>
      </c>
      <c r="K115">
        <f t="shared" si="41"/>
        <v>74</v>
      </c>
      <c r="L115">
        <f t="shared" si="42"/>
        <v>74</v>
      </c>
      <c r="M115">
        <f t="shared" si="43"/>
        <v>87</v>
      </c>
      <c r="N115">
        <f t="shared" si="44"/>
        <v>87</v>
      </c>
      <c r="O115">
        <f t="shared" si="45"/>
        <v>64</v>
      </c>
      <c r="P115">
        <f t="shared" si="46"/>
        <v>64</v>
      </c>
      <c r="Q115">
        <f t="shared" si="47"/>
        <v>82</v>
      </c>
      <c r="R115">
        <f t="shared" si="48"/>
        <v>82</v>
      </c>
      <c r="S115">
        <f t="shared" si="49"/>
        <v>97</v>
      </c>
      <c r="T115">
        <f t="shared" si="50"/>
        <v>97</v>
      </c>
      <c r="U115">
        <f t="shared" si="51"/>
        <v>69</v>
      </c>
      <c r="V115">
        <f t="shared" si="52"/>
        <v>69</v>
      </c>
      <c r="W115">
        <f t="shared" si="53"/>
        <v>74</v>
      </c>
      <c r="X115">
        <f t="shared" si="54"/>
        <v>74</v>
      </c>
      <c r="Y115">
        <f t="shared" si="55"/>
        <v>61.5</v>
      </c>
      <c r="Z115">
        <f t="shared" si="56"/>
        <v>61.5</v>
      </c>
      <c r="AA115">
        <f t="shared" si="57"/>
        <v>72</v>
      </c>
      <c r="AB115">
        <f t="shared" si="58"/>
        <v>72</v>
      </c>
      <c r="AC115" s="27">
        <f t="shared" si="59"/>
        <v>67</v>
      </c>
      <c r="AD115">
        <f t="shared" si="60"/>
        <v>47</v>
      </c>
    </row>
    <row r="116" spans="1:30" hidden="1" x14ac:dyDescent="0.2">
      <c r="A116" t="str">
        <f t="shared" si="61"/>
        <v>Brown  5.6,  Terracotta</v>
      </c>
      <c r="B116" s="11">
        <f t="shared" si="62"/>
        <v>47</v>
      </c>
      <c r="C116">
        <f t="shared" si="33"/>
        <v>72</v>
      </c>
      <c r="D116">
        <f t="shared" si="34"/>
        <v>72</v>
      </c>
      <c r="E116">
        <f t="shared" si="35"/>
        <v>77</v>
      </c>
      <c r="F116">
        <f t="shared" si="36"/>
        <v>77</v>
      </c>
      <c r="G116">
        <f t="shared" si="37"/>
        <v>82</v>
      </c>
      <c r="H116">
        <f t="shared" si="38"/>
        <v>82</v>
      </c>
      <c r="I116">
        <f t="shared" si="39"/>
        <v>107</v>
      </c>
      <c r="J116">
        <f t="shared" si="40"/>
        <v>107</v>
      </c>
      <c r="K116">
        <f t="shared" si="41"/>
        <v>74</v>
      </c>
      <c r="L116">
        <f t="shared" si="42"/>
        <v>74</v>
      </c>
      <c r="M116">
        <f t="shared" si="43"/>
        <v>87</v>
      </c>
      <c r="N116">
        <f t="shared" si="44"/>
        <v>87</v>
      </c>
      <c r="O116">
        <f t="shared" si="45"/>
        <v>64</v>
      </c>
      <c r="P116">
        <f t="shared" si="46"/>
        <v>64</v>
      </c>
      <c r="Q116">
        <f t="shared" si="47"/>
        <v>82</v>
      </c>
      <c r="R116">
        <f t="shared" si="48"/>
        <v>82</v>
      </c>
      <c r="S116">
        <f t="shared" si="49"/>
        <v>97</v>
      </c>
      <c r="T116">
        <f t="shared" si="50"/>
        <v>97</v>
      </c>
      <c r="U116">
        <f t="shared" si="51"/>
        <v>69</v>
      </c>
      <c r="V116">
        <f t="shared" si="52"/>
        <v>69</v>
      </c>
      <c r="W116">
        <f t="shared" si="53"/>
        <v>74</v>
      </c>
      <c r="X116">
        <f t="shared" si="54"/>
        <v>74</v>
      </c>
      <c r="Y116">
        <f t="shared" si="55"/>
        <v>61.5</v>
      </c>
      <c r="Z116">
        <f t="shared" si="56"/>
        <v>61.5</v>
      </c>
      <c r="AA116">
        <f t="shared" si="57"/>
        <v>72</v>
      </c>
      <c r="AB116">
        <f t="shared" si="58"/>
        <v>72</v>
      </c>
      <c r="AC116" s="27">
        <f t="shared" si="59"/>
        <v>67</v>
      </c>
      <c r="AD116">
        <f t="shared" si="60"/>
        <v>47</v>
      </c>
    </row>
    <row r="117" spans="1:30" x14ac:dyDescent="0.2">
      <c r="A117" t="str">
        <f t="shared" si="61"/>
        <v>Brown  5.6,  Purple  6.3</v>
      </c>
      <c r="B117" s="11">
        <f t="shared" si="62"/>
        <v>65</v>
      </c>
      <c r="C117">
        <f t="shared" si="33"/>
        <v>90</v>
      </c>
      <c r="D117">
        <f t="shared" si="34"/>
        <v>90</v>
      </c>
      <c r="E117">
        <f t="shared" si="35"/>
        <v>95</v>
      </c>
      <c r="F117">
        <f t="shared" si="36"/>
        <v>95</v>
      </c>
      <c r="G117">
        <f t="shared" si="37"/>
        <v>100</v>
      </c>
      <c r="H117">
        <f t="shared" si="38"/>
        <v>100</v>
      </c>
      <c r="I117">
        <f t="shared" si="39"/>
        <v>125</v>
      </c>
      <c r="J117">
        <f t="shared" si="40"/>
        <v>125</v>
      </c>
      <c r="K117">
        <f t="shared" si="41"/>
        <v>92</v>
      </c>
      <c r="L117">
        <f t="shared" si="42"/>
        <v>92</v>
      </c>
      <c r="M117">
        <f t="shared" si="43"/>
        <v>105</v>
      </c>
      <c r="N117">
        <f t="shared" si="44"/>
        <v>105</v>
      </c>
      <c r="O117">
        <f t="shared" si="45"/>
        <v>82</v>
      </c>
      <c r="P117">
        <f t="shared" si="46"/>
        <v>82</v>
      </c>
      <c r="Q117">
        <f t="shared" si="47"/>
        <v>100</v>
      </c>
      <c r="R117">
        <f t="shared" si="48"/>
        <v>100</v>
      </c>
      <c r="S117">
        <f t="shared" si="49"/>
        <v>115</v>
      </c>
      <c r="T117">
        <f t="shared" si="50"/>
        <v>115</v>
      </c>
      <c r="U117">
        <f t="shared" si="51"/>
        <v>87</v>
      </c>
      <c r="V117">
        <f t="shared" si="52"/>
        <v>87</v>
      </c>
      <c r="W117">
        <f t="shared" si="53"/>
        <v>92</v>
      </c>
      <c r="X117">
        <f t="shared" si="54"/>
        <v>92</v>
      </c>
      <c r="Y117">
        <f t="shared" si="55"/>
        <v>79.5</v>
      </c>
      <c r="Z117">
        <f t="shared" si="56"/>
        <v>79.5</v>
      </c>
      <c r="AA117">
        <f t="shared" si="57"/>
        <v>90</v>
      </c>
      <c r="AB117">
        <f t="shared" si="58"/>
        <v>90</v>
      </c>
      <c r="AC117" s="27">
        <f t="shared" si="59"/>
        <v>85</v>
      </c>
      <c r="AD117">
        <f t="shared" si="60"/>
        <v>65</v>
      </c>
    </row>
    <row r="118" spans="1:30" hidden="1" x14ac:dyDescent="0.2">
      <c r="A118" t="str">
        <f t="shared" si="61"/>
        <v>Brown  5.6,  Purple</v>
      </c>
      <c r="B118" s="11">
        <f t="shared" si="62"/>
        <v>65</v>
      </c>
      <c r="C118">
        <f t="shared" si="33"/>
        <v>90</v>
      </c>
      <c r="D118">
        <f t="shared" si="34"/>
        <v>90</v>
      </c>
      <c r="E118">
        <f t="shared" si="35"/>
        <v>95</v>
      </c>
      <c r="F118">
        <f t="shared" si="36"/>
        <v>95</v>
      </c>
      <c r="G118">
        <f t="shared" si="37"/>
        <v>100</v>
      </c>
      <c r="H118">
        <f t="shared" si="38"/>
        <v>100</v>
      </c>
      <c r="I118">
        <f t="shared" si="39"/>
        <v>125</v>
      </c>
      <c r="J118">
        <f t="shared" si="40"/>
        <v>125</v>
      </c>
      <c r="K118">
        <f t="shared" si="41"/>
        <v>92</v>
      </c>
      <c r="L118">
        <f t="shared" si="42"/>
        <v>92</v>
      </c>
      <c r="M118">
        <f t="shared" si="43"/>
        <v>105</v>
      </c>
      <c r="N118">
        <f t="shared" si="44"/>
        <v>105</v>
      </c>
      <c r="O118">
        <f t="shared" si="45"/>
        <v>82</v>
      </c>
      <c r="P118">
        <f t="shared" si="46"/>
        <v>82</v>
      </c>
      <c r="Q118">
        <f t="shared" si="47"/>
        <v>100</v>
      </c>
      <c r="R118">
        <f t="shared" si="48"/>
        <v>100</v>
      </c>
      <c r="S118">
        <f t="shared" si="49"/>
        <v>115</v>
      </c>
      <c r="T118">
        <f t="shared" si="50"/>
        <v>115</v>
      </c>
      <c r="U118">
        <f t="shared" si="51"/>
        <v>87</v>
      </c>
      <c r="V118">
        <f t="shared" si="52"/>
        <v>87</v>
      </c>
      <c r="W118">
        <f t="shared" si="53"/>
        <v>92</v>
      </c>
      <c r="X118">
        <f t="shared" si="54"/>
        <v>92</v>
      </c>
      <c r="Y118">
        <f t="shared" si="55"/>
        <v>79.5</v>
      </c>
      <c r="Z118">
        <f t="shared" si="56"/>
        <v>79.5</v>
      </c>
      <c r="AA118">
        <f t="shared" si="57"/>
        <v>90</v>
      </c>
      <c r="AB118">
        <f t="shared" si="58"/>
        <v>90</v>
      </c>
      <c r="AC118" s="27">
        <f t="shared" si="59"/>
        <v>85</v>
      </c>
      <c r="AD118">
        <f t="shared" si="60"/>
        <v>65</v>
      </c>
    </row>
    <row r="119" spans="1:30" x14ac:dyDescent="0.2">
      <c r="A119" t="str">
        <f t="shared" si="61"/>
        <v>Brown  5.6,  Green  7.1</v>
      </c>
      <c r="B119" s="11">
        <f t="shared" si="62"/>
        <v>80</v>
      </c>
      <c r="C119">
        <f t="shared" si="33"/>
        <v>105</v>
      </c>
      <c r="D119">
        <f t="shared" si="34"/>
        <v>105</v>
      </c>
      <c r="E119">
        <f t="shared" si="35"/>
        <v>110</v>
      </c>
      <c r="F119">
        <f t="shared" si="36"/>
        <v>110</v>
      </c>
      <c r="G119">
        <f t="shared" si="37"/>
        <v>115</v>
      </c>
      <c r="H119">
        <f t="shared" si="38"/>
        <v>115</v>
      </c>
      <c r="I119">
        <f t="shared" si="39"/>
        <v>140</v>
      </c>
      <c r="J119">
        <f t="shared" si="40"/>
        <v>140</v>
      </c>
      <c r="K119">
        <f t="shared" si="41"/>
        <v>107</v>
      </c>
      <c r="L119">
        <f t="shared" si="42"/>
        <v>107</v>
      </c>
      <c r="M119">
        <f t="shared" si="43"/>
        <v>120</v>
      </c>
      <c r="N119">
        <f t="shared" si="44"/>
        <v>120</v>
      </c>
      <c r="O119">
        <f t="shared" si="45"/>
        <v>97</v>
      </c>
      <c r="P119">
        <f t="shared" si="46"/>
        <v>97</v>
      </c>
      <c r="Q119">
        <f t="shared" si="47"/>
        <v>115</v>
      </c>
      <c r="R119">
        <f t="shared" si="48"/>
        <v>115</v>
      </c>
      <c r="S119">
        <f t="shared" si="49"/>
        <v>130</v>
      </c>
      <c r="T119">
        <f t="shared" si="50"/>
        <v>130</v>
      </c>
      <c r="U119">
        <f t="shared" si="51"/>
        <v>102</v>
      </c>
      <c r="V119">
        <f t="shared" si="52"/>
        <v>102</v>
      </c>
      <c r="W119">
        <f t="shared" si="53"/>
        <v>107</v>
      </c>
      <c r="X119">
        <f t="shared" si="54"/>
        <v>107</v>
      </c>
      <c r="Y119">
        <f t="shared" si="55"/>
        <v>94.5</v>
      </c>
      <c r="Z119">
        <f t="shared" si="56"/>
        <v>94.5</v>
      </c>
      <c r="AA119">
        <f t="shared" si="57"/>
        <v>105</v>
      </c>
      <c r="AB119">
        <f t="shared" si="58"/>
        <v>105</v>
      </c>
      <c r="AC119" s="27">
        <f t="shared" si="59"/>
        <v>100</v>
      </c>
      <c r="AD119">
        <f t="shared" si="60"/>
        <v>80</v>
      </c>
    </row>
    <row r="120" spans="1:30" hidden="1" x14ac:dyDescent="0.2">
      <c r="A120" t="str">
        <f t="shared" si="61"/>
        <v>Brown  5.6,  Green</v>
      </c>
      <c r="B120" s="11">
        <f t="shared" si="62"/>
        <v>80</v>
      </c>
      <c r="C120">
        <f t="shared" si="33"/>
        <v>105</v>
      </c>
      <c r="D120">
        <f t="shared" si="34"/>
        <v>105</v>
      </c>
      <c r="E120">
        <f t="shared" si="35"/>
        <v>110</v>
      </c>
      <c r="F120">
        <f t="shared" si="36"/>
        <v>110</v>
      </c>
      <c r="G120">
        <f t="shared" si="37"/>
        <v>115</v>
      </c>
      <c r="H120">
        <f t="shared" si="38"/>
        <v>115</v>
      </c>
      <c r="I120">
        <f t="shared" si="39"/>
        <v>140</v>
      </c>
      <c r="J120">
        <f t="shared" si="40"/>
        <v>140</v>
      </c>
      <c r="K120">
        <f t="shared" si="41"/>
        <v>107</v>
      </c>
      <c r="L120">
        <f t="shared" si="42"/>
        <v>107</v>
      </c>
      <c r="M120">
        <f t="shared" si="43"/>
        <v>120</v>
      </c>
      <c r="N120">
        <f t="shared" si="44"/>
        <v>120</v>
      </c>
      <c r="O120">
        <f t="shared" si="45"/>
        <v>97</v>
      </c>
      <c r="P120">
        <f t="shared" si="46"/>
        <v>97</v>
      </c>
      <c r="Q120">
        <f t="shared" si="47"/>
        <v>115</v>
      </c>
      <c r="R120">
        <f t="shared" si="48"/>
        <v>115</v>
      </c>
      <c r="S120">
        <f t="shared" si="49"/>
        <v>130</v>
      </c>
      <c r="T120">
        <f t="shared" si="50"/>
        <v>130</v>
      </c>
      <c r="U120">
        <f t="shared" si="51"/>
        <v>102</v>
      </c>
      <c r="V120">
        <f t="shared" si="52"/>
        <v>102</v>
      </c>
      <c r="W120">
        <f t="shared" si="53"/>
        <v>107</v>
      </c>
      <c r="X120">
        <f t="shared" si="54"/>
        <v>107</v>
      </c>
      <c r="Y120">
        <f t="shared" si="55"/>
        <v>94.5</v>
      </c>
      <c r="Z120">
        <f t="shared" si="56"/>
        <v>94.5</v>
      </c>
      <c r="AA120">
        <f t="shared" si="57"/>
        <v>105</v>
      </c>
      <c r="AB120">
        <f t="shared" si="58"/>
        <v>105</v>
      </c>
      <c r="AC120" s="27">
        <f t="shared" si="59"/>
        <v>100</v>
      </c>
      <c r="AD120">
        <f t="shared" si="60"/>
        <v>80</v>
      </c>
    </row>
    <row r="121" spans="1:30" x14ac:dyDescent="0.2">
      <c r="A121" t="str">
        <f t="shared" si="61"/>
        <v>Brown  5.6,  Orange  5.6</v>
      </c>
      <c r="B121" s="11">
        <f t="shared" si="62"/>
        <v>52</v>
      </c>
      <c r="C121">
        <f t="shared" si="33"/>
        <v>77</v>
      </c>
      <c r="D121">
        <f t="shared" si="34"/>
        <v>77</v>
      </c>
      <c r="E121">
        <f t="shared" si="35"/>
        <v>82</v>
      </c>
      <c r="F121">
        <f t="shared" si="36"/>
        <v>82</v>
      </c>
      <c r="G121">
        <f t="shared" si="37"/>
        <v>87</v>
      </c>
      <c r="H121">
        <f t="shared" si="38"/>
        <v>87</v>
      </c>
      <c r="I121">
        <f t="shared" si="39"/>
        <v>112</v>
      </c>
      <c r="J121">
        <f t="shared" si="40"/>
        <v>112</v>
      </c>
      <c r="K121">
        <f t="shared" si="41"/>
        <v>79</v>
      </c>
      <c r="L121">
        <f t="shared" si="42"/>
        <v>79</v>
      </c>
      <c r="M121">
        <f t="shared" si="43"/>
        <v>92</v>
      </c>
      <c r="N121">
        <f t="shared" si="44"/>
        <v>92</v>
      </c>
      <c r="O121">
        <f t="shared" si="45"/>
        <v>69</v>
      </c>
      <c r="P121">
        <f t="shared" si="46"/>
        <v>69</v>
      </c>
      <c r="Q121">
        <f t="shared" si="47"/>
        <v>87</v>
      </c>
      <c r="R121">
        <f t="shared" si="48"/>
        <v>87</v>
      </c>
      <c r="S121">
        <f t="shared" si="49"/>
        <v>102</v>
      </c>
      <c r="T121">
        <f t="shared" si="50"/>
        <v>102</v>
      </c>
      <c r="U121">
        <f t="shared" si="51"/>
        <v>74</v>
      </c>
      <c r="V121">
        <f t="shared" si="52"/>
        <v>74</v>
      </c>
      <c r="W121">
        <f t="shared" si="53"/>
        <v>79</v>
      </c>
      <c r="X121">
        <f t="shared" si="54"/>
        <v>79</v>
      </c>
      <c r="Y121">
        <f t="shared" si="55"/>
        <v>66.5</v>
      </c>
      <c r="Z121">
        <f t="shared" si="56"/>
        <v>66.5</v>
      </c>
      <c r="AA121">
        <f t="shared" si="57"/>
        <v>77</v>
      </c>
      <c r="AB121">
        <f t="shared" si="58"/>
        <v>77</v>
      </c>
      <c r="AC121" s="27">
        <f t="shared" si="59"/>
        <v>72</v>
      </c>
      <c r="AD121">
        <f t="shared" si="60"/>
        <v>52</v>
      </c>
    </row>
    <row r="122" spans="1:30" hidden="1" x14ac:dyDescent="0.2">
      <c r="A122" t="str">
        <f t="shared" si="61"/>
        <v>Brown  5.6,  Orange</v>
      </c>
      <c r="B122" s="11">
        <f t="shared" si="62"/>
        <v>52</v>
      </c>
      <c r="C122">
        <f t="shared" si="33"/>
        <v>77</v>
      </c>
      <c r="D122">
        <f t="shared" si="34"/>
        <v>77</v>
      </c>
      <c r="E122">
        <f t="shared" si="35"/>
        <v>82</v>
      </c>
      <c r="F122">
        <f t="shared" si="36"/>
        <v>82</v>
      </c>
      <c r="G122">
        <f t="shared" si="37"/>
        <v>87</v>
      </c>
      <c r="H122">
        <f t="shared" si="38"/>
        <v>87</v>
      </c>
      <c r="I122">
        <f t="shared" si="39"/>
        <v>112</v>
      </c>
      <c r="J122">
        <f t="shared" si="40"/>
        <v>112</v>
      </c>
      <c r="K122">
        <f t="shared" si="41"/>
        <v>79</v>
      </c>
      <c r="L122">
        <f t="shared" si="42"/>
        <v>79</v>
      </c>
      <c r="M122">
        <f t="shared" si="43"/>
        <v>92</v>
      </c>
      <c r="N122">
        <f t="shared" si="44"/>
        <v>92</v>
      </c>
      <c r="O122">
        <f t="shared" si="45"/>
        <v>69</v>
      </c>
      <c r="P122">
        <f t="shared" si="46"/>
        <v>69</v>
      </c>
      <c r="Q122">
        <f t="shared" si="47"/>
        <v>87</v>
      </c>
      <c r="R122">
        <f t="shared" si="48"/>
        <v>87</v>
      </c>
      <c r="S122">
        <f t="shared" si="49"/>
        <v>102</v>
      </c>
      <c r="T122">
        <f t="shared" si="50"/>
        <v>102</v>
      </c>
      <c r="U122">
        <f t="shared" si="51"/>
        <v>74</v>
      </c>
      <c r="V122">
        <f t="shared" si="52"/>
        <v>74</v>
      </c>
      <c r="W122">
        <f t="shared" si="53"/>
        <v>79</v>
      </c>
      <c r="X122">
        <f t="shared" si="54"/>
        <v>79</v>
      </c>
      <c r="Y122">
        <f t="shared" si="55"/>
        <v>66.5</v>
      </c>
      <c r="Z122">
        <f t="shared" si="56"/>
        <v>66.5</v>
      </c>
      <c r="AA122">
        <f t="shared" si="57"/>
        <v>77</v>
      </c>
      <c r="AB122">
        <f t="shared" si="58"/>
        <v>77</v>
      </c>
      <c r="AC122" s="27">
        <f t="shared" si="59"/>
        <v>72</v>
      </c>
      <c r="AD122">
        <f t="shared" si="60"/>
        <v>52</v>
      </c>
    </row>
    <row r="123" spans="1:30" x14ac:dyDescent="0.2">
      <c r="A123" t="str">
        <f t="shared" si="61"/>
        <v>Brown  5.6,  Yellow  6.0</v>
      </c>
      <c r="B123" s="11">
        <f t="shared" si="62"/>
        <v>57</v>
      </c>
      <c r="C123">
        <f t="shared" si="33"/>
        <v>82</v>
      </c>
      <c r="D123">
        <f t="shared" si="34"/>
        <v>82</v>
      </c>
      <c r="E123">
        <f t="shared" si="35"/>
        <v>87</v>
      </c>
      <c r="F123">
        <f t="shared" si="36"/>
        <v>87</v>
      </c>
      <c r="G123">
        <f t="shared" si="37"/>
        <v>92</v>
      </c>
      <c r="H123">
        <f t="shared" si="38"/>
        <v>92</v>
      </c>
      <c r="I123">
        <f t="shared" si="39"/>
        <v>117</v>
      </c>
      <c r="J123">
        <f t="shared" si="40"/>
        <v>117</v>
      </c>
      <c r="K123">
        <f t="shared" si="41"/>
        <v>84</v>
      </c>
      <c r="L123">
        <f t="shared" si="42"/>
        <v>84</v>
      </c>
      <c r="M123">
        <f t="shared" si="43"/>
        <v>97</v>
      </c>
      <c r="N123">
        <f t="shared" si="44"/>
        <v>97</v>
      </c>
      <c r="O123">
        <f t="shared" si="45"/>
        <v>74</v>
      </c>
      <c r="P123">
        <f t="shared" si="46"/>
        <v>74</v>
      </c>
      <c r="Q123">
        <f t="shared" si="47"/>
        <v>92</v>
      </c>
      <c r="R123">
        <f t="shared" si="48"/>
        <v>92</v>
      </c>
      <c r="S123">
        <f t="shared" si="49"/>
        <v>107</v>
      </c>
      <c r="T123">
        <f t="shared" si="50"/>
        <v>107</v>
      </c>
      <c r="U123">
        <f t="shared" si="51"/>
        <v>79</v>
      </c>
      <c r="V123">
        <f t="shared" si="52"/>
        <v>79</v>
      </c>
      <c r="W123">
        <f t="shared" si="53"/>
        <v>84</v>
      </c>
      <c r="X123">
        <f t="shared" si="54"/>
        <v>84</v>
      </c>
      <c r="Y123">
        <f t="shared" si="55"/>
        <v>71.5</v>
      </c>
      <c r="Z123">
        <f t="shared" si="56"/>
        <v>71.5</v>
      </c>
      <c r="AA123">
        <f t="shared" si="57"/>
        <v>82</v>
      </c>
      <c r="AB123">
        <f t="shared" si="58"/>
        <v>82</v>
      </c>
      <c r="AC123" s="27">
        <f t="shared" si="59"/>
        <v>77</v>
      </c>
      <c r="AD123">
        <f t="shared" si="60"/>
        <v>57</v>
      </c>
    </row>
    <row r="124" spans="1:30" hidden="1" x14ac:dyDescent="0.2">
      <c r="A124" t="str">
        <f t="shared" si="61"/>
        <v>Brown  5.6,  Yellow</v>
      </c>
      <c r="B124" s="11">
        <f t="shared" si="62"/>
        <v>57</v>
      </c>
      <c r="C124">
        <f t="shared" si="33"/>
        <v>82</v>
      </c>
      <c r="D124">
        <f t="shared" si="34"/>
        <v>82</v>
      </c>
      <c r="E124">
        <f t="shared" si="35"/>
        <v>87</v>
      </c>
      <c r="F124">
        <f t="shared" si="36"/>
        <v>87</v>
      </c>
      <c r="G124">
        <f t="shared" si="37"/>
        <v>92</v>
      </c>
      <c r="H124">
        <f t="shared" si="38"/>
        <v>92</v>
      </c>
      <c r="I124">
        <f t="shared" si="39"/>
        <v>117</v>
      </c>
      <c r="J124">
        <f t="shared" si="40"/>
        <v>117</v>
      </c>
      <c r="K124">
        <f t="shared" si="41"/>
        <v>84</v>
      </c>
      <c r="L124">
        <f t="shared" si="42"/>
        <v>84</v>
      </c>
      <c r="M124">
        <f t="shared" si="43"/>
        <v>97</v>
      </c>
      <c r="N124">
        <f t="shared" si="44"/>
        <v>97</v>
      </c>
      <c r="O124">
        <f t="shared" si="45"/>
        <v>74</v>
      </c>
      <c r="P124">
        <f t="shared" si="46"/>
        <v>74</v>
      </c>
      <c r="Q124">
        <f t="shared" si="47"/>
        <v>92</v>
      </c>
      <c r="R124">
        <f t="shared" si="48"/>
        <v>92</v>
      </c>
      <c r="S124">
        <f t="shared" si="49"/>
        <v>107</v>
      </c>
      <c r="T124">
        <f t="shared" si="50"/>
        <v>107</v>
      </c>
      <c r="U124">
        <f t="shared" si="51"/>
        <v>79</v>
      </c>
      <c r="V124">
        <f t="shared" si="52"/>
        <v>79</v>
      </c>
      <c r="W124">
        <f t="shared" si="53"/>
        <v>84</v>
      </c>
      <c r="X124">
        <f t="shared" si="54"/>
        <v>84</v>
      </c>
      <c r="Y124">
        <f t="shared" si="55"/>
        <v>71.5</v>
      </c>
      <c r="Z124">
        <f t="shared" si="56"/>
        <v>71.5</v>
      </c>
      <c r="AA124">
        <f t="shared" si="57"/>
        <v>82</v>
      </c>
      <c r="AB124">
        <f t="shared" si="58"/>
        <v>82</v>
      </c>
      <c r="AC124" s="27">
        <f t="shared" si="59"/>
        <v>77</v>
      </c>
      <c r="AD124">
        <f t="shared" si="60"/>
        <v>57</v>
      </c>
    </row>
    <row r="125" spans="1:30" x14ac:dyDescent="0.2">
      <c r="A125" t="str">
        <f t="shared" si="61"/>
        <v>Brown  5.6,  Blue  5.0</v>
      </c>
      <c r="B125" s="11">
        <f t="shared" si="62"/>
        <v>44.5</v>
      </c>
      <c r="C125">
        <f t="shared" si="33"/>
        <v>69.5</v>
      </c>
      <c r="D125">
        <f t="shared" si="34"/>
        <v>69.5</v>
      </c>
      <c r="E125">
        <f t="shared" si="35"/>
        <v>74.5</v>
      </c>
      <c r="F125">
        <f t="shared" si="36"/>
        <v>74.5</v>
      </c>
      <c r="G125">
        <f t="shared" si="37"/>
        <v>79.5</v>
      </c>
      <c r="H125">
        <f t="shared" si="38"/>
        <v>79.5</v>
      </c>
      <c r="I125">
        <f t="shared" si="39"/>
        <v>104.5</v>
      </c>
      <c r="J125">
        <f t="shared" si="40"/>
        <v>104.5</v>
      </c>
      <c r="K125">
        <f t="shared" si="41"/>
        <v>71.5</v>
      </c>
      <c r="L125">
        <f t="shared" si="42"/>
        <v>71.5</v>
      </c>
      <c r="M125">
        <f t="shared" si="43"/>
        <v>84.5</v>
      </c>
      <c r="N125">
        <f t="shared" si="44"/>
        <v>84.5</v>
      </c>
      <c r="O125">
        <f t="shared" si="45"/>
        <v>61.5</v>
      </c>
      <c r="P125">
        <f t="shared" si="46"/>
        <v>61.5</v>
      </c>
      <c r="Q125">
        <f t="shared" si="47"/>
        <v>79.5</v>
      </c>
      <c r="R125">
        <f t="shared" si="48"/>
        <v>79.5</v>
      </c>
      <c r="S125">
        <f t="shared" si="49"/>
        <v>94.5</v>
      </c>
      <c r="T125">
        <f t="shared" si="50"/>
        <v>94.5</v>
      </c>
      <c r="U125">
        <f t="shared" si="51"/>
        <v>66.5</v>
      </c>
      <c r="V125">
        <f t="shared" si="52"/>
        <v>66.5</v>
      </c>
      <c r="W125">
        <f t="shared" si="53"/>
        <v>71.5</v>
      </c>
      <c r="X125">
        <f t="shared" si="54"/>
        <v>71.5</v>
      </c>
      <c r="Y125">
        <f t="shared" si="55"/>
        <v>59</v>
      </c>
      <c r="Z125">
        <f t="shared" si="56"/>
        <v>59</v>
      </c>
      <c r="AA125">
        <f t="shared" si="57"/>
        <v>69.5</v>
      </c>
      <c r="AB125">
        <f t="shared" si="58"/>
        <v>69.5</v>
      </c>
      <c r="AC125" s="27">
        <f t="shared" si="59"/>
        <v>64.5</v>
      </c>
      <c r="AD125">
        <f t="shared" si="60"/>
        <v>44.5</v>
      </c>
    </row>
    <row r="126" spans="1:30" hidden="1" x14ac:dyDescent="0.2">
      <c r="A126" t="str">
        <f t="shared" si="61"/>
        <v>Brown  5.6,  Blue</v>
      </c>
      <c r="B126" s="11">
        <f t="shared" si="62"/>
        <v>44.5</v>
      </c>
      <c r="C126">
        <f t="shared" si="33"/>
        <v>69.5</v>
      </c>
      <c r="D126">
        <f t="shared" si="34"/>
        <v>69.5</v>
      </c>
      <c r="E126">
        <f t="shared" si="35"/>
        <v>74.5</v>
      </c>
      <c r="F126">
        <f t="shared" si="36"/>
        <v>74.5</v>
      </c>
      <c r="G126">
        <f t="shared" si="37"/>
        <v>79.5</v>
      </c>
      <c r="H126">
        <f t="shared" si="38"/>
        <v>79.5</v>
      </c>
      <c r="I126">
        <f t="shared" si="39"/>
        <v>104.5</v>
      </c>
      <c r="J126">
        <f t="shared" si="40"/>
        <v>104.5</v>
      </c>
      <c r="K126">
        <f t="shared" si="41"/>
        <v>71.5</v>
      </c>
      <c r="L126">
        <f t="shared" si="42"/>
        <v>71.5</v>
      </c>
      <c r="M126">
        <f t="shared" si="43"/>
        <v>84.5</v>
      </c>
      <c r="N126">
        <f t="shared" si="44"/>
        <v>84.5</v>
      </c>
      <c r="O126">
        <f t="shared" si="45"/>
        <v>61.5</v>
      </c>
      <c r="P126">
        <f t="shared" si="46"/>
        <v>61.5</v>
      </c>
      <c r="Q126">
        <f t="shared" si="47"/>
        <v>79.5</v>
      </c>
      <c r="R126">
        <f t="shared" si="48"/>
        <v>79.5</v>
      </c>
      <c r="S126">
        <f t="shared" si="49"/>
        <v>94.5</v>
      </c>
      <c r="T126">
        <f t="shared" si="50"/>
        <v>94.5</v>
      </c>
      <c r="U126">
        <f t="shared" si="51"/>
        <v>66.5</v>
      </c>
      <c r="V126">
        <f t="shared" si="52"/>
        <v>66.5</v>
      </c>
      <c r="W126">
        <f t="shared" si="53"/>
        <v>71.5</v>
      </c>
      <c r="X126">
        <f t="shared" si="54"/>
        <v>71.5</v>
      </c>
      <c r="Y126">
        <f t="shared" si="55"/>
        <v>59</v>
      </c>
      <c r="Z126">
        <f t="shared" si="56"/>
        <v>59</v>
      </c>
      <c r="AA126">
        <f t="shared" si="57"/>
        <v>69.5</v>
      </c>
      <c r="AB126">
        <f t="shared" si="58"/>
        <v>69.5</v>
      </c>
      <c r="AC126" s="27">
        <f t="shared" si="59"/>
        <v>64.5</v>
      </c>
      <c r="AD126">
        <f t="shared" si="60"/>
        <v>44.5</v>
      </c>
    </row>
    <row r="127" spans="1:30" x14ac:dyDescent="0.2">
      <c r="A127" t="str">
        <f t="shared" si="61"/>
        <v>Brown  5.6,  White  6.0</v>
      </c>
      <c r="B127" s="11">
        <f t="shared" si="62"/>
        <v>55</v>
      </c>
      <c r="C127">
        <f t="shared" si="33"/>
        <v>80</v>
      </c>
      <c r="D127">
        <f t="shared" si="34"/>
        <v>80</v>
      </c>
      <c r="E127">
        <f t="shared" si="35"/>
        <v>85</v>
      </c>
      <c r="F127">
        <f t="shared" si="36"/>
        <v>85</v>
      </c>
      <c r="G127">
        <f t="shared" si="37"/>
        <v>90</v>
      </c>
      <c r="H127">
        <f t="shared" si="38"/>
        <v>90</v>
      </c>
      <c r="I127">
        <f t="shared" si="39"/>
        <v>115</v>
      </c>
      <c r="J127">
        <f t="shared" si="40"/>
        <v>115</v>
      </c>
      <c r="K127">
        <f t="shared" si="41"/>
        <v>82</v>
      </c>
      <c r="L127">
        <f t="shared" si="42"/>
        <v>82</v>
      </c>
      <c r="M127">
        <f t="shared" si="43"/>
        <v>95</v>
      </c>
      <c r="N127">
        <f t="shared" si="44"/>
        <v>95</v>
      </c>
      <c r="O127">
        <f t="shared" si="45"/>
        <v>72</v>
      </c>
      <c r="P127">
        <f t="shared" si="46"/>
        <v>72</v>
      </c>
      <c r="Q127">
        <f t="shared" si="47"/>
        <v>90</v>
      </c>
      <c r="R127">
        <f t="shared" si="48"/>
        <v>90</v>
      </c>
      <c r="S127">
        <f t="shared" si="49"/>
        <v>105</v>
      </c>
      <c r="T127">
        <f t="shared" si="50"/>
        <v>105</v>
      </c>
      <c r="U127">
        <f t="shared" si="51"/>
        <v>77</v>
      </c>
      <c r="V127">
        <f t="shared" si="52"/>
        <v>77</v>
      </c>
      <c r="W127">
        <f t="shared" si="53"/>
        <v>82</v>
      </c>
      <c r="X127">
        <f t="shared" si="54"/>
        <v>82</v>
      </c>
      <c r="Y127">
        <f t="shared" si="55"/>
        <v>69.5</v>
      </c>
      <c r="Z127">
        <f t="shared" si="56"/>
        <v>69.5</v>
      </c>
      <c r="AA127">
        <f t="shared" si="57"/>
        <v>80</v>
      </c>
      <c r="AB127">
        <f t="shared" si="58"/>
        <v>80</v>
      </c>
      <c r="AC127" s="27">
        <f t="shared" si="59"/>
        <v>75</v>
      </c>
      <c r="AD127">
        <f t="shared" si="60"/>
        <v>55</v>
      </c>
    </row>
    <row r="128" spans="1:30" hidden="1" x14ac:dyDescent="0.2">
      <c r="A128" t="str">
        <f t="shared" si="61"/>
        <v>Brown  5.6,  White</v>
      </c>
      <c r="B128" s="11">
        <f t="shared" si="62"/>
        <v>55</v>
      </c>
      <c r="C128">
        <f t="shared" si="33"/>
        <v>80</v>
      </c>
      <c r="D128">
        <f t="shared" si="34"/>
        <v>80</v>
      </c>
      <c r="E128">
        <f t="shared" si="35"/>
        <v>85</v>
      </c>
      <c r="F128">
        <f t="shared" si="36"/>
        <v>85</v>
      </c>
      <c r="G128">
        <f t="shared" si="37"/>
        <v>90</v>
      </c>
      <c r="H128">
        <f t="shared" si="38"/>
        <v>90</v>
      </c>
      <c r="I128">
        <f t="shared" si="39"/>
        <v>115</v>
      </c>
      <c r="J128">
        <f t="shared" si="40"/>
        <v>115</v>
      </c>
      <c r="K128">
        <f t="shared" si="41"/>
        <v>82</v>
      </c>
      <c r="L128">
        <f t="shared" si="42"/>
        <v>82</v>
      </c>
      <c r="M128">
        <f t="shared" si="43"/>
        <v>95</v>
      </c>
      <c r="N128">
        <f t="shared" si="44"/>
        <v>95</v>
      </c>
      <c r="O128">
        <f t="shared" si="45"/>
        <v>72</v>
      </c>
      <c r="P128">
        <f t="shared" si="46"/>
        <v>72</v>
      </c>
      <c r="Q128">
        <f t="shared" si="47"/>
        <v>90</v>
      </c>
      <c r="R128">
        <f t="shared" si="48"/>
        <v>90</v>
      </c>
      <c r="S128">
        <f t="shared" si="49"/>
        <v>105</v>
      </c>
      <c r="T128">
        <f t="shared" si="50"/>
        <v>105</v>
      </c>
      <c r="U128">
        <f t="shared" si="51"/>
        <v>77</v>
      </c>
      <c r="V128">
        <f t="shared" si="52"/>
        <v>77</v>
      </c>
      <c r="W128">
        <f t="shared" si="53"/>
        <v>82</v>
      </c>
      <c r="X128">
        <f t="shared" si="54"/>
        <v>82</v>
      </c>
      <c r="Y128">
        <f t="shared" si="55"/>
        <v>69.5</v>
      </c>
      <c r="Z128">
        <f t="shared" si="56"/>
        <v>69.5</v>
      </c>
      <c r="AA128">
        <f t="shared" si="57"/>
        <v>80</v>
      </c>
      <c r="AB128">
        <f t="shared" si="58"/>
        <v>80</v>
      </c>
      <c r="AC128" s="27">
        <f t="shared" si="59"/>
        <v>75</v>
      </c>
      <c r="AD128">
        <f t="shared" si="60"/>
        <v>55</v>
      </c>
    </row>
    <row r="129" spans="1:30" x14ac:dyDescent="0.2">
      <c r="A129" t="str">
        <f t="shared" si="61"/>
        <v>Brown  5.6,  Red/Green  5.6</v>
      </c>
      <c r="B129" s="11">
        <f t="shared" si="62"/>
        <v>50</v>
      </c>
      <c r="C129">
        <f t="shared" si="33"/>
        <v>75</v>
      </c>
      <c r="D129">
        <f t="shared" si="34"/>
        <v>75</v>
      </c>
      <c r="E129">
        <f t="shared" si="35"/>
        <v>80</v>
      </c>
      <c r="F129">
        <f t="shared" si="36"/>
        <v>80</v>
      </c>
      <c r="G129">
        <f t="shared" si="37"/>
        <v>85</v>
      </c>
      <c r="H129">
        <f t="shared" si="38"/>
        <v>85</v>
      </c>
      <c r="I129">
        <f t="shared" si="39"/>
        <v>110</v>
      </c>
      <c r="J129">
        <f t="shared" si="40"/>
        <v>110</v>
      </c>
      <c r="K129">
        <f t="shared" si="41"/>
        <v>77</v>
      </c>
      <c r="L129">
        <f t="shared" si="42"/>
        <v>77</v>
      </c>
      <c r="M129">
        <f t="shared" si="43"/>
        <v>90</v>
      </c>
      <c r="N129">
        <f t="shared" si="44"/>
        <v>90</v>
      </c>
      <c r="O129">
        <f t="shared" si="45"/>
        <v>67</v>
      </c>
      <c r="P129">
        <f t="shared" si="46"/>
        <v>67</v>
      </c>
      <c r="Q129">
        <f t="shared" si="47"/>
        <v>85</v>
      </c>
      <c r="R129">
        <f t="shared" si="48"/>
        <v>85</v>
      </c>
      <c r="S129">
        <f t="shared" si="49"/>
        <v>100</v>
      </c>
      <c r="T129">
        <f t="shared" si="50"/>
        <v>100</v>
      </c>
      <c r="U129">
        <f t="shared" si="51"/>
        <v>72</v>
      </c>
      <c r="V129">
        <f t="shared" si="52"/>
        <v>72</v>
      </c>
      <c r="W129">
        <f t="shared" si="53"/>
        <v>77</v>
      </c>
      <c r="X129">
        <f t="shared" si="54"/>
        <v>77</v>
      </c>
      <c r="Y129">
        <f t="shared" si="55"/>
        <v>64.5</v>
      </c>
      <c r="Z129">
        <f t="shared" si="56"/>
        <v>64.5</v>
      </c>
      <c r="AA129">
        <f t="shared" si="57"/>
        <v>75</v>
      </c>
      <c r="AB129">
        <f t="shared" si="58"/>
        <v>75</v>
      </c>
      <c r="AC129" s="27">
        <f t="shared" si="59"/>
        <v>70</v>
      </c>
      <c r="AD129">
        <f t="shared" si="60"/>
        <v>50</v>
      </c>
    </row>
    <row r="130" spans="1:30" hidden="1" x14ac:dyDescent="0.2">
      <c r="A130" t="str">
        <f t="shared" si="61"/>
        <v>Brown  5.6,  Red/Green</v>
      </c>
      <c r="B130" s="11">
        <f t="shared" si="62"/>
        <v>30</v>
      </c>
      <c r="C130">
        <f t="shared" si="33"/>
        <v>55</v>
      </c>
      <c r="D130">
        <f t="shared" si="34"/>
        <v>55</v>
      </c>
      <c r="E130">
        <f t="shared" si="35"/>
        <v>60</v>
      </c>
      <c r="F130">
        <f t="shared" si="36"/>
        <v>60</v>
      </c>
      <c r="G130">
        <f t="shared" si="37"/>
        <v>65</v>
      </c>
      <c r="H130">
        <f t="shared" si="38"/>
        <v>65</v>
      </c>
      <c r="I130">
        <f t="shared" si="39"/>
        <v>90</v>
      </c>
      <c r="J130">
        <f t="shared" si="40"/>
        <v>90</v>
      </c>
      <c r="K130">
        <f t="shared" si="41"/>
        <v>57</v>
      </c>
      <c r="L130">
        <f t="shared" si="42"/>
        <v>57</v>
      </c>
      <c r="M130">
        <f t="shared" si="43"/>
        <v>70</v>
      </c>
      <c r="N130">
        <f t="shared" si="44"/>
        <v>70</v>
      </c>
      <c r="O130">
        <f t="shared" si="45"/>
        <v>47</v>
      </c>
      <c r="P130">
        <f t="shared" si="46"/>
        <v>47</v>
      </c>
      <c r="Q130">
        <f t="shared" si="47"/>
        <v>65</v>
      </c>
      <c r="R130">
        <f t="shared" si="48"/>
        <v>65</v>
      </c>
      <c r="S130">
        <f t="shared" si="49"/>
        <v>80</v>
      </c>
      <c r="T130">
        <f t="shared" si="50"/>
        <v>80</v>
      </c>
      <c r="U130">
        <f t="shared" si="51"/>
        <v>52</v>
      </c>
      <c r="V130">
        <f t="shared" si="52"/>
        <v>52</v>
      </c>
      <c r="W130">
        <f t="shared" si="53"/>
        <v>57</v>
      </c>
      <c r="X130">
        <f t="shared" si="54"/>
        <v>57</v>
      </c>
      <c r="Y130">
        <f t="shared" si="55"/>
        <v>44.5</v>
      </c>
      <c r="Z130">
        <f t="shared" si="56"/>
        <v>44.5</v>
      </c>
      <c r="AA130">
        <f t="shared" si="57"/>
        <v>55</v>
      </c>
      <c r="AB130">
        <f t="shared" si="58"/>
        <v>55</v>
      </c>
      <c r="AC130" s="27">
        <f t="shared" si="59"/>
        <v>50</v>
      </c>
      <c r="AD130">
        <f t="shared" si="60"/>
        <v>30</v>
      </c>
    </row>
    <row r="131" spans="1:30" x14ac:dyDescent="0.2">
      <c r="A131" t="str">
        <f>$G$41&amp;",  "&amp;$A43</f>
        <v>Desert Sand 6.0,  Alpine Blue 5.6</v>
      </c>
      <c r="B131" s="11">
        <f>G43</f>
        <v>60</v>
      </c>
      <c r="C131">
        <f t="shared" si="33"/>
        <v>85</v>
      </c>
      <c r="D131">
        <f t="shared" si="34"/>
        <v>85</v>
      </c>
      <c r="E131">
        <f t="shared" si="35"/>
        <v>90</v>
      </c>
      <c r="F131">
        <f t="shared" si="36"/>
        <v>90</v>
      </c>
      <c r="G131">
        <f t="shared" si="37"/>
        <v>95</v>
      </c>
      <c r="H131">
        <f t="shared" si="38"/>
        <v>95</v>
      </c>
      <c r="I131">
        <f t="shared" si="39"/>
        <v>120</v>
      </c>
      <c r="J131">
        <f t="shared" si="40"/>
        <v>120</v>
      </c>
      <c r="K131">
        <f t="shared" si="41"/>
        <v>87</v>
      </c>
      <c r="L131">
        <f t="shared" si="42"/>
        <v>87</v>
      </c>
      <c r="M131">
        <f t="shared" si="43"/>
        <v>100</v>
      </c>
      <c r="N131">
        <f t="shared" si="44"/>
        <v>100</v>
      </c>
      <c r="O131">
        <f t="shared" si="45"/>
        <v>77</v>
      </c>
      <c r="P131">
        <f t="shared" si="46"/>
        <v>77</v>
      </c>
      <c r="Q131">
        <f t="shared" si="47"/>
        <v>95</v>
      </c>
      <c r="R131">
        <f t="shared" si="48"/>
        <v>95</v>
      </c>
      <c r="S131">
        <f t="shared" si="49"/>
        <v>110</v>
      </c>
      <c r="T131">
        <f t="shared" si="50"/>
        <v>110</v>
      </c>
      <c r="U131">
        <f t="shared" si="51"/>
        <v>82</v>
      </c>
      <c r="V131">
        <f t="shared" si="52"/>
        <v>82</v>
      </c>
      <c r="W131">
        <f t="shared" si="53"/>
        <v>87</v>
      </c>
      <c r="X131">
        <f t="shared" si="54"/>
        <v>87</v>
      </c>
      <c r="Y131">
        <f t="shared" si="55"/>
        <v>74.5</v>
      </c>
      <c r="Z131">
        <f t="shared" si="56"/>
        <v>74.5</v>
      </c>
      <c r="AA131">
        <f t="shared" si="57"/>
        <v>85</v>
      </c>
      <c r="AB131">
        <f t="shared" si="58"/>
        <v>85</v>
      </c>
      <c r="AC131" s="27">
        <f t="shared" si="59"/>
        <v>80</v>
      </c>
      <c r="AD131">
        <f t="shared" si="60"/>
        <v>60</v>
      </c>
    </row>
    <row r="132" spans="1:30" hidden="1" x14ac:dyDescent="0.2">
      <c r="A132" t="str">
        <f t="shared" ref="A132:A158" si="63">$G$41&amp;",  "&amp;$A44</f>
        <v>Desert Sand 6.0,  Alpine Blue</v>
      </c>
      <c r="B132" s="11">
        <f t="shared" ref="B132:B158" si="64">G44</f>
        <v>60</v>
      </c>
      <c r="C132">
        <f t="shared" si="33"/>
        <v>85</v>
      </c>
      <c r="D132">
        <f t="shared" si="34"/>
        <v>85</v>
      </c>
      <c r="E132">
        <f t="shared" si="35"/>
        <v>90</v>
      </c>
      <c r="F132">
        <f t="shared" si="36"/>
        <v>90</v>
      </c>
      <c r="G132">
        <f t="shared" si="37"/>
        <v>95</v>
      </c>
      <c r="H132">
        <f t="shared" si="38"/>
        <v>95</v>
      </c>
      <c r="I132">
        <f t="shared" si="39"/>
        <v>120</v>
      </c>
      <c r="J132">
        <f t="shared" si="40"/>
        <v>120</v>
      </c>
      <c r="K132">
        <f t="shared" si="41"/>
        <v>87</v>
      </c>
      <c r="L132">
        <f t="shared" si="42"/>
        <v>87</v>
      </c>
      <c r="M132">
        <f t="shared" si="43"/>
        <v>100</v>
      </c>
      <c r="N132">
        <f t="shared" si="44"/>
        <v>100</v>
      </c>
      <c r="O132">
        <f t="shared" si="45"/>
        <v>77</v>
      </c>
      <c r="P132">
        <f t="shared" si="46"/>
        <v>77</v>
      </c>
      <c r="Q132">
        <f t="shared" si="47"/>
        <v>95</v>
      </c>
      <c r="R132">
        <f t="shared" si="48"/>
        <v>95</v>
      </c>
      <c r="S132">
        <f t="shared" si="49"/>
        <v>110</v>
      </c>
      <c r="T132">
        <f t="shared" si="50"/>
        <v>110</v>
      </c>
      <c r="U132">
        <f t="shared" si="51"/>
        <v>82</v>
      </c>
      <c r="V132">
        <f t="shared" si="52"/>
        <v>82</v>
      </c>
      <c r="W132">
        <f t="shared" si="53"/>
        <v>87</v>
      </c>
      <c r="X132">
        <f t="shared" si="54"/>
        <v>87</v>
      </c>
      <c r="Y132">
        <f t="shared" si="55"/>
        <v>74.5</v>
      </c>
      <c r="Z132">
        <f t="shared" si="56"/>
        <v>74.5</v>
      </c>
      <c r="AA132">
        <f t="shared" si="57"/>
        <v>85</v>
      </c>
      <c r="AB132">
        <f t="shared" si="58"/>
        <v>85</v>
      </c>
      <c r="AC132" s="27">
        <f t="shared" si="59"/>
        <v>80</v>
      </c>
      <c r="AD132">
        <f t="shared" si="60"/>
        <v>60</v>
      </c>
    </row>
    <row r="133" spans="1:30" x14ac:dyDescent="0.2">
      <c r="A133" t="str">
        <f t="shared" si="63"/>
        <v>Desert Sand 6.0,  Brown  5.6</v>
      </c>
      <c r="B133" s="11">
        <f t="shared" si="64"/>
        <v>65</v>
      </c>
      <c r="C133">
        <f t="shared" si="33"/>
        <v>90</v>
      </c>
      <c r="D133">
        <f t="shared" si="34"/>
        <v>90</v>
      </c>
      <c r="E133">
        <f t="shared" si="35"/>
        <v>95</v>
      </c>
      <c r="F133">
        <f t="shared" si="36"/>
        <v>95</v>
      </c>
      <c r="G133">
        <f t="shared" si="37"/>
        <v>100</v>
      </c>
      <c r="H133">
        <f t="shared" si="38"/>
        <v>100</v>
      </c>
      <c r="I133">
        <f t="shared" si="39"/>
        <v>125</v>
      </c>
      <c r="J133">
        <f t="shared" si="40"/>
        <v>125</v>
      </c>
      <c r="K133">
        <f t="shared" si="41"/>
        <v>92</v>
      </c>
      <c r="L133">
        <f t="shared" si="42"/>
        <v>92</v>
      </c>
      <c r="M133">
        <f t="shared" si="43"/>
        <v>105</v>
      </c>
      <c r="N133">
        <f t="shared" si="44"/>
        <v>105</v>
      </c>
      <c r="O133">
        <f t="shared" si="45"/>
        <v>82</v>
      </c>
      <c r="P133">
        <f t="shared" si="46"/>
        <v>82</v>
      </c>
      <c r="Q133">
        <f t="shared" si="47"/>
        <v>100</v>
      </c>
      <c r="R133">
        <f t="shared" si="48"/>
        <v>100</v>
      </c>
      <c r="S133">
        <f t="shared" si="49"/>
        <v>115</v>
      </c>
      <c r="T133">
        <f t="shared" si="50"/>
        <v>115</v>
      </c>
      <c r="U133">
        <f t="shared" si="51"/>
        <v>87</v>
      </c>
      <c r="V133">
        <f t="shared" si="52"/>
        <v>87</v>
      </c>
      <c r="W133">
        <f t="shared" si="53"/>
        <v>92</v>
      </c>
      <c r="X133">
        <f t="shared" si="54"/>
        <v>92</v>
      </c>
      <c r="Y133">
        <f t="shared" si="55"/>
        <v>79.5</v>
      </c>
      <c r="Z133">
        <f t="shared" si="56"/>
        <v>79.5</v>
      </c>
      <c r="AA133">
        <f t="shared" si="57"/>
        <v>90</v>
      </c>
      <c r="AB133">
        <f t="shared" si="58"/>
        <v>90</v>
      </c>
      <c r="AC133" s="27">
        <f t="shared" si="59"/>
        <v>85</v>
      </c>
      <c r="AD133">
        <f t="shared" si="60"/>
        <v>65</v>
      </c>
    </row>
    <row r="134" spans="1:30" hidden="1" x14ac:dyDescent="0.2">
      <c r="A134" t="str">
        <f t="shared" si="63"/>
        <v>Desert Sand 6.0,  Brown</v>
      </c>
      <c r="B134" s="11">
        <f t="shared" si="64"/>
        <v>65</v>
      </c>
      <c r="C134">
        <f t="shared" si="33"/>
        <v>90</v>
      </c>
      <c r="D134">
        <f t="shared" si="34"/>
        <v>90</v>
      </c>
      <c r="E134">
        <f t="shared" si="35"/>
        <v>95</v>
      </c>
      <c r="F134">
        <f t="shared" si="36"/>
        <v>95</v>
      </c>
      <c r="G134">
        <f t="shared" si="37"/>
        <v>100</v>
      </c>
      <c r="H134">
        <f t="shared" si="38"/>
        <v>100</v>
      </c>
      <c r="I134">
        <f t="shared" si="39"/>
        <v>125</v>
      </c>
      <c r="J134">
        <f t="shared" si="40"/>
        <v>125</v>
      </c>
      <c r="K134">
        <f t="shared" si="41"/>
        <v>92</v>
      </c>
      <c r="L134">
        <f t="shared" si="42"/>
        <v>92</v>
      </c>
      <c r="M134">
        <f t="shared" si="43"/>
        <v>105</v>
      </c>
      <c r="N134">
        <f t="shared" si="44"/>
        <v>105</v>
      </c>
      <c r="O134">
        <f t="shared" si="45"/>
        <v>82</v>
      </c>
      <c r="P134">
        <f t="shared" si="46"/>
        <v>82</v>
      </c>
      <c r="Q134">
        <f t="shared" si="47"/>
        <v>100</v>
      </c>
      <c r="R134">
        <f t="shared" si="48"/>
        <v>100</v>
      </c>
      <c r="S134">
        <f t="shared" si="49"/>
        <v>115</v>
      </c>
      <c r="T134">
        <f t="shared" si="50"/>
        <v>115</v>
      </c>
      <c r="U134">
        <f t="shared" si="51"/>
        <v>87</v>
      </c>
      <c r="V134">
        <f t="shared" si="52"/>
        <v>87</v>
      </c>
      <c r="W134">
        <f t="shared" si="53"/>
        <v>92</v>
      </c>
      <c r="X134">
        <f t="shared" si="54"/>
        <v>92</v>
      </c>
      <c r="Y134">
        <f t="shared" si="55"/>
        <v>79.5</v>
      </c>
      <c r="Z134">
        <f t="shared" si="56"/>
        <v>79.5</v>
      </c>
      <c r="AA134">
        <f t="shared" si="57"/>
        <v>90</v>
      </c>
      <c r="AB134">
        <f t="shared" si="58"/>
        <v>90</v>
      </c>
      <c r="AC134" s="27">
        <f t="shared" si="59"/>
        <v>85</v>
      </c>
      <c r="AD134">
        <f t="shared" si="60"/>
        <v>65</v>
      </c>
    </row>
    <row r="135" spans="1:30" x14ac:dyDescent="0.2">
      <c r="A135" t="str">
        <f t="shared" si="63"/>
        <v>Desert Sand 6.0,  Desert Sand 6.0</v>
      </c>
      <c r="B135" s="11">
        <f t="shared" si="64"/>
        <v>70</v>
      </c>
      <c r="C135">
        <f t="shared" si="33"/>
        <v>95</v>
      </c>
      <c r="D135">
        <f t="shared" si="34"/>
        <v>95</v>
      </c>
      <c r="E135">
        <f t="shared" si="35"/>
        <v>100</v>
      </c>
      <c r="F135">
        <f t="shared" si="36"/>
        <v>100</v>
      </c>
      <c r="G135" s="9">
        <f t="shared" si="37"/>
        <v>105</v>
      </c>
      <c r="H135">
        <f t="shared" si="38"/>
        <v>105</v>
      </c>
      <c r="I135">
        <f t="shared" si="39"/>
        <v>130</v>
      </c>
      <c r="J135">
        <f t="shared" si="40"/>
        <v>130</v>
      </c>
      <c r="K135">
        <f t="shared" si="41"/>
        <v>97</v>
      </c>
      <c r="L135">
        <f t="shared" si="42"/>
        <v>97</v>
      </c>
      <c r="M135">
        <f t="shared" si="43"/>
        <v>110</v>
      </c>
      <c r="N135">
        <f t="shared" si="44"/>
        <v>110</v>
      </c>
      <c r="O135">
        <f t="shared" si="45"/>
        <v>87</v>
      </c>
      <c r="P135">
        <f t="shared" si="46"/>
        <v>87</v>
      </c>
      <c r="Q135">
        <f t="shared" si="47"/>
        <v>105</v>
      </c>
      <c r="R135">
        <f t="shared" si="48"/>
        <v>105</v>
      </c>
      <c r="S135">
        <f t="shared" si="49"/>
        <v>120</v>
      </c>
      <c r="T135">
        <f t="shared" si="50"/>
        <v>120</v>
      </c>
      <c r="U135">
        <f t="shared" si="51"/>
        <v>92</v>
      </c>
      <c r="V135">
        <f t="shared" si="52"/>
        <v>92</v>
      </c>
      <c r="W135">
        <f t="shared" si="53"/>
        <v>97</v>
      </c>
      <c r="X135">
        <f t="shared" si="54"/>
        <v>97</v>
      </c>
      <c r="Y135">
        <f t="shared" si="55"/>
        <v>84.5</v>
      </c>
      <c r="Z135">
        <f t="shared" si="56"/>
        <v>84.5</v>
      </c>
      <c r="AA135">
        <f t="shared" si="57"/>
        <v>95</v>
      </c>
      <c r="AB135">
        <f t="shared" si="58"/>
        <v>95</v>
      </c>
      <c r="AC135" s="27">
        <f t="shared" si="59"/>
        <v>90</v>
      </c>
      <c r="AD135">
        <f t="shared" si="60"/>
        <v>70</v>
      </c>
    </row>
    <row r="136" spans="1:30" hidden="1" x14ac:dyDescent="0.2">
      <c r="A136" t="str">
        <f t="shared" si="63"/>
        <v>Desert Sand 6.0,  Desert Sand</v>
      </c>
      <c r="B136" s="11">
        <f t="shared" si="64"/>
        <v>70</v>
      </c>
      <c r="C136">
        <f t="shared" si="33"/>
        <v>95</v>
      </c>
      <c r="D136">
        <f t="shared" si="34"/>
        <v>95</v>
      </c>
      <c r="E136">
        <f t="shared" si="35"/>
        <v>100</v>
      </c>
      <c r="F136">
        <f t="shared" si="36"/>
        <v>100</v>
      </c>
      <c r="G136">
        <f t="shared" si="37"/>
        <v>105</v>
      </c>
      <c r="H136">
        <f t="shared" si="38"/>
        <v>105</v>
      </c>
      <c r="I136">
        <f t="shared" si="39"/>
        <v>130</v>
      </c>
      <c r="J136">
        <f t="shared" si="40"/>
        <v>130</v>
      </c>
      <c r="K136">
        <f t="shared" si="41"/>
        <v>97</v>
      </c>
      <c r="L136">
        <f t="shared" si="42"/>
        <v>97</v>
      </c>
      <c r="M136">
        <f t="shared" si="43"/>
        <v>110</v>
      </c>
      <c r="N136">
        <f t="shared" si="44"/>
        <v>110</v>
      </c>
      <c r="O136">
        <f t="shared" si="45"/>
        <v>87</v>
      </c>
      <c r="P136">
        <f t="shared" si="46"/>
        <v>87</v>
      </c>
      <c r="Q136">
        <f t="shared" si="47"/>
        <v>105</v>
      </c>
      <c r="R136">
        <f t="shared" si="48"/>
        <v>105</v>
      </c>
      <c r="S136">
        <f t="shared" si="49"/>
        <v>120</v>
      </c>
      <c r="T136">
        <f t="shared" si="50"/>
        <v>120</v>
      </c>
      <c r="U136">
        <f t="shared" si="51"/>
        <v>92</v>
      </c>
      <c r="V136">
        <f t="shared" si="52"/>
        <v>92</v>
      </c>
      <c r="W136">
        <f t="shared" si="53"/>
        <v>97</v>
      </c>
      <c r="X136">
        <f t="shared" si="54"/>
        <v>97</v>
      </c>
      <c r="Y136">
        <f t="shared" si="55"/>
        <v>84.5</v>
      </c>
      <c r="Z136">
        <f t="shared" si="56"/>
        <v>84.5</v>
      </c>
      <c r="AA136">
        <f t="shared" si="57"/>
        <v>95</v>
      </c>
      <c r="AB136">
        <f t="shared" si="58"/>
        <v>95</v>
      </c>
      <c r="AC136" s="27">
        <f t="shared" si="59"/>
        <v>90</v>
      </c>
      <c r="AD136">
        <f t="shared" si="60"/>
        <v>70</v>
      </c>
    </row>
    <row r="137" spans="1:30" x14ac:dyDescent="0.2">
      <c r="A137" t="str">
        <f t="shared" si="63"/>
        <v>Desert Sand 6.0,  Red  7.1</v>
      </c>
      <c r="B137" s="11">
        <f t="shared" si="64"/>
        <v>95</v>
      </c>
      <c r="C137">
        <f t="shared" si="33"/>
        <v>120</v>
      </c>
      <c r="D137">
        <f t="shared" si="34"/>
        <v>120</v>
      </c>
      <c r="E137">
        <f t="shared" si="35"/>
        <v>125</v>
      </c>
      <c r="F137">
        <f t="shared" si="36"/>
        <v>125</v>
      </c>
      <c r="G137">
        <f t="shared" si="37"/>
        <v>130</v>
      </c>
      <c r="H137">
        <f t="shared" si="38"/>
        <v>130</v>
      </c>
      <c r="I137">
        <f t="shared" si="39"/>
        <v>155</v>
      </c>
      <c r="J137">
        <f t="shared" si="40"/>
        <v>155</v>
      </c>
      <c r="K137">
        <f t="shared" si="41"/>
        <v>122</v>
      </c>
      <c r="L137">
        <f t="shared" si="42"/>
        <v>122</v>
      </c>
      <c r="M137">
        <f t="shared" si="43"/>
        <v>135</v>
      </c>
      <c r="N137">
        <f t="shared" si="44"/>
        <v>135</v>
      </c>
      <c r="O137">
        <f t="shared" si="45"/>
        <v>112</v>
      </c>
      <c r="P137">
        <f t="shared" si="46"/>
        <v>112</v>
      </c>
      <c r="Q137">
        <f t="shared" si="47"/>
        <v>130</v>
      </c>
      <c r="R137">
        <f t="shared" si="48"/>
        <v>130</v>
      </c>
      <c r="S137">
        <f t="shared" si="49"/>
        <v>145</v>
      </c>
      <c r="T137">
        <f t="shared" si="50"/>
        <v>145</v>
      </c>
      <c r="U137">
        <f t="shared" si="51"/>
        <v>117</v>
      </c>
      <c r="V137">
        <f t="shared" si="52"/>
        <v>117</v>
      </c>
      <c r="W137">
        <f t="shared" si="53"/>
        <v>122</v>
      </c>
      <c r="X137">
        <f t="shared" si="54"/>
        <v>122</v>
      </c>
      <c r="Y137">
        <f t="shared" si="55"/>
        <v>109.5</v>
      </c>
      <c r="Z137">
        <f t="shared" si="56"/>
        <v>109.5</v>
      </c>
      <c r="AA137">
        <f t="shared" si="57"/>
        <v>120</v>
      </c>
      <c r="AB137">
        <f t="shared" si="58"/>
        <v>120</v>
      </c>
      <c r="AC137" s="27">
        <f t="shared" si="59"/>
        <v>115</v>
      </c>
      <c r="AD137">
        <f t="shared" si="60"/>
        <v>95</v>
      </c>
    </row>
    <row r="138" spans="1:30" hidden="1" x14ac:dyDescent="0.2">
      <c r="A138" t="str">
        <f t="shared" si="63"/>
        <v>Desert Sand 6.0,  Red</v>
      </c>
      <c r="B138" s="11">
        <f t="shared" si="64"/>
        <v>95</v>
      </c>
      <c r="C138">
        <f t="shared" si="33"/>
        <v>120</v>
      </c>
      <c r="D138">
        <f t="shared" si="34"/>
        <v>120</v>
      </c>
      <c r="E138">
        <f t="shared" si="35"/>
        <v>125</v>
      </c>
      <c r="F138">
        <f t="shared" si="36"/>
        <v>125</v>
      </c>
      <c r="G138">
        <f t="shared" si="37"/>
        <v>130</v>
      </c>
      <c r="H138">
        <f t="shared" si="38"/>
        <v>130</v>
      </c>
      <c r="I138">
        <f t="shared" si="39"/>
        <v>155</v>
      </c>
      <c r="J138">
        <f t="shared" si="40"/>
        <v>155</v>
      </c>
      <c r="K138">
        <f t="shared" si="41"/>
        <v>122</v>
      </c>
      <c r="L138">
        <f t="shared" si="42"/>
        <v>122</v>
      </c>
      <c r="M138">
        <f t="shared" si="43"/>
        <v>135</v>
      </c>
      <c r="N138">
        <f t="shared" si="44"/>
        <v>135</v>
      </c>
      <c r="O138">
        <f t="shared" si="45"/>
        <v>112</v>
      </c>
      <c r="P138">
        <f t="shared" si="46"/>
        <v>112</v>
      </c>
      <c r="Q138">
        <f t="shared" si="47"/>
        <v>130</v>
      </c>
      <c r="R138">
        <f t="shared" si="48"/>
        <v>130</v>
      </c>
      <c r="S138">
        <f t="shared" si="49"/>
        <v>145</v>
      </c>
      <c r="T138">
        <f t="shared" si="50"/>
        <v>145</v>
      </c>
      <c r="U138">
        <f t="shared" si="51"/>
        <v>117</v>
      </c>
      <c r="V138">
        <f t="shared" si="52"/>
        <v>117</v>
      </c>
      <c r="W138">
        <f t="shared" si="53"/>
        <v>122</v>
      </c>
      <c r="X138">
        <f t="shared" si="54"/>
        <v>122</v>
      </c>
      <c r="Y138">
        <f t="shared" si="55"/>
        <v>109.5</v>
      </c>
      <c r="Z138">
        <f t="shared" si="56"/>
        <v>109.5</v>
      </c>
      <c r="AA138">
        <f t="shared" si="57"/>
        <v>120</v>
      </c>
      <c r="AB138">
        <f t="shared" si="58"/>
        <v>120</v>
      </c>
      <c r="AC138" s="27">
        <f t="shared" si="59"/>
        <v>115</v>
      </c>
      <c r="AD138">
        <f t="shared" si="60"/>
        <v>95</v>
      </c>
    </row>
    <row r="139" spans="1:30" x14ac:dyDescent="0.2">
      <c r="A139" t="str">
        <f t="shared" si="63"/>
        <v>Desert Sand 6.0,  Lichen  5.6</v>
      </c>
      <c r="B139" s="11">
        <f t="shared" si="64"/>
        <v>62</v>
      </c>
      <c r="C139">
        <f t="shared" si="33"/>
        <v>87</v>
      </c>
      <c r="D139">
        <f t="shared" si="34"/>
        <v>87</v>
      </c>
      <c r="E139">
        <f t="shared" si="35"/>
        <v>92</v>
      </c>
      <c r="F139">
        <f t="shared" si="36"/>
        <v>92</v>
      </c>
      <c r="G139">
        <f t="shared" si="37"/>
        <v>97</v>
      </c>
      <c r="H139">
        <f t="shared" si="38"/>
        <v>97</v>
      </c>
      <c r="I139">
        <f t="shared" si="39"/>
        <v>122</v>
      </c>
      <c r="J139">
        <f t="shared" si="40"/>
        <v>122</v>
      </c>
      <c r="K139">
        <f t="shared" si="41"/>
        <v>89</v>
      </c>
      <c r="L139">
        <f t="shared" si="42"/>
        <v>89</v>
      </c>
      <c r="M139">
        <f t="shared" si="43"/>
        <v>102</v>
      </c>
      <c r="N139">
        <f t="shared" si="44"/>
        <v>102</v>
      </c>
      <c r="O139">
        <f t="shared" si="45"/>
        <v>79</v>
      </c>
      <c r="P139">
        <f t="shared" si="46"/>
        <v>79</v>
      </c>
      <c r="Q139">
        <f t="shared" si="47"/>
        <v>97</v>
      </c>
      <c r="R139">
        <f t="shared" si="48"/>
        <v>97</v>
      </c>
      <c r="S139">
        <f t="shared" si="49"/>
        <v>112</v>
      </c>
      <c r="T139">
        <f t="shared" si="50"/>
        <v>112</v>
      </c>
      <c r="U139">
        <f t="shared" si="51"/>
        <v>84</v>
      </c>
      <c r="V139">
        <f t="shared" si="52"/>
        <v>84</v>
      </c>
      <c r="W139">
        <f t="shared" si="53"/>
        <v>89</v>
      </c>
      <c r="X139">
        <f t="shared" si="54"/>
        <v>89</v>
      </c>
      <c r="Y139">
        <f t="shared" si="55"/>
        <v>76.5</v>
      </c>
      <c r="Z139">
        <f t="shared" si="56"/>
        <v>76.5</v>
      </c>
      <c r="AA139">
        <f t="shared" si="57"/>
        <v>87</v>
      </c>
      <c r="AB139">
        <f t="shared" si="58"/>
        <v>87</v>
      </c>
      <c r="AC139" s="27">
        <f t="shared" si="59"/>
        <v>82</v>
      </c>
      <c r="AD139">
        <f t="shared" si="60"/>
        <v>62</v>
      </c>
    </row>
    <row r="140" spans="1:30" hidden="1" x14ac:dyDescent="0.2">
      <c r="A140" t="str">
        <f t="shared" si="63"/>
        <v>Desert Sand 6.0,  Lichen</v>
      </c>
      <c r="B140" s="11">
        <f t="shared" si="64"/>
        <v>62</v>
      </c>
      <c r="C140">
        <f t="shared" ref="C140:C203" si="65">B140+$C$74</f>
        <v>87</v>
      </c>
      <c r="D140">
        <f t="shared" ref="D140:D203" si="66">B140+$D$74</f>
        <v>87</v>
      </c>
      <c r="E140">
        <f t="shared" ref="E140:E203" si="67">B140+$E$74</f>
        <v>92</v>
      </c>
      <c r="F140">
        <f t="shared" ref="F140:F203" si="68">B140+$F$74</f>
        <v>92</v>
      </c>
      <c r="G140">
        <f t="shared" ref="G140:G203" si="69">B140+$G$74</f>
        <v>97</v>
      </c>
      <c r="H140">
        <f t="shared" ref="H140:H203" si="70">B140+$H$74</f>
        <v>97</v>
      </c>
      <c r="I140">
        <f t="shared" ref="I140:I203" si="71">B140+$I$74</f>
        <v>122</v>
      </c>
      <c r="J140">
        <f t="shared" ref="J140:J203" si="72">B140+$J$74</f>
        <v>122</v>
      </c>
      <c r="K140">
        <f t="shared" ref="K140:K203" si="73">B140+$K$74</f>
        <v>89</v>
      </c>
      <c r="L140">
        <f t="shared" ref="L140:L203" si="74">B140+$L$74</f>
        <v>89</v>
      </c>
      <c r="M140">
        <f t="shared" ref="M140:M203" si="75">B140+$M$74</f>
        <v>102</v>
      </c>
      <c r="N140">
        <f t="shared" ref="N140:N203" si="76">B140+$N$74</f>
        <v>102</v>
      </c>
      <c r="O140">
        <f t="shared" ref="O140:O203" si="77">B140+$O$74</f>
        <v>79</v>
      </c>
      <c r="P140">
        <f t="shared" ref="P140:P203" si="78">B140+$P$74</f>
        <v>79</v>
      </c>
      <c r="Q140">
        <f t="shared" ref="Q140:Q203" si="79">B140+$Q$74</f>
        <v>97</v>
      </c>
      <c r="R140">
        <f t="shared" ref="R140:R203" si="80">B140+$R$74</f>
        <v>97</v>
      </c>
      <c r="S140">
        <f t="shared" ref="S140:S203" si="81">B140+$S$74</f>
        <v>112</v>
      </c>
      <c r="T140">
        <f t="shared" ref="T140:T203" si="82">B140+$T$74</f>
        <v>112</v>
      </c>
      <c r="U140">
        <f t="shared" ref="U140:U203" si="83">B140+$U$74</f>
        <v>84</v>
      </c>
      <c r="V140">
        <f t="shared" ref="V140:V203" si="84">B140+$V$74</f>
        <v>84</v>
      </c>
      <c r="W140">
        <f t="shared" ref="W140:W203" si="85">B140+$W$74</f>
        <v>89</v>
      </c>
      <c r="X140">
        <f t="shared" ref="X140:X203" si="86">B140+$X$74</f>
        <v>89</v>
      </c>
      <c r="Y140">
        <f t="shared" ref="Y140:Y203" si="87">B140+$Y$74</f>
        <v>76.5</v>
      </c>
      <c r="Z140">
        <f t="shared" ref="Z140:Z203" si="88">B140+$Z$74</f>
        <v>76.5</v>
      </c>
      <c r="AA140">
        <f t="shared" ref="AA140:AA203" si="89">B140+$AA$74</f>
        <v>87</v>
      </c>
      <c r="AB140">
        <f t="shared" ref="AB140:AB203" si="90">B140+$AB$74</f>
        <v>87</v>
      </c>
      <c r="AC140" s="27">
        <f t="shared" ref="AC140:AC203" si="91">B140+$AC$74</f>
        <v>82</v>
      </c>
      <c r="AD140">
        <f t="shared" ref="AD140:AD203" si="92">B140+$AD$74</f>
        <v>62</v>
      </c>
    </row>
    <row r="141" spans="1:30" x14ac:dyDescent="0.2">
      <c r="A141" t="str">
        <f t="shared" si="63"/>
        <v>Desert Sand 6.0,  Black  6.3</v>
      </c>
      <c r="B141" s="11">
        <f t="shared" si="64"/>
        <v>75</v>
      </c>
      <c r="C141">
        <f t="shared" si="65"/>
        <v>100</v>
      </c>
      <c r="D141">
        <f t="shared" si="66"/>
        <v>100</v>
      </c>
      <c r="E141">
        <f t="shared" si="67"/>
        <v>105</v>
      </c>
      <c r="F141">
        <f t="shared" si="68"/>
        <v>105</v>
      </c>
      <c r="G141">
        <f t="shared" si="69"/>
        <v>110</v>
      </c>
      <c r="H141">
        <f t="shared" si="70"/>
        <v>110</v>
      </c>
      <c r="I141">
        <f t="shared" si="71"/>
        <v>135</v>
      </c>
      <c r="J141">
        <f t="shared" si="72"/>
        <v>135</v>
      </c>
      <c r="K141">
        <f t="shared" si="73"/>
        <v>102</v>
      </c>
      <c r="L141">
        <f t="shared" si="74"/>
        <v>102</v>
      </c>
      <c r="M141">
        <f t="shared" si="75"/>
        <v>115</v>
      </c>
      <c r="N141">
        <f t="shared" si="76"/>
        <v>115</v>
      </c>
      <c r="O141">
        <f t="shared" si="77"/>
        <v>92</v>
      </c>
      <c r="P141">
        <f t="shared" si="78"/>
        <v>92</v>
      </c>
      <c r="Q141">
        <f t="shared" si="79"/>
        <v>110</v>
      </c>
      <c r="R141">
        <f t="shared" si="80"/>
        <v>110</v>
      </c>
      <c r="S141">
        <f t="shared" si="81"/>
        <v>125</v>
      </c>
      <c r="T141">
        <f t="shared" si="82"/>
        <v>125</v>
      </c>
      <c r="U141">
        <f t="shared" si="83"/>
        <v>97</v>
      </c>
      <c r="V141">
        <f t="shared" si="84"/>
        <v>97</v>
      </c>
      <c r="W141">
        <f t="shared" si="85"/>
        <v>102</v>
      </c>
      <c r="X141">
        <f t="shared" si="86"/>
        <v>102</v>
      </c>
      <c r="Y141">
        <f t="shared" si="87"/>
        <v>89.5</v>
      </c>
      <c r="Z141">
        <f t="shared" si="88"/>
        <v>89.5</v>
      </c>
      <c r="AA141">
        <f t="shared" si="89"/>
        <v>100</v>
      </c>
      <c r="AB141">
        <f t="shared" si="90"/>
        <v>100</v>
      </c>
      <c r="AC141" s="27">
        <f t="shared" si="91"/>
        <v>95</v>
      </c>
      <c r="AD141">
        <f t="shared" si="92"/>
        <v>75</v>
      </c>
    </row>
    <row r="142" spans="1:30" hidden="1" x14ac:dyDescent="0.2">
      <c r="A142" t="str">
        <f t="shared" si="63"/>
        <v>Desert Sand 6.0,  Black</v>
      </c>
      <c r="B142" s="11">
        <f t="shared" si="64"/>
        <v>75</v>
      </c>
      <c r="C142">
        <f t="shared" si="65"/>
        <v>100</v>
      </c>
      <c r="D142">
        <f t="shared" si="66"/>
        <v>100</v>
      </c>
      <c r="E142">
        <f t="shared" si="67"/>
        <v>105</v>
      </c>
      <c r="F142">
        <f t="shared" si="68"/>
        <v>105</v>
      </c>
      <c r="G142">
        <f t="shared" si="69"/>
        <v>110</v>
      </c>
      <c r="H142">
        <f t="shared" si="70"/>
        <v>110</v>
      </c>
      <c r="I142">
        <f t="shared" si="71"/>
        <v>135</v>
      </c>
      <c r="J142">
        <f t="shared" si="72"/>
        <v>135</v>
      </c>
      <c r="K142">
        <f t="shared" si="73"/>
        <v>102</v>
      </c>
      <c r="L142">
        <f t="shared" si="74"/>
        <v>102</v>
      </c>
      <c r="M142">
        <f t="shared" si="75"/>
        <v>115</v>
      </c>
      <c r="N142">
        <f t="shared" si="76"/>
        <v>115</v>
      </c>
      <c r="O142">
        <f t="shared" si="77"/>
        <v>92</v>
      </c>
      <c r="P142">
        <f t="shared" si="78"/>
        <v>92</v>
      </c>
      <c r="Q142">
        <f t="shared" si="79"/>
        <v>110</v>
      </c>
      <c r="R142">
        <f t="shared" si="80"/>
        <v>110</v>
      </c>
      <c r="S142">
        <f t="shared" si="81"/>
        <v>125</v>
      </c>
      <c r="T142">
        <f t="shared" si="82"/>
        <v>125</v>
      </c>
      <c r="U142">
        <f t="shared" si="83"/>
        <v>97</v>
      </c>
      <c r="V142">
        <f t="shared" si="84"/>
        <v>97</v>
      </c>
      <c r="W142">
        <f t="shared" si="85"/>
        <v>102</v>
      </c>
      <c r="X142">
        <f t="shared" si="86"/>
        <v>102</v>
      </c>
      <c r="Y142">
        <f t="shared" si="87"/>
        <v>89.5</v>
      </c>
      <c r="Z142">
        <f t="shared" si="88"/>
        <v>89.5</v>
      </c>
      <c r="AA142">
        <f t="shared" si="89"/>
        <v>100</v>
      </c>
      <c r="AB142">
        <f t="shared" si="90"/>
        <v>100</v>
      </c>
      <c r="AC142" s="27">
        <f t="shared" si="91"/>
        <v>95</v>
      </c>
      <c r="AD142">
        <f t="shared" si="92"/>
        <v>75</v>
      </c>
    </row>
    <row r="143" spans="1:30" x14ac:dyDescent="0.2">
      <c r="A143" t="str">
        <f t="shared" si="63"/>
        <v>Desert Sand 6.0,  Terracotta  5.0</v>
      </c>
      <c r="B143" s="11">
        <f t="shared" si="64"/>
        <v>52</v>
      </c>
      <c r="C143">
        <f t="shared" si="65"/>
        <v>77</v>
      </c>
      <c r="D143">
        <f t="shared" si="66"/>
        <v>77</v>
      </c>
      <c r="E143">
        <f t="shared" si="67"/>
        <v>82</v>
      </c>
      <c r="F143">
        <f t="shared" si="68"/>
        <v>82</v>
      </c>
      <c r="G143">
        <f t="shared" si="69"/>
        <v>87</v>
      </c>
      <c r="H143">
        <f t="shared" si="70"/>
        <v>87</v>
      </c>
      <c r="I143">
        <f t="shared" si="71"/>
        <v>112</v>
      </c>
      <c r="J143">
        <f t="shared" si="72"/>
        <v>112</v>
      </c>
      <c r="K143">
        <f t="shared" si="73"/>
        <v>79</v>
      </c>
      <c r="L143">
        <f t="shared" si="74"/>
        <v>79</v>
      </c>
      <c r="M143">
        <f t="shared" si="75"/>
        <v>92</v>
      </c>
      <c r="N143">
        <f t="shared" si="76"/>
        <v>92</v>
      </c>
      <c r="O143">
        <f t="shared" si="77"/>
        <v>69</v>
      </c>
      <c r="P143">
        <f t="shared" si="78"/>
        <v>69</v>
      </c>
      <c r="Q143">
        <f t="shared" si="79"/>
        <v>87</v>
      </c>
      <c r="R143">
        <f t="shared" si="80"/>
        <v>87</v>
      </c>
      <c r="S143">
        <f t="shared" si="81"/>
        <v>102</v>
      </c>
      <c r="T143">
        <f t="shared" si="82"/>
        <v>102</v>
      </c>
      <c r="U143">
        <f t="shared" si="83"/>
        <v>74</v>
      </c>
      <c r="V143">
        <f t="shared" si="84"/>
        <v>74</v>
      </c>
      <c r="W143">
        <f t="shared" si="85"/>
        <v>79</v>
      </c>
      <c r="X143">
        <f t="shared" si="86"/>
        <v>79</v>
      </c>
      <c r="Y143">
        <f t="shared" si="87"/>
        <v>66.5</v>
      </c>
      <c r="Z143">
        <f t="shared" si="88"/>
        <v>66.5</v>
      </c>
      <c r="AA143">
        <f t="shared" si="89"/>
        <v>77</v>
      </c>
      <c r="AB143">
        <f t="shared" si="90"/>
        <v>77</v>
      </c>
      <c r="AC143" s="27">
        <f t="shared" si="91"/>
        <v>72</v>
      </c>
      <c r="AD143">
        <f t="shared" si="92"/>
        <v>52</v>
      </c>
    </row>
    <row r="144" spans="1:30" hidden="1" x14ac:dyDescent="0.2">
      <c r="A144" t="str">
        <f t="shared" si="63"/>
        <v>Desert Sand 6.0,  Terracotta</v>
      </c>
      <c r="B144" s="11">
        <f t="shared" si="64"/>
        <v>52</v>
      </c>
      <c r="C144">
        <f t="shared" si="65"/>
        <v>77</v>
      </c>
      <c r="D144">
        <f t="shared" si="66"/>
        <v>77</v>
      </c>
      <c r="E144">
        <f t="shared" si="67"/>
        <v>82</v>
      </c>
      <c r="F144">
        <f t="shared" si="68"/>
        <v>82</v>
      </c>
      <c r="G144">
        <f t="shared" si="69"/>
        <v>87</v>
      </c>
      <c r="H144">
        <f t="shared" si="70"/>
        <v>87</v>
      </c>
      <c r="I144">
        <f t="shared" si="71"/>
        <v>112</v>
      </c>
      <c r="J144">
        <f t="shared" si="72"/>
        <v>112</v>
      </c>
      <c r="K144">
        <f t="shared" si="73"/>
        <v>79</v>
      </c>
      <c r="L144">
        <f t="shared" si="74"/>
        <v>79</v>
      </c>
      <c r="M144">
        <f t="shared" si="75"/>
        <v>92</v>
      </c>
      <c r="N144">
        <f t="shared" si="76"/>
        <v>92</v>
      </c>
      <c r="O144">
        <f t="shared" si="77"/>
        <v>69</v>
      </c>
      <c r="P144">
        <f t="shared" si="78"/>
        <v>69</v>
      </c>
      <c r="Q144">
        <f t="shared" si="79"/>
        <v>87</v>
      </c>
      <c r="R144">
        <f t="shared" si="80"/>
        <v>87</v>
      </c>
      <c r="S144">
        <f t="shared" si="81"/>
        <v>102</v>
      </c>
      <c r="T144">
        <f t="shared" si="82"/>
        <v>102</v>
      </c>
      <c r="U144">
        <f t="shared" si="83"/>
        <v>74</v>
      </c>
      <c r="V144">
        <f t="shared" si="84"/>
        <v>74</v>
      </c>
      <c r="W144">
        <f t="shared" si="85"/>
        <v>79</v>
      </c>
      <c r="X144">
        <f t="shared" si="86"/>
        <v>79</v>
      </c>
      <c r="Y144">
        <f t="shared" si="87"/>
        <v>66.5</v>
      </c>
      <c r="Z144">
        <f t="shared" si="88"/>
        <v>66.5</v>
      </c>
      <c r="AA144">
        <f t="shared" si="89"/>
        <v>77</v>
      </c>
      <c r="AB144">
        <f t="shared" si="90"/>
        <v>77</v>
      </c>
      <c r="AC144" s="27">
        <f t="shared" si="91"/>
        <v>72</v>
      </c>
      <c r="AD144">
        <f t="shared" si="92"/>
        <v>52</v>
      </c>
    </row>
    <row r="145" spans="1:30" x14ac:dyDescent="0.2">
      <c r="A145" t="str">
        <f t="shared" si="63"/>
        <v>Desert Sand 6.0,  Purple  6.3</v>
      </c>
      <c r="B145" s="11">
        <f t="shared" si="64"/>
        <v>70</v>
      </c>
      <c r="C145">
        <f t="shared" si="65"/>
        <v>95</v>
      </c>
      <c r="D145">
        <f t="shared" si="66"/>
        <v>95</v>
      </c>
      <c r="E145">
        <f t="shared" si="67"/>
        <v>100</v>
      </c>
      <c r="F145">
        <f t="shared" si="68"/>
        <v>100</v>
      </c>
      <c r="G145">
        <f t="shared" si="69"/>
        <v>105</v>
      </c>
      <c r="H145">
        <f t="shared" si="70"/>
        <v>105</v>
      </c>
      <c r="I145">
        <f t="shared" si="71"/>
        <v>130</v>
      </c>
      <c r="J145">
        <f t="shared" si="72"/>
        <v>130</v>
      </c>
      <c r="K145">
        <f t="shared" si="73"/>
        <v>97</v>
      </c>
      <c r="L145">
        <f t="shared" si="74"/>
        <v>97</v>
      </c>
      <c r="M145">
        <f t="shared" si="75"/>
        <v>110</v>
      </c>
      <c r="N145">
        <f t="shared" si="76"/>
        <v>110</v>
      </c>
      <c r="O145">
        <f t="shared" si="77"/>
        <v>87</v>
      </c>
      <c r="P145">
        <f t="shared" si="78"/>
        <v>87</v>
      </c>
      <c r="Q145">
        <f t="shared" si="79"/>
        <v>105</v>
      </c>
      <c r="R145">
        <f t="shared" si="80"/>
        <v>105</v>
      </c>
      <c r="S145">
        <f t="shared" si="81"/>
        <v>120</v>
      </c>
      <c r="T145">
        <f t="shared" si="82"/>
        <v>120</v>
      </c>
      <c r="U145">
        <f t="shared" si="83"/>
        <v>92</v>
      </c>
      <c r="V145">
        <f t="shared" si="84"/>
        <v>92</v>
      </c>
      <c r="W145">
        <f t="shared" si="85"/>
        <v>97</v>
      </c>
      <c r="X145">
        <f t="shared" si="86"/>
        <v>97</v>
      </c>
      <c r="Y145">
        <f t="shared" si="87"/>
        <v>84.5</v>
      </c>
      <c r="Z145">
        <f t="shared" si="88"/>
        <v>84.5</v>
      </c>
      <c r="AA145">
        <f t="shared" si="89"/>
        <v>95</v>
      </c>
      <c r="AB145">
        <f t="shared" si="90"/>
        <v>95</v>
      </c>
      <c r="AC145" s="27">
        <f t="shared" si="91"/>
        <v>90</v>
      </c>
      <c r="AD145">
        <f t="shared" si="92"/>
        <v>70</v>
      </c>
    </row>
    <row r="146" spans="1:30" hidden="1" x14ac:dyDescent="0.2">
      <c r="A146" t="str">
        <f t="shared" si="63"/>
        <v>Desert Sand 6.0,  Purple</v>
      </c>
      <c r="B146" s="11">
        <f t="shared" si="64"/>
        <v>70</v>
      </c>
      <c r="C146">
        <f t="shared" si="65"/>
        <v>95</v>
      </c>
      <c r="D146">
        <f t="shared" si="66"/>
        <v>95</v>
      </c>
      <c r="E146">
        <f t="shared" si="67"/>
        <v>100</v>
      </c>
      <c r="F146">
        <f t="shared" si="68"/>
        <v>100</v>
      </c>
      <c r="G146">
        <f t="shared" si="69"/>
        <v>105</v>
      </c>
      <c r="H146">
        <f t="shared" si="70"/>
        <v>105</v>
      </c>
      <c r="I146">
        <f t="shared" si="71"/>
        <v>130</v>
      </c>
      <c r="J146">
        <f t="shared" si="72"/>
        <v>130</v>
      </c>
      <c r="K146">
        <f t="shared" si="73"/>
        <v>97</v>
      </c>
      <c r="L146">
        <f t="shared" si="74"/>
        <v>97</v>
      </c>
      <c r="M146">
        <f t="shared" si="75"/>
        <v>110</v>
      </c>
      <c r="N146">
        <f t="shared" si="76"/>
        <v>110</v>
      </c>
      <c r="O146">
        <f t="shared" si="77"/>
        <v>87</v>
      </c>
      <c r="P146">
        <f t="shared" si="78"/>
        <v>87</v>
      </c>
      <c r="Q146">
        <f t="shared" si="79"/>
        <v>105</v>
      </c>
      <c r="R146">
        <f t="shared" si="80"/>
        <v>105</v>
      </c>
      <c r="S146">
        <f t="shared" si="81"/>
        <v>120</v>
      </c>
      <c r="T146">
        <f t="shared" si="82"/>
        <v>120</v>
      </c>
      <c r="U146">
        <f t="shared" si="83"/>
        <v>92</v>
      </c>
      <c r="V146">
        <f t="shared" si="84"/>
        <v>92</v>
      </c>
      <c r="W146">
        <f t="shared" si="85"/>
        <v>97</v>
      </c>
      <c r="X146">
        <f t="shared" si="86"/>
        <v>97</v>
      </c>
      <c r="Y146">
        <f t="shared" si="87"/>
        <v>84.5</v>
      </c>
      <c r="Z146">
        <f t="shared" si="88"/>
        <v>84.5</v>
      </c>
      <c r="AA146">
        <f t="shared" si="89"/>
        <v>95</v>
      </c>
      <c r="AB146">
        <f t="shared" si="90"/>
        <v>95</v>
      </c>
      <c r="AC146" s="27">
        <f t="shared" si="91"/>
        <v>90</v>
      </c>
      <c r="AD146">
        <f t="shared" si="92"/>
        <v>70</v>
      </c>
    </row>
    <row r="147" spans="1:30" x14ac:dyDescent="0.2">
      <c r="A147" t="str">
        <f t="shared" si="63"/>
        <v>Desert Sand 6.0,  Green  7.1</v>
      </c>
      <c r="B147" s="11">
        <f t="shared" si="64"/>
        <v>85</v>
      </c>
      <c r="C147">
        <f t="shared" si="65"/>
        <v>110</v>
      </c>
      <c r="D147">
        <f t="shared" si="66"/>
        <v>110</v>
      </c>
      <c r="E147">
        <f t="shared" si="67"/>
        <v>115</v>
      </c>
      <c r="F147">
        <f t="shared" si="68"/>
        <v>115</v>
      </c>
      <c r="G147">
        <f t="shared" si="69"/>
        <v>120</v>
      </c>
      <c r="H147">
        <f t="shared" si="70"/>
        <v>120</v>
      </c>
      <c r="I147">
        <f t="shared" si="71"/>
        <v>145</v>
      </c>
      <c r="J147">
        <f t="shared" si="72"/>
        <v>145</v>
      </c>
      <c r="K147">
        <f t="shared" si="73"/>
        <v>112</v>
      </c>
      <c r="L147">
        <f t="shared" si="74"/>
        <v>112</v>
      </c>
      <c r="M147">
        <f t="shared" si="75"/>
        <v>125</v>
      </c>
      <c r="N147">
        <f t="shared" si="76"/>
        <v>125</v>
      </c>
      <c r="O147">
        <f t="shared" si="77"/>
        <v>102</v>
      </c>
      <c r="P147">
        <f t="shared" si="78"/>
        <v>102</v>
      </c>
      <c r="Q147">
        <f t="shared" si="79"/>
        <v>120</v>
      </c>
      <c r="R147">
        <f t="shared" si="80"/>
        <v>120</v>
      </c>
      <c r="S147">
        <f t="shared" si="81"/>
        <v>135</v>
      </c>
      <c r="T147">
        <f t="shared" si="82"/>
        <v>135</v>
      </c>
      <c r="U147">
        <f t="shared" si="83"/>
        <v>107</v>
      </c>
      <c r="V147">
        <f t="shared" si="84"/>
        <v>107</v>
      </c>
      <c r="W147">
        <f t="shared" si="85"/>
        <v>112</v>
      </c>
      <c r="X147">
        <f t="shared" si="86"/>
        <v>112</v>
      </c>
      <c r="Y147">
        <f t="shared" si="87"/>
        <v>99.5</v>
      </c>
      <c r="Z147">
        <f t="shared" si="88"/>
        <v>99.5</v>
      </c>
      <c r="AA147">
        <f t="shared" si="89"/>
        <v>110</v>
      </c>
      <c r="AB147">
        <f t="shared" si="90"/>
        <v>110</v>
      </c>
      <c r="AC147" s="27">
        <f t="shared" si="91"/>
        <v>105</v>
      </c>
      <c r="AD147">
        <f t="shared" si="92"/>
        <v>85</v>
      </c>
    </row>
    <row r="148" spans="1:30" hidden="1" x14ac:dyDescent="0.2">
      <c r="A148" t="str">
        <f t="shared" si="63"/>
        <v>Desert Sand 6.0,  Green</v>
      </c>
      <c r="B148" s="11">
        <f t="shared" si="64"/>
        <v>85</v>
      </c>
      <c r="C148">
        <f t="shared" si="65"/>
        <v>110</v>
      </c>
      <c r="D148">
        <f t="shared" si="66"/>
        <v>110</v>
      </c>
      <c r="E148">
        <f t="shared" si="67"/>
        <v>115</v>
      </c>
      <c r="F148">
        <f t="shared" si="68"/>
        <v>115</v>
      </c>
      <c r="G148">
        <f t="shared" si="69"/>
        <v>120</v>
      </c>
      <c r="H148">
        <f t="shared" si="70"/>
        <v>120</v>
      </c>
      <c r="I148">
        <f t="shared" si="71"/>
        <v>145</v>
      </c>
      <c r="J148">
        <f t="shared" si="72"/>
        <v>145</v>
      </c>
      <c r="K148">
        <f t="shared" si="73"/>
        <v>112</v>
      </c>
      <c r="L148">
        <f t="shared" si="74"/>
        <v>112</v>
      </c>
      <c r="M148">
        <f t="shared" si="75"/>
        <v>125</v>
      </c>
      <c r="N148">
        <f t="shared" si="76"/>
        <v>125</v>
      </c>
      <c r="O148">
        <f t="shared" si="77"/>
        <v>102</v>
      </c>
      <c r="P148">
        <f t="shared" si="78"/>
        <v>102</v>
      </c>
      <c r="Q148">
        <f t="shared" si="79"/>
        <v>120</v>
      </c>
      <c r="R148">
        <f t="shared" si="80"/>
        <v>120</v>
      </c>
      <c r="S148">
        <f t="shared" si="81"/>
        <v>135</v>
      </c>
      <c r="T148">
        <f t="shared" si="82"/>
        <v>135</v>
      </c>
      <c r="U148">
        <f t="shared" si="83"/>
        <v>107</v>
      </c>
      <c r="V148">
        <f t="shared" si="84"/>
        <v>107</v>
      </c>
      <c r="W148">
        <f t="shared" si="85"/>
        <v>112</v>
      </c>
      <c r="X148">
        <f t="shared" si="86"/>
        <v>112</v>
      </c>
      <c r="Y148">
        <f t="shared" si="87"/>
        <v>99.5</v>
      </c>
      <c r="Z148">
        <f t="shared" si="88"/>
        <v>99.5</v>
      </c>
      <c r="AA148">
        <f t="shared" si="89"/>
        <v>110</v>
      </c>
      <c r="AB148">
        <f t="shared" si="90"/>
        <v>110</v>
      </c>
      <c r="AC148" s="27">
        <f t="shared" si="91"/>
        <v>105</v>
      </c>
      <c r="AD148">
        <f t="shared" si="92"/>
        <v>85</v>
      </c>
    </row>
    <row r="149" spans="1:30" x14ac:dyDescent="0.2">
      <c r="A149" t="str">
        <f t="shared" si="63"/>
        <v>Desert Sand 6.0,  Orange  5.6</v>
      </c>
      <c r="B149" s="11">
        <f t="shared" si="64"/>
        <v>57</v>
      </c>
      <c r="C149">
        <f t="shared" si="65"/>
        <v>82</v>
      </c>
      <c r="D149">
        <f t="shared" si="66"/>
        <v>82</v>
      </c>
      <c r="E149">
        <f t="shared" si="67"/>
        <v>87</v>
      </c>
      <c r="F149">
        <f t="shared" si="68"/>
        <v>87</v>
      </c>
      <c r="G149">
        <f t="shared" si="69"/>
        <v>92</v>
      </c>
      <c r="H149">
        <f t="shared" si="70"/>
        <v>92</v>
      </c>
      <c r="I149">
        <f t="shared" si="71"/>
        <v>117</v>
      </c>
      <c r="J149">
        <f t="shared" si="72"/>
        <v>117</v>
      </c>
      <c r="K149">
        <f t="shared" si="73"/>
        <v>84</v>
      </c>
      <c r="L149">
        <f t="shared" si="74"/>
        <v>84</v>
      </c>
      <c r="M149">
        <f t="shared" si="75"/>
        <v>97</v>
      </c>
      <c r="N149">
        <f t="shared" si="76"/>
        <v>97</v>
      </c>
      <c r="O149">
        <f t="shared" si="77"/>
        <v>74</v>
      </c>
      <c r="P149">
        <f t="shared" si="78"/>
        <v>74</v>
      </c>
      <c r="Q149">
        <f t="shared" si="79"/>
        <v>92</v>
      </c>
      <c r="R149">
        <f t="shared" si="80"/>
        <v>92</v>
      </c>
      <c r="S149">
        <f t="shared" si="81"/>
        <v>107</v>
      </c>
      <c r="T149">
        <f t="shared" si="82"/>
        <v>107</v>
      </c>
      <c r="U149">
        <f t="shared" si="83"/>
        <v>79</v>
      </c>
      <c r="V149">
        <f t="shared" si="84"/>
        <v>79</v>
      </c>
      <c r="W149">
        <f t="shared" si="85"/>
        <v>84</v>
      </c>
      <c r="X149">
        <f t="shared" si="86"/>
        <v>84</v>
      </c>
      <c r="Y149">
        <f t="shared" si="87"/>
        <v>71.5</v>
      </c>
      <c r="Z149">
        <f t="shared" si="88"/>
        <v>71.5</v>
      </c>
      <c r="AA149">
        <f t="shared" si="89"/>
        <v>82</v>
      </c>
      <c r="AB149">
        <f t="shared" si="90"/>
        <v>82</v>
      </c>
      <c r="AC149" s="27">
        <f t="shared" si="91"/>
        <v>77</v>
      </c>
      <c r="AD149">
        <f t="shared" si="92"/>
        <v>57</v>
      </c>
    </row>
    <row r="150" spans="1:30" hidden="1" x14ac:dyDescent="0.2">
      <c r="A150" t="str">
        <f t="shared" si="63"/>
        <v>Desert Sand 6.0,  Orange</v>
      </c>
      <c r="B150" s="11">
        <f t="shared" si="64"/>
        <v>57</v>
      </c>
      <c r="C150">
        <f t="shared" si="65"/>
        <v>82</v>
      </c>
      <c r="D150">
        <f t="shared" si="66"/>
        <v>82</v>
      </c>
      <c r="E150">
        <f t="shared" si="67"/>
        <v>87</v>
      </c>
      <c r="F150">
        <f t="shared" si="68"/>
        <v>87</v>
      </c>
      <c r="G150">
        <f t="shared" si="69"/>
        <v>92</v>
      </c>
      <c r="H150">
        <f t="shared" si="70"/>
        <v>92</v>
      </c>
      <c r="I150">
        <f t="shared" si="71"/>
        <v>117</v>
      </c>
      <c r="J150">
        <f t="shared" si="72"/>
        <v>117</v>
      </c>
      <c r="K150">
        <f t="shared" si="73"/>
        <v>84</v>
      </c>
      <c r="L150">
        <f t="shared" si="74"/>
        <v>84</v>
      </c>
      <c r="M150">
        <f t="shared" si="75"/>
        <v>97</v>
      </c>
      <c r="N150">
        <f t="shared" si="76"/>
        <v>97</v>
      </c>
      <c r="O150">
        <f t="shared" si="77"/>
        <v>74</v>
      </c>
      <c r="P150">
        <f t="shared" si="78"/>
        <v>74</v>
      </c>
      <c r="Q150">
        <f t="shared" si="79"/>
        <v>92</v>
      </c>
      <c r="R150">
        <f t="shared" si="80"/>
        <v>92</v>
      </c>
      <c r="S150">
        <f t="shared" si="81"/>
        <v>107</v>
      </c>
      <c r="T150">
        <f t="shared" si="82"/>
        <v>107</v>
      </c>
      <c r="U150">
        <f t="shared" si="83"/>
        <v>79</v>
      </c>
      <c r="V150">
        <f t="shared" si="84"/>
        <v>79</v>
      </c>
      <c r="W150">
        <f t="shared" si="85"/>
        <v>84</v>
      </c>
      <c r="X150">
        <f t="shared" si="86"/>
        <v>84</v>
      </c>
      <c r="Y150">
        <f t="shared" si="87"/>
        <v>71.5</v>
      </c>
      <c r="Z150">
        <f t="shared" si="88"/>
        <v>71.5</v>
      </c>
      <c r="AA150">
        <f t="shared" si="89"/>
        <v>82</v>
      </c>
      <c r="AB150">
        <f t="shared" si="90"/>
        <v>82</v>
      </c>
      <c r="AC150" s="27">
        <f t="shared" si="91"/>
        <v>77</v>
      </c>
      <c r="AD150">
        <f t="shared" si="92"/>
        <v>57</v>
      </c>
    </row>
    <row r="151" spans="1:30" x14ac:dyDescent="0.2">
      <c r="A151" t="str">
        <f t="shared" si="63"/>
        <v>Desert Sand 6.0,  Yellow  6.0</v>
      </c>
      <c r="B151" s="11">
        <f t="shared" si="64"/>
        <v>62</v>
      </c>
      <c r="C151">
        <f t="shared" si="65"/>
        <v>87</v>
      </c>
      <c r="D151">
        <f t="shared" si="66"/>
        <v>87</v>
      </c>
      <c r="E151">
        <f t="shared" si="67"/>
        <v>92</v>
      </c>
      <c r="F151">
        <f t="shared" si="68"/>
        <v>92</v>
      </c>
      <c r="G151">
        <f t="shared" si="69"/>
        <v>97</v>
      </c>
      <c r="H151">
        <f t="shared" si="70"/>
        <v>97</v>
      </c>
      <c r="I151">
        <f t="shared" si="71"/>
        <v>122</v>
      </c>
      <c r="J151">
        <f t="shared" si="72"/>
        <v>122</v>
      </c>
      <c r="K151">
        <f t="shared" si="73"/>
        <v>89</v>
      </c>
      <c r="L151">
        <f t="shared" si="74"/>
        <v>89</v>
      </c>
      <c r="M151">
        <f t="shared" si="75"/>
        <v>102</v>
      </c>
      <c r="N151">
        <f t="shared" si="76"/>
        <v>102</v>
      </c>
      <c r="O151">
        <f t="shared" si="77"/>
        <v>79</v>
      </c>
      <c r="P151">
        <f t="shared" si="78"/>
        <v>79</v>
      </c>
      <c r="Q151">
        <f t="shared" si="79"/>
        <v>97</v>
      </c>
      <c r="R151">
        <f t="shared" si="80"/>
        <v>97</v>
      </c>
      <c r="S151">
        <f t="shared" si="81"/>
        <v>112</v>
      </c>
      <c r="T151">
        <f t="shared" si="82"/>
        <v>112</v>
      </c>
      <c r="U151">
        <f t="shared" si="83"/>
        <v>84</v>
      </c>
      <c r="V151">
        <f t="shared" si="84"/>
        <v>84</v>
      </c>
      <c r="W151">
        <f t="shared" si="85"/>
        <v>89</v>
      </c>
      <c r="X151">
        <f t="shared" si="86"/>
        <v>89</v>
      </c>
      <c r="Y151">
        <f t="shared" si="87"/>
        <v>76.5</v>
      </c>
      <c r="Z151">
        <f t="shared" si="88"/>
        <v>76.5</v>
      </c>
      <c r="AA151">
        <f t="shared" si="89"/>
        <v>87</v>
      </c>
      <c r="AB151">
        <f t="shared" si="90"/>
        <v>87</v>
      </c>
      <c r="AC151" s="27">
        <f t="shared" si="91"/>
        <v>82</v>
      </c>
      <c r="AD151">
        <f t="shared" si="92"/>
        <v>62</v>
      </c>
    </row>
    <row r="152" spans="1:30" hidden="1" x14ac:dyDescent="0.2">
      <c r="A152" t="str">
        <f t="shared" si="63"/>
        <v>Desert Sand 6.0,  Yellow</v>
      </c>
      <c r="B152" s="11">
        <f t="shared" si="64"/>
        <v>62</v>
      </c>
      <c r="C152">
        <f t="shared" si="65"/>
        <v>87</v>
      </c>
      <c r="D152">
        <f t="shared" si="66"/>
        <v>87</v>
      </c>
      <c r="E152">
        <f t="shared" si="67"/>
        <v>92</v>
      </c>
      <c r="F152">
        <f t="shared" si="68"/>
        <v>92</v>
      </c>
      <c r="G152">
        <f t="shared" si="69"/>
        <v>97</v>
      </c>
      <c r="H152">
        <f t="shared" si="70"/>
        <v>97</v>
      </c>
      <c r="I152">
        <f t="shared" si="71"/>
        <v>122</v>
      </c>
      <c r="J152">
        <f t="shared" si="72"/>
        <v>122</v>
      </c>
      <c r="K152">
        <f t="shared" si="73"/>
        <v>89</v>
      </c>
      <c r="L152">
        <f t="shared" si="74"/>
        <v>89</v>
      </c>
      <c r="M152">
        <f t="shared" si="75"/>
        <v>102</v>
      </c>
      <c r="N152">
        <f t="shared" si="76"/>
        <v>102</v>
      </c>
      <c r="O152">
        <f t="shared" si="77"/>
        <v>79</v>
      </c>
      <c r="P152">
        <f t="shared" si="78"/>
        <v>79</v>
      </c>
      <c r="Q152">
        <f t="shared" si="79"/>
        <v>97</v>
      </c>
      <c r="R152">
        <f t="shared" si="80"/>
        <v>97</v>
      </c>
      <c r="S152">
        <f t="shared" si="81"/>
        <v>112</v>
      </c>
      <c r="T152">
        <f t="shared" si="82"/>
        <v>112</v>
      </c>
      <c r="U152">
        <f t="shared" si="83"/>
        <v>84</v>
      </c>
      <c r="V152">
        <f t="shared" si="84"/>
        <v>84</v>
      </c>
      <c r="W152">
        <f t="shared" si="85"/>
        <v>89</v>
      </c>
      <c r="X152">
        <f t="shared" si="86"/>
        <v>89</v>
      </c>
      <c r="Y152">
        <f t="shared" si="87"/>
        <v>76.5</v>
      </c>
      <c r="Z152">
        <f t="shared" si="88"/>
        <v>76.5</v>
      </c>
      <c r="AA152">
        <f t="shared" si="89"/>
        <v>87</v>
      </c>
      <c r="AB152">
        <f t="shared" si="90"/>
        <v>87</v>
      </c>
      <c r="AC152" s="27">
        <f t="shared" si="91"/>
        <v>82</v>
      </c>
      <c r="AD152">
        <f t="shared" si="92"/>
        <v>62</v>
      </c>
    </row>
    <row r="153" spans="1:30" x14ac:dyDescent="0.2">
      <c r="A153" t="str">
        <f t="shared" si="63"/>
        <v>Desert Sand 6.0,  Blue  5.0</v>
      </c>
      <c r="B153" s="11">
        <f t="shared" si="64"/>
        <v>49.5</v>
      </c>
      <c r="C153">
        <f t="shared" si="65"/>
        <v>74.5</v>
      </c>
      <c r="D153">
        <f t="shared" si="66"/>
        <v>74.5</v>
      </c>
      <c r="E153">
        <f t="shared" si="67"/>
        <v>79.5</v>
      </c>
      <c r="F153">
        <f t="shared" si="68"/>
        <v>79.5</v>
      </c>
      <c r="G153">
        <f t="shared" si="69"/>
        <v>84.5</v>
      </c>
      <c r="H153">
        <f t="shared" si="70"/>
        <v>84.5</v>
      </c>
      <c r="I153">
        <f t="shared" si="71"/>
        <v>109.5</v>
      </c>
      <c r="J153">
        <f t="shared" si="72"/>
        <v>109.5</v>
      </c>
      <c r="K153">
        <f t="shared" si="73"/>
        <v>76.5</v>
      </c>
      <c r="L153">
        <f t="shared" si="74"/>
        <v>76.5</v>
      </c>
      <c r="M153">
        <f t="shared" si="75"/>
        <v>89.5</v>
      </c>
      <c r="N153">
        <f t="shared" si="76"/>
        <v>89.5</v>
      </c>
      <c r="O153">
        <f t="shared" si="77"/>
        <v>66.5</v>
      </c>
      <c r="P153">
        <f t="shared" si="78"/>
        <v>66.5</v>
      </c>
      <c r="Q153">
        <f t="shared" si="79"/>
        <v>84.5</v>
      </c>
      <c r="R153">
        <f t="shared" si="80"/>
        <v>84.5</v>
      </c>
      <c r="S153">
        <f t="shared" si="81"/>
        <v>99.5</v>
      </c>
      <c r="T153">
        <f t="shared" si="82"/>
        <v>99.5</v>
      </c>
      <c r="U153">
        <f t="shared" si="83"/>
        <v>71.5</v>
      </c>
      <c r="V153">
        <f t="shared" si="84"/>
        <v>71.5</v>
      </c>
      <c r="W153">
        <f t="shared" si="85"/>
        <v>76.5</v>
      </c>
      <c r="X153">
        <f t="shared" si="86"/>
        <v>76.5</v>
      </c>
      <c r="Y153">
        <f t="shared" si="87"/>
        <v>64</v>
      </c>
      <c r="Z153">
        <f t="shared" si="88"/>
        <v>64</v>
      </c>
      <c r="AA153">
        <f t="shared" si="89"/>
        <v>74.5</v>
      </c>
      <c r="AB153">
        <f t="shared" si="90"/>
        <v>74.5</v>
      </c>
      <c r="AC153" s="27">
        <f t="shared" si="91"/>
        <v>69.5</v>
      </c>
      <c r="AD153">
        <f t="shared" si="92"/>
        <v>49.5</v>
      </c>
    </row>
    <row r="154" spans="1:30" hidden="1" x14ac:dyDescent="0.2">
      <c r="A154" t="str">
        <f t="shared" si="63"/>
        <v>Desert Sand 6.0,  Blue</v>
      </c>
      <c r="B154" s="11">
        <f t="shared" si="64"/>
        <v>49.5</v>
      </c>
      <c r="C154">
        <f t="shared" si="65"/>
        <v>74.5</v>
      </c>
      <c r="D154">
        <f t="shared" si="66"/>
        <v>74.5</v>
      </c>
      <c r="E154">
        <f t="shared" si="67"/>
        <v>79.5</v>
      </c>
      <c r="F154">
        <f t="shared" si="68"/>
        <v>79.5</v>
      </c>
      <c r="G154">
        <f t="shared" si="69"/>
        <v>84.5</v>
      </c>
      <c r="H154">
        <f t="shared" si="70"/>
        <v>84.5</v>
      </c>
      <c r="I154">
        <f t="shared" si="71"/>
        <v>109.5</v>
      </c>
      <c r="J154">
        <f t="shared" si="72"/>
        <v>109.5</v>
      </c>
      <c r="K154">
        <f t="shared" si="73"/>
        <v>76.5</v>
      </c>
      <c r="L154">
        <f t="shared" si="74"/>
        <v>76.5</v>
      </c>
      <c r="M154">
        <f t="shared" si="75"/>
        <v>89.5</v>
      </c>
      <c r="N154">
        <f t="shared" si="76"/>
        <v>89.5</v>
      </c>
      <c r="O154">
        <f t="shared" si="77"/>
        <v>66.5</v>
      </c>
      <c r="P154">
        <f t="shared" si="78"/>
        <v>66.5</v>
      </c>
      <c r="Q154">
        <f t="shared" si="79"/>
        <v>84.5</v>
      </c>
      <c r="R154">
        <f t="shared" si="80"/>
        <v>84.5</v>
      </c>
      <c r="S154">
        <f t="shared" si="81"/>
        <v>99.5</v>
      </c>
      <c r="T154">
        <f t="shared" si="82"/>
        <v>99.5</v>
      </c>
      <c r="U154">
        <f t="shared" si="83"/>
        <v>71.5</v>
      </c>
      <c r="V154">
        <f t="shared" si="84"/>
        <v>71.5</v>
      </c>
      <c r="W154">
        <f t="shared" si="85"/>
        <v>76.5</v>
      </c>
      <c r="X154">
        <f t="shared" si="86"/>
        <v>76.5</v>
      </c>
      <c r="Y154">
        <f t="shared" si="87"/>
        <v>64</v>
      </c>
      <c r="Z154">
        <f t="shared" si="88"/>
        <v>64</v>
      </c>
      <c r="AA154">
        <f t="shared" si="89"/>
        <v>74.5</v>
      </c>
      <c r="AB154">
        <f t="shared" si="90"/>
        <v>74.5</v>
      </c>
      <c r="AC154" s="27">
        <f t="shared" si="91"/>
        <v>69.5</v>
      </c>
      <c r="AD154">
        <f t="shared" si="92"/>
        <v>49.5</v>
      </c>
    </row>
    <row r="155" spans="1:30" x14ac:dyDescent="0.2">
      <c r="A155" t="str">
        <f t="shared" si="63"/>
        <v>Desert Sand 6.0,  White  6.0</v>
      </c>
      <c r="B155" s="11">
        <f t="shared" si="64"/>
        <v>60</v>
      </c>
      <c r="C155">
        <f t="shared" si="65"/>
        <v>85</v>
      </c>
      <c r="D155">
        <f t="shared" si="66"/>
        <v>85</v>
      </c>
      <c r="E155">
        <f t="shared" si="67"/>
        <v>90</v>
      </c>
      <c r="F155">
        <f t="shared" si="68"/>
        <v>90</v>
      </c>
      <c r="G155">
        <f t="shared" si="69"/>
        <v>95</v>
      </c>
      <c r="H155">
        <f t="shared" si="70"/>
        <v>95</v>
      </c>
      <c r="I155">
        <f t="shared" si="71"/>
        <v>120</v>
      </c>
      <c r="J155">
        <f t="shared" si="72"/>
        <v>120</v>
      </c>
      <c r="K155">
        <f t="shared" si="73"/>
        <v>87</v>
      </c>
      <c r="L155">
        <f t="shared" si="74"/>
        <v>87</v>
      </c>
      <c r="M155">
        <f t="shared" si="75"/>
        <v>100</v>
      </c>
      <c r="N155">
        <f t="shared" si="76"/>
        <v>100</v>
      </c>
      <c r="O155">
        <f t="shared" si="77"/>
        <v>77</v>
      </c>
      <c r="P155">
        <f t="shared" si="78"/>
        <v>77</v>
      </c>
      <c r="Q155">
        <f t="shared" si="79"/>
        <v>95</v>
      </c>
      <c r="R155">
        <f t="shared" si="80"/>
        <v>95</v>
      </c>
      <c r="S155">
        <f t="shared" si="81"/>
        <v>110</v>
      </c>
      <c r="T155">
        <f t="shared" si="82"/>
        <v>110</v>
      </c>
      <c r="U155">
        <f t="shared" si="83"/>
        <v>82</v>
      </c>
      <c r="V155">
        <f t="shared" si="84"/>
        <v>82</v>
      </c>
      <c r="W155">
        <f t="shared" si="85"/>
        <v>87</v>
      </c>
      <c r="X155">
        <f t="shared" si="86"/>
        <v>87</v>
      </c>
      <c r="Y155">
        <f t="shared" si="87"/>
        <v>74.5</v>
      </c>
      <c r="Z155">
        <f t="shared" si="88"/>
        <v>74.5</v>
      </c>
      <c r="AA155">
        <f t="shared" si="89"/>
        <v>85</v>
      </c>
      <c r="AB155">
        <f t="shared" si="90"/>
        <v>85</v>
      </c>
      <c r="AC155" s="27">
        <f t="shared" si="91"/>
        <v>80</v>
      </c>
      <c r="AD155">
        <f t="shared" si="92"/>
        <v>60</v>
      </c>
    </row>
    <row r="156" spans="1:30" hidden="1" x14ac:dyDescent="0.2">
      <c r="A156" t="str">
        <f t="shared" si="63"/>
        <v>Desert Sand 6.0,  White</v>
      </c>
      <c r="B156" s="11">
        <f t="shared" si="64"/>
        <v>60</v>
      </c>
      <c r="C156">
        <f t="shared" si="65"/>
        <v>85</v>
      </c>
      <c r="D156">
        <f t="shared" si="66"/>
        <v>85</v>
      </c>
      <c r="E156">
        <f t="shared" si="67"/>
        <v>90</v>
      </c>
      <c r="F156">
        <f t="shared" si="68"/>
        <v>90</v>
      </c>
      <c r="G156">
        <f t="shared" si="69"/>
        <v>95</v>
      </c>
      <c r="H156">
        <f t="shared" si="70"/>
        <v>95</v>
      </c>
      <c r="I156">
        <f t="shared" si="71"/>
        <v>120</v>
      </c>
      <c r="J156">
        <f t="shared" si="72"/>
        <v>120</v>
      </c>
      <c r="K156">
        <f t="shared" si="73"/>
        <v>87</v>
      </c>
      <c r="L156">
        <f t="shared" si="74"/>
        <v>87</v>
      </c>
      <c r="M156">
        <f t="shared" si="75"/>
        <v>100</v>
      </c>
      <c r="N156">
        <f t="shared" si="76"/>
        <v>100</v>
      </c>
      <c r="O156">
        <f t="shared" si="77"/>
        <v>77</v>
      </c>
      <c r="P156">
        <f t="shared" si="78"/>
        <v>77</v>
      </c>
      <c r="Q156">
        <f t="shared" si="79"/>
        <v>95</v>
      </c>
      <c r="R156">
        <f t="shared" si="80"/>
        <v>95</v>
      </c>
      <c r="S156">
        <f t="shared" si="81"/>
        <v>110</v>
      </c>
      <c r="T156">
        <f t="shared" si="82"/>
        <v>110</v>
      </c>
      <c r="U156">
        <f t="shared" si="83"/>
        <v>82</v>
      </c>
      <c r="V156">
        <f t="shared" si="84"/>
        <v>82</v>
      </c>
      <c r="W156">
        <f t="shared" si="85"/>
        <v>87</v>
      </c>
      <c r="X156">
        <f t="shared" si="86"/>
        <v>87</v>
      </c>
      <c r="Y156">
        <f t="shared" si="87"/>
        <v>74.5</v>
      </c>
      <c r="Z156">
        <f t="shared" si="88"/>
        <v>74.5</v>
      </c>
      <c r="AA156">
        <f t="shared" si="89"/>
        <v>85</v>
      </c>
      <c r="AB156">
        <f t="shared" si="90"/>
        <v>85</v>
      </c>
      <c r="AC156" s="27">
        <f t="shared" si="91"/>
        <v>80</v>
      </c>
      <c r="AD156">
        <f t="shared" si="92"/>
        <v>60</v>
      </c>
    </row>
    <row r="157" spans="1:30" x14ac:dyDescent="0.2">
      <c r="A157" t="str">
        <f t="shared" si="63"/>
        <v>Desert Sand 6.0,  Red/Green  5.6</v>
      </c>
      <c r="B157" s="11">
        <f t="shared" si="64"/>
        <v>55</v>
      </c>
      <c r="C157">
        <f t="shared" si="65"/>
        <v>80</v>
      </c>
      <c r="D157">
        <f t="shared" si="66"/>
        <v>80</v>
      </c>
      <c r="E157">
        <f t="shared" si="67"/>
        <v>85</v>
      </c>
      <c r="F157">
        <f t="shared" si="68"/>
        <v>85</v>
      </c>
      <c r="G157">
        <f t="shared" si="69"/>
        <v>90</v>
      </c>
      <c r="H157">
        <f t="shared" si="70"/>
        <v>90</v>
      </c>
      <c r="I157">
        <f t="shared" si="71"/>
        <v>115</v>
      </c>
      <c r="J157">
        <f t="shared" si="72"/>
        <v>115</v>
      </c>
      <c r="K157">
        <f t="shared" si="73"/>
        <v>82</v>
      </c>
      <c r="L157">
        <f t="shared" si="74"/>
        <v>82</v>
      </c>
      <c r="M157">
        <f t="shared" si="75"/>
        <v>95</v>
      </c>
      <c r="N157">
        <f t="shared" si="76"/>
        <v>95</v>
      </c>
      <c r="O157">
        <f t="shared" si="77"/>
        <v>72</v>
      </c>
      <c r="P157">
        <f t="shared" si="78"/>
        <v>72</v>
      </c>
      <c r="Q157">
        <f t="shared" si="79"/>
        <v>90</v>
      </c>
      <c r="R157">
        <f t="shared" si="80"/>
        <v>90</v>
      </c>
      <c r="S157">
        <f t="shared" si="81"/>
        <v>105</v>
      </c>
      <c r="T157">
        <f t="shared" si="82"/>
        <v>105</v>
      </c>
      <c r="U157">
        <f t="shared" si="83"/>
        <v>77</v>
      </c>
      <c r="V157">
        <f t="shared" si="84"/>
        <v>77</v>
      </c>
      <c r="W157">
        <f t="shared" si="85"/>
        <v>82</v>
      </c>
      <c r="X157">
        <f t="shared" si="86"/>
        <v>82</v>
      </c>
      <c r="Y157">
        <f t="shared" si="87"/>
        <v>69.5</v>
      </c>
      <c r="Z157">
        <f t="shared" si="88"/>
        <v>69.5</v>
      </c>
      <c r="AA157">
        <f t="shared" si="89"/>
        <v>80</v>
      </c>
      <c r="AB157">
        <f t="shared" si="90"/>
        <v>80</v>
      </c>
      <c r="AC157" s="27">
        <f t="shared" si="91"/>
        <v>75</v>
      </c>
      <c r="AD157">
        <f t="shared" si="92"/>
        <v>55</v>
      </c>
    </row>
    <row r="158" spans="1:30" hidden="1" x14ac:dyDescent="0.2">
      <c r="A158" t="str">
        <f t="shared" si="63"/>
        <v>Desert Sand 6.0,  Red/Green</v>
      </c>
      <c r="B158" s="11">
        <f t="shared" si="64"/>
        <v>35</v>
      </c>
      <c r="C158">
        <f t="shared" si="65"/>
        <v>60</v>
      </c>
      <c r="D158">
        <f t="shared" si="66"/>
        <v>60</v>
      </c>
      <c r="E158">
        <f t="shared" si="67"/>
        <v>65</v>
      </c>
      <c r="F158">
        <f t="shared" si="68"/>
        <v>65</v>
      </c>
      <c r="G158">
        <f t="shared" si="69"/>
        <v>70</v>
      </c>
      <c r="H158">
        <f t="shared" si="70"/>
        <v>70</v>
      </c>
      <c r="I158">
        <f t="shared" si="71"/>
        <v>95</v>
      </c>
      <c r="J158">
        <f t="shared" si="72"/>
        <v>95</v>
      </c>
      <c r="K158">
        <f t="shared" si="73"/>
        <v>62</v>
      </c>
      <c r="L158">
        <f t="shared" si="74"/>
        <v>62</v>
      </c>
      <c r="M158">
        <f t="shared" si="75"/>
        <v>75</v>
      </c>
      <c r="N158">
        <f t="shared" si="76"/>
        <v>75</v>
      </c>
      <c r="O158">
        <f t="shared" si="77"/>
        <v>52</v>
      </c>
      <c r="P158">
        <f t="shared" si="78"/>
        <v>52</v>
      </c>
      <c r="Q158">
        <f t="shared" si="79"/>
        <v>70</v>
      </c>
      <c r="R158">
        <f t="shared" si="80"/>
        <v>70</v>
      </c>
      <c r="S158">
        <f t="shared" si="81"/>
        <v>85</v>
      </c>
      <c r="T158">
        <f t="shared" si="82"/>
        <v>85</v>
      </c>
      <c r="U158">
        <f t="shared" si="83"/>
        <v>57</v>
      </c>
      <c r="V158">
        <f t="shared" si="84"/>
        <v>57</v>
      </c>
      <c r="W158">
        <f t="shared" si="85"/>
        <v>62</v>
      </c>
      <c r="X158">
        <f t="shared" si="86"/>
        <v>62</v>
      </c>
      <c r="Y158">
        <f t="shared" si="87"/>
        <v>49.5</v>
      </c>
      <c r="Z158">
        <f t="shared" si="88"/>
        <v>49.5</v>
      </c>
      <c r="AA158">
        <f t="shared" si="89"/>
        <v>60</v>
      </c>
      <c r="AB158">
        <f t="shared" si="90"/>
        <v>60</v>
      </c>
      <c r="AC158" s="27">
        <f t="shared" si="91"/>
        <v>55</v>
      </c>
      <c r="AD158">
        <f t="shared" si="92"/>
        <v>35</v>
      </c>
    </row>
    <row r="159" spans="1:30" x14ac:dyDescent="0.2">
      <c r="A159" t="str">
        <f>$I$41&amp;",  "&amp;$A43</f>
        <v>Red  7.1,  Alpine Blue 5.6</v>
      </c>
      <c r="B159" s="11">
        <f>I43</f>
        <v>85</v>
      </c>
      <c r="C159">
        <f t="shared" si="65"/>
        <v>110</v>
      </c>
      <c r="D159">
        <f t="shared" si="66"/>
        <v>110</v>
      </c>
      <c r="E159">
        <f t="shared" si="67"/>
        <v>115</v>
      </c>
      <c r="F159">
        <f t="shared" si="68"/>
        <v>115</v>
      </c>
      <c r="G159">
        <f t="shared" si="69"/>
        <v>120</v>
      </c>
      <c r="H159">
        <f t="shared" si="70"/>
        <v>120</v>
      </c>
      <c r="I159">
        <f t="shared" si="71"/>
        <v>145</v>
      </c>
      <c r="J159">
        <f t="shared" si="72"/>
        <v>145</v>
      </c>
      <c r="K159">
        <f t="shared" si="73"/>
        <v>112</v>
      </c>
      <c r="L159">
        <f t="shared" si="74"/>
        <v>112</v>
      </c>
      <c r="M159">
        <f t="shared" si="75"/>
        <v>125</v>
      </c>
      <c r="N159">
        <f t="shared" si="76"/>
        <v>125</v>
      </c>
      <c r="O159">
        <f t="shared" si="77"/>
        <v>102</v>
      </c>
      <c r="P159">
        <f t="shared" si="78"/>
        <v>102</v>
      </c>
      <c r="Q159">
        <f t="shared" si="79"/>
        <v>120</v>
      </c>
      <c r="R159">
        <f t="shared" si="80"/>
        <v>120</v>
      </c>
      <c r="S159">
        <f t="shared" si="81"/>
        <v>135</v>
      </c>
      <c r="T159">
        <f t="shared" si="82"/>
        <v>135</v>
      </c>
      <c r="U159">
        <f t="shared" si="83"/>
        <v>107</v>
      </c>
      <c r="V159">
        <f t="shared" si="84"/>
        <v>107</v>
      </c>
      <c r="W159">
        <f t="shared" si="85"/>
        <v>112</v>
      </c>
      <c r="X159">
        <f t="shared" si="86"/>
        <v>112</v>
      </c>
      <c r="Y159">
        <f t="shared" si="87"/>
        <v>99.5</v>
      </c>
      <c r="Z159">
        <f t="shared" si="88"/>
        <v>99.5</v>
      </c>
      <c r="AA159">
        <f t="shared" si="89"/>
        <v>110</v>
      </c>
      <c r="AB159">
        <f t="shared" si="90"/>
        <v>110</v>
      </c>
      <c r="AC159" s="27">
        <f t="shared" si="91"/>
        <v>105</v>
      </c>
      <c r="AD159">
        <f t="shared" si="92"/>
        <v>85</v>
      </c>
    </row>
    <row r="160" spans="1:30" hidden="1" x14ac:dyDescent="0.2">
      <c r="A160" t="str">
        <f t="shared" ref="A160:A186" si="93">$I$41&amp;",  "&amp;$A44</f>
        <v>Red  7.1,  Alpine Blue</v>
      </c>
      <c r="B160" s="11">
        <f t="shared" ref="B160:B186" si="94">I44</f>
        <v>85</v>
      </c>
      <c r="C160">
        <f t="shared" si="65"/>
        <v>110</v>
      </c>
      <c r="D160">
        <f t="shared" si="66"/>
        <v>110</v>
      </c>
      <c r="E160">
        <f t="shared" si="67"/>
        <v>115</v>
      </c>
      <c r="F160">
        <f t="shared" si="68"/>
        <v>115</v>
      </c>
      <c r="G160">
        <f t="shared" si="69"/>
        <v>120</v>
      </c>
      <c r="H160">
        <f t="shared" si="70"/>
        <v>120</v>
      </c>
      <c r="I160">
        <f t="shared" si="71"/>
        <v>145</v>
      </c>
      <c r="J160">
        <f t="shared" si="72"/>
        <v>145</v>
      </c>
      <c r="K160">
        <f t="shared" si="73"/>
        <v>112</v>
      </c>
      <c r="L160">
        <f t="shared" si="74"/>
        <v>112</v>
      </c>
      <c r="M160">
        <f t="shared" si="75"/>
        <v>125</v>
      </c>
      <c r="N160">
        <f t="shared" si="76"/>
        <v>125</v>
      </c>
      <c r="O160">
        <f t="shared" si="77"/>
        <v>102</v>
      </c>
      <c r="P160">
        <f t="shared" si="78"/>
        <v>102</v>
      </c>
      <c r="Q160">
        <f t="shared" si="79"/>
        <v>120</v>
      </c>
      <c r="R160">
        <f t="shared" si="80"/>
        <v>120</v>
      </c>
      <c r="S160">
        <f t="shared" si="81"/>
        <v>135</v>
      </c>
      <c r="T160">
        <f t="shared" si="82"/>
        <v>135</v>
      </c>
      <c r="U160">
        <f t="shared" si="83"/>
        <v>107</v>
      </c>
      <c r="V160">
        <f t="shared" si="84"/>
        <v>107</v>
      </c>
      <c r="W160">
        <f t="shared" si="85"/>
        <v>112</v>
      </c>
      <c r="X160">
        <f t="shared" si="86"/>
        <v>112</v>
      </c>
      <c r="Y160">
        <f t="shared" si="87"/>
        <v>99.5</v>
      </c>
      <c r="Z160">
        <f t="shared" si="88"/>
        <v>99.5</v>
      </c>
      <c r="AA160">
        <f t="shared" si="89"/>
        <v>110</v>
      </c>
      <c r="AB160">
        <f t="shared" si="90"/>
        <v>110</v>
      </c>
      <c r="AC160" s="27">
        <f t="shared" si="91"/>
        <v>105</v>
      </c>
      <c r="AD160">
        <f t="shared" si="92"/>
        <v>85</v>
      </c>
    </row>
    <row r="161" spans="1:30" x14ac:dyDescent="0.2">
      <c r="A161" t="str">
        <f t="shared" si="93"/>
        <v>Red  7.1,  Brown  5.6</v>
      </c>
      <c r="B161" s="11">
        <f t="shared" si="94"/>
        <v>90</v>
      </c>
      <c r="C161">
        <f t="shared" si="65"/>
        <v>115</v>
      </c>
      <c r="D161">
        <f t="shared" si="66"/>
        <v>115</v>
      </c>
      <c r="E161">
        <f t="shared" si="67"/>
        <v>120</v>
      </c>
      <c r="F161">
        <f t="shared" si="68"/>
        <v>120</v>
      </c>
      <c r="G161">
        <f t="shared" si="69"/>
        <v>125</v>
      </c>
      <c r="H161">
        <f t="shared" si="70"/>
        <v>125</v>
      </c>
      <c r="I161">
        <f t="shared" si="71"/>
        <v>150</v>
      </c>
      <c r="J161">
        <f t="shared" si="72"/>
        <v>150</v>
      </c>
      <c r="K161">
        <f t="shared" si="73"/>
        <v>117</v>
      </c>
      <c r="L161">
        <f t="shared" si="74"/>
        <v>117</v>
      </c>
      <c r="M161">
        <f t="shared" si="75"/>
        <v>130</v>
      </c>
      <c r="N161">
        <f t="shared" si="76"/>
        <v>130</v>
      </c>
      <c r="O161">
        <f t="shared" si="77"/>
        <v>107</v>
      </c>
      <c r="P161">
        <f t="shared" si="78"/>
        <v>107</v>
      </c>
      <c r="Q161">
        <f t="shared" si="79"/>
        <v>125</v>
      </c>
      <c r="R161">
        <f t="shared" si="80"/>
        <v>125</v>
      </c>
      <c r="S161">
        <f t="shared" si="81"/>
        <v>140</v>
      </c>
      <c r="T161">
        <f t="shared" si="82"/>
        <v>140</v>
      </c>
      <c r="U161">
        <f t="shared" si="83"/>
        <v>112</v>
      </c>
      <c r="V161">
        <f t="shared" si="84"/>
        <v>112</v>
      </c>
      <c r="W161">
        <f t="shared" si="85"/>
        <v>117</v>
      </c>
      <c r="X161">
        <f t="shared" si="86"/>
        <v>117</v>
      </c>
      <c r="Y161">
        <f t="shared" si="87"/>
        <v>104.5</v>
      </c>
      <c r="Z161">
        <f t="shared" si="88"/>
        <v>104.5</v>
      </c>
      <c r="AA161">
        <f t="shared" si="89"/>
        <v>115</v>
      </c>
      <c r="AB161">
        <f t="shared" si="90"/>
        <v>115</v>
      </c>
      <c r="AC161" s="27">
        <f t="shared" si="91"/>
        <v>110</v>
      </c>
      <c r="AD161">
        <f t="shared" si="92"/>
        <v>90</v>
      </c>
    </row>
    <row r="162" spans="1:30" hidden="1" x14ac:dyDescent="0.2">
      <c r="A162" t="str">
        <f t="shared" si="93"/>
        <v>Red  7.1,  Brown</v>
      </c>
      <c r="B162" s="11">
        <f t="shared" si="94"/>
        <v>90</v>
      </c>
      <c r="C162">
        <f t="shared" si="65"/>
        <v>115</v>
      </c>
      <c r="D162">
        <f t="shared" si="66"/>
        <v>115</v>
      </c>
      <c r="E162">
        <f t="shared" si="67"/>
        <v>120</v>
      </c>
      <c r="F162">
        <f t="shared" si="68"/>
        <v>120</v>
      </c>
      <c r="G162">
        <f t="shared" si="69"/>
        <v>125</v>
      </c>
      <c r="H162">
        <f t="shared" si="70"/>
        <v>125</v>
      </c>
      <c r="I162">
        <f t="shared" si="71"/>
        <v>150</v>
      </c>
      <c r="J162">
        <f t="shared" si="72"/>
        <v>150</v>
      </c>
      <c r="K162">
        <f t="shared" si="73"/>
        <v>117</v>
      </c>
      <c r="L162">
        <f t="shared" si="74"/>
        <v>117</v>
      </c>
      <c r="M162">
        <f t="shared" si="75"/>
        <v>130</v>
      </c>
      <c r="N162">
        <f t="shared" si="76"/>
        <v>130</v>
      </c>
      <c r="O162">
        <f t="shared" si="77"/>
        <v>107</v>
      </c>
      <c r="P162">
        <f t="shared" si="78"/>
        <v>107</v>
      </c>
      <c r="Q162">
        <f t="shared" si="79"/>
        <v>125</v>
      </c>
      <c r="R162">
        <f t="shared" si="80"/>
        <v>125</v>
      </c>
      <c r="S162">
        <f t="shared" si="81"/>
        <v>140</v>
      </c>
      <c r="T162">
        <f t="shared" si="82"/>
        <v>140</v>
      </c>
      <c r="U162">
        <f t="shared" si="83"/>
        <v>112</v>
      </c>
      <c r="V162">
        <f t="shared" si="84"/>
        <v>112</v>
      </c>
      <c r="W162">
        <f t="shared" si="85"/>
        <v>117</v>
      </c>
      <c r="X162">
        <f t="shared" si="86"/>
        <v>117</v>
      </c>
      <c r="Y162">
        <f t="shared" si="87"/>
        <v>104.5</v>
      </c>
      <c r="Z162">
        <f t="shared" si="88"/>
        <v>104.5</v>
      </c>
      <c r="AA162">
        <f t="shared" si="89"/>
        <v>115</v>
      </c>
      <c r="AB162">
        <f t="shared" si="90"/>
        <v>115</v>
      </c>
      <c r="AC162" s="27">
        <f t="shared" si="91"/>
        <v>110</v>
      </c>
      <c r="AD162">
        <f t="shared" si="92"/>
        <v>90</v>
      </c>
    </row>
    <row r="163" spans="1:30" x14ac:dyDescent="0.2">
      <c r="A163" t="str">
        <f t="shared" si="93"/>
        <v>Red  7.1,  Desert Sand 6.0</v>
      </c>
      <c r="B163" s="11">
        <f t="shared" si="94"/>
        <v>95</v>
      </c>
      <c r="C163">
        <f t="shared" si="65"/>
        <v>120</v>
      </c>
      <c r="D163">
        <f t="shared" si="66"/>
        <v>120</v>
      </c>
      <c r="E163">
        <f t="shared" si="67"/>
        <v>125</v>
      </c>
      <c r="F163">
        <f t="shared" si="68"/>
        <v>125</v>
      </c>
      <c r="G163">
        <f t="shared" si="69"/>
        <v>130</v>
      </c>
      <c r="H163">
        <f t="shared" si="70"/>
        <v>130</v>
      </c>
      <c r="I163">
        <f t="shared" si="71"/>
        <v>155</v>
      </c>
      <c r="J163">
        <f t="shared" si="72"/>
        <v>155</v>
      </c>
      <c r="K163">
        <f t="shared" si="73"/>
        <v>122</v>
      </c>
      <c r="L163">
        <f t="shared" si="74"/>
        <v>122</v>
      </c>
      <c r="M163">
        <f t="shared" si="75"/>
        <v>135</v>
      </c>
      <c r="N163">
        <f t="shared" si="76"/>
        <v>135</v>
      </c>
      <c r="O163">
        <f t="shared" si="77"/>
        <v>112</v>
      </c>
      <c r="P163">
        <f t="shared" si="78"/>
        <v>112</v>
      </c>
      <c r="Q163">
        <f t="shared" si="79"/>
        <v>130</v>
      </c>
      <c r="R163">
        <f t="shared" si="80"/>
        <v>130</v>
      </c>
      <c r="S163">
        <f t="shared" si="81"/>
        <v>145</v>
      </c>
      <c r="T163">
        <f t="shared" si="82"/>
        <v>145</v>
      </c>
      <c r="U163">
        <f t="shared" si="83"/>
        <v>117</v>
      </c>
      <c r="V163">
        <f t="shared" si="84"/>
        <v>117</v>
      </c>
      <c r="W163">
        <f t="shared" si="85"/>
        <v>122</v>
      </c>
      <c r="X163">
        <f t="shared" si="86"/>
        <v>122</v>
      </c>
      <c r="Y163">
        <f t="shared" si="87"/>
        <v>109.5</v>
      </c>
      <c r="Z163">
        <f t="shared" si="88"/>
        <v>109.5</v>
      </c>
      <c r="AA163">
        <f t="shared" si="89"/>
        <v>120</v>
      </c>
      <c r="AB163">
        <f t="shared" si="90"/>
        <v>120</v>
      </c>
      <c r="AC163" s="27">
        <f t="shared" si="91"/>
        <v>115</v>
      </c>
      <c r="AD163">
        <f t="shared" si="92"/>
        <v>95</v>
      </c>
    </row>
    <row r="164" spans="1:30" hidden="1" x14ac:dyDescent="0.2">
      <c r="A164" t="str">
        <f t="shared" si="93"/>
        <v>Red  7.1,  Desert Sand</v>
      </c>
      <c r="B164" s="11">
        <f t="shared" si="94"/>
        <v>95</v>
      </c>
      <c r="C164">
        <f t="shared" si="65"/>
        <v>120</v>
      </c>
      <c r="D164">
        <f t="shared" si="66"/>
        <v>120</v>
      </c>
      <c r="E164">
        <f t="shared" si="67"/>
        <v>125</v>
      </c>
      <c r="F164">
        <f t="shared" si="68"/>
        <v>125</v>
      </c>
      <c r="G164">
        <f t="shared" si="69"/>
        <v>130</v>
      </c>
      <c r="H164">
        <f t="shared" si="70"/>
        <v>130</v>
      </c>
      <c r="I164">
        <f t="shared" si="71"/>
        <v>155</v>
      </c>
      <c r="J164">
        <f t="shared" si="72"/>
        <v>155</v>
      </c>
      <c r="K164">
        <f t="shared" si="73"/>
        <v>122</v>
      </c>
      <c r="L164">
        <f t="shared" si="74"/>
        <v>122</v>
      </c>
      <c r="M164">
        <f t="shared" si="75"/>
        <v>135</v>
      </c>
      <c r="N164">
        <f t="shared" si="76"/>
        <v>135</v>
      </c>
      <c r="O164">
        <f t="shared" si="77"/>
        <v>112</v>
      </c>
      <c r="P164">
        <f t="shared" si="78"/>
        <v>112</v>
      </c>
      <c r="Q164">
        <f t="shared" si="79"/>
        <v>130</v>
      </c>
      <c r="R164">
        <f t="shared" si="80"/>
        <v>130</v>
      </c>
      <c r="S164">
        <f t="shared" si="81"/>
        <v>145</v>
      </c>
      <c r="T164">
        <f t="shared" si="82"/>
        <v>145</v>
      </c>
      <c r="U164">
        <f t="shared" si="83"/>
        <v>117</v>
      </c>
      <c r="V164">
        <f t="shared" si="84"/>
        <v>117</v>
      </c>
      <c r="W164">
        <f t="shared" si="85"/>
        <v>122</v>
      </c>
      <c r="X164">
        <f t="shared" si="86"/>
        <v>122</v>
      </c>
      <c r="Y164">
        <f t="shared" si="87"/>
        <v>109.5</v>
      </c>
      <c r="Z164">
        <f t="shared" si="88"/>
        <v>109.5</v>
      </c>
      <c r="AA164">
        <f t="shared" si="89"/>
        <v>120</v>
      </c>
      <c r="AB164">
        <f t="shared" si="90"/>
        <v>120</v>
      </c>
      <c r="AC164" s="27">
        <f t="shared" si="91"/>
        <v>115</v>
      </c>
      <c r="AD164">
        <f t="shared" si="92"/>
        <v>95</v>
      </c>
    </row>
    <row r="165" spans="1:30" x14ac:dyDescent="0.2">
      <c r="A165" t="str">
        <f t="shared" si="93"/>
        <v>Red  7.1,  Red  7.1</v>
      </c>
      <c r="B165" s="11">
        <f t="shared" si="94"/>
        <v>120</v>
      </c>
      <c r="C165">
        <f t="shared" si="65"/>
        <v>145</v>
      </c>
      <c r="D165">
        <f t="shared" si="66"/>
        <v>145</v>
      </c>
      <c r="E165">
        <f t="shared" si="67"/>
        <v>150</v>
      </c>
      <c r="F165">
        <f t="shared" si="68"/>
        <v>150</v>
      </c>
      <c r="G165">
        <f t="shared" si="69"/>
        <v>155</v>
      </c>
      <c r="H165">
        <f t="shared" si="70"/>
        <v>155</v>
      </c>
      <c r="I165" s="9">
        <f t="shared" si="71"/>
        <v>180</v>
      </c>
      <c r="J165">
        <f t="shared" si="72"/>
        <v>180</v>
      </c>
      <c r="K165">
        <f t="shared" si="73"/>
        <v>147</v>
      </c>
      <c r="L165">
        <f t="shared" si="74"/>
        <v>147</v>
      </c>
      <c r="M165">
        <f t="shared" si="75"/>
        <v>160</v>
      </c>
      <c r="N165">
        <f t="shared" si="76"/>
        <v>160</v>
      </c>
      <c r="O165">
        <f t="shared" si="77"/>
        <v>137</v>
      </c>
      <c r="P165">
        <f t="shared" si="78"/>
        <v>137</v>
      </c>
      <c r="Q165">
        <f t="shared" si="79"/>
        <v>155</v>
      </c>
      <c r="R165">
        <f t="shared" si="80"/>
        <v>155</v>
      </c>
      <c r="S165">
        <f t="shared" si="81"/>
        <v>170</v>
      </c>
      <c r="T165">
        <f t="shared" si="82"/>
        <v>170</v>
      </c>
      <c r="U165">
        <f t="shared" si="83"/>
        <v>142</v>
      </c>
      <c r="V165">
        <f t="shared" si="84"/>
        <v>142</v>
      </c>
      <c r="W165">
        <f t="shared" si="85"/>
        <v>147</v>
      </c>
      <c r="X165">
        <f t="shared" si="86"/>
        <v>147</v>
      </c>
      <c r="Y165">
        <f t="shared" si="87"/>
        <v>134.5</v>
      </c>
      <c r="Z165">
        <f t="shared" si="88"/>
        <v>134.5</v>
      </c>
      <c r="AA165">
        <f t="shared" si="89"/>
        <v>145</v>
      </c>
      <c r="AB165">
        <f t="shared" si="90"/>
        <v>145</v>
      </c>
      <c r="AC165" s="27">
        <f t="shared" si="91"/>
        <v>140</v>
      </c>
      <c r="AD165">
        <f t="shared" si="92"/>
        <v>120</v>
      </c>
    </row>
    <row r="166" spans="1:30" hidden="1" x14ac:dyDescent="0.2">
      <c r="A166" t="str">
        <f t="shared" si="93"/>
        <v>Red  7.1,  Red</v>
      </c>
      <c r="B166" s="11">
        <f t="shared" si="94"/>
        <v>120</v>
      </c>
      <c r="C166">
        <f t="shared" si="65"/>
        <v>145</v>
      </c>
      <c r="D166">
        <f t="shared" si="66"/>
        <v>145</v>
      </c>
      <c r="E166">
        <f t="shared" si="67"/>
        <v>150</v>
      </c>
      <c r="F166">
        <f t="shared" si="68"/>
        <v>150</v>
      </c>
      <c r="G166">
        <f t="shared" si="69"/>
        <v>155</v>
      </c>
      <c r="H166">
        <f t="shared" si="70"/>
        <v>155</v>
      </c>
      <c r="I166">
        <f t="shared" si="71"/>
        <v>180</v>
      </c>
      <c r="J166">
        <f t="shared" si="72"/>
        <v>180</v>
      </c>
      <c r="K166">
        <f t="shared" si="73"/>
        <v>147</v>
      </c>
      <c r="L166">
        <f t="shared" si="74"/>
        <v>147</v>
      </c>
      <c r="M166">
        <f t="shared" si="75"/>
        <v>160</v>
      </c>
      <c r="N166">
        <f t="shared" si="76"/>
        <v>160</v>
      </c>
      <c r="O166">
        <f t="shared" si="77"/>
        <v>137</v>
      </c>
      <c r="P166">
        <f t="shared" si="78"/>
        <v>137</v>
      </c>
      <c r="Q166">
        <f t="shared" si="79"/>
        <v>155</v>
      </c>
      <c r="R166">
        <f t="shared" si="80"/>
        <v>155</v>
      </c>
      <c r="S166">
        <f t="shared" si="81"/>
        <v>170</v>
      </c>
      <c r="T166">
        <f t="shared" si="82"/>
        <v>170</v>
      </c>
      <c r="U166">
        <f t="shared" si="83"/>
        <v>142</v>
      </c>
      <c r="V166">
        <f t="shared" si="84"/>
        <v>142</v>
      </c>
      <c r="W166">
        <f t="shared" si="85"/>
        <v>147</v>
      </c>
      <c r="X166">
        <f t="shared" si="86"/>
        <v>147</v>
      </c>
      <c r="Y166">
        <f t="shared" si="87"/>
        <v>134.5</v>
      </c>
      <c r="Z166">
        <f t="shared" si="88"/>
        <v>134.5</v>
      </c>
      <c r="AA166">
        <f t="shared" si="89"/>
        <v>145</v>
      </c>
      <c r="AB166">
        <f t="shared" si="90"/>
        <v>145</v>
      </c>
      <c r="AC166" s="27">
        <f t="shared" si="91"/>
        <v>140</v>
      </c>
      <c r="AD166">
        <f t="shared" si="92"/>
        <v>120</v>
      </c>
    </row>
    <row r="167" spans="1:30" x14ac:dyDescent="0.2">
      <c r="A167" t="str">
        <f t="shared" si="93"/>
        <v>Red  7.1,  Lichen  5.6</v>
      </c>
      <c r="B167" s="11">
        <f t="shared" si="94"/>
        <v>87</v>
      </c>
      <c r="C167">
        <f t="shared" si="65"/>
        <v>112</v>
      </c>
      <c r="D167">
        <f t="shared" si="66"/>
        <v>112</v>
      </c>
      <c r="E167">
        <f t="shared" si="67"/>
        <v>117</v>
      </c>
      <c r="F167">
        <f t="shared" si="68"/>
        <v>117</v>
      </c>
      <c r="G167">
        <f t="shared" si="69"/>
        <v>122</v>
      </c>
      <c r="H167">
        <f t="shared" si="70"/>
        <v>122</v>
      </c>
      <c r="I167">
        <f t="shared" si="71"/>
        <v>147</v>
      </c>
      <c r="J167">
        <f t="shared" si="72"/>
        <v>147</v>
      </c>
      <c r="K167">
        <f t="shared" si="73"/>
        <v>114</v>
      </c>
      <c r="L167">
        <f t="shared" si="74"/>
        <v>114</v>
      </c>
      <c r="M167">
        <f t="shared" si="75"/>
        <v>127</v>
      </c>
      <c r="N167">
        <f t="shared" si="76"/>
        <v>127</v>
      </c>
      <c r="O167">
        <f t="shared" si="77"/>
        <v>104</v>
      </c>
      <c r="P167">
        <f t="shared" si="78"/>
        <v>104</v>
      </c>
      <c r="Q167">
        <f t="shared" si="79"/>
        <v>122</v>
      </c>
      <c r="R167">
        <f t="shared" si="80"/>
        <v>122</v>
      </c>
      <c r="S167">
        <f t="shared" si="81"/>
        <v>137</v>
      </c>
      <c r="T167">
        <f t="shared" si="82"/>
        <v>137</v>
      </c>
      <c r="U167">
        <f t="shared" si="83"/>
        <v>109</v>
      </c>
      <c r="V167">
        <f t="shared" si="84"/>
        <v>109</v>
      </c>
      <c r="W167">
        <f t="shared" si="85"/>
        <v>114</v>
      </c>
      <c r="X167">
        <f t="shared" si="86"/>
        <v>114</v>
      </c>
      <c r="Y167">
        <f t="shared" si="87"/>
        <v>101.5</v>
      </c>
      <c r="Z167">
        <f t="shared" si="88"/>
        <v>101.5</v>
      </c>
      <c r="AA167">
        <f t="shared" si="89"/>
        <v>112</v>
      </c>
      <c r="AB167">
        <f t="shared" si="90"/>
        <v>112</v>
      </c>
      <c r="AC167" s="27">
        <f t="shared" si="91"/>
        <v>107</v>
      </c>
      <c r="AD167">
        <f t="shared" si="92"/>
        <v>87</v>
      </c>
    </row>
    <row r="168" spans="1:30" hidden="1" x14ac:dyDescent="0.2">
      <c r="A168" t="str">
        <f t="shared" si="93"/>
        <v>Red  7.1,  Lichen</v>
      </c>
      <c r="B168" s="11">
        <f t="shared" si="94"/>
        <v>87</v>
      </c>
      <c r="C168">
        <f t="shared" si="65"/>
        <v>112</v>
      </c>
      <c r="D168">
        <f t="shared" si="66"/>
        <v>112</v>
      </c>
      <c r="E168">
        <f t="shared" si="67"/>
        <v>117</v>
      </c>
      <c r="F168">
        <f t="shared" si="68"/>
        <v>117</v>
      </c>
      <c r="G168">
        <f t="shared" si="69"/>
        <v>122</v>
      </c>
      <c r="H168">
        <f t="shared" si="70"/>
        <v>122</v>
      </c>
      <c r="I168">
        <f t="shared" si="71"/>
        <v>147</v>
      </c>
      <c r="J168">
        <f t="shared" si="72"/>
        <v>147</v>
      </c>
      <c r="K168">
        <f t="shared" si="73"/>
        <v>114</v>
      </c>
      <c r="L168">
        <f t="shared" si="74"/>
        <v>114</v>
      </c>
      <c r="M168">
        <f t="shared" si="75"/>
        <v>127</v>
      </c>
      <c r="N168">
        <f t="shared" si="76"/>
        <v>127</v>
      </c>
      <c r="O168">
        <f t="shared" si="77"/>
        <v>104</v>
      </c>
      <c r="P168">
        <f t="shared" si="78"/>
        <v>104</v>
      </c>
      <c r="Q168">
        <f t="shared" si="79"/>
        <v>122</v>
      </c>
      <c r="R168">
        <f t="shared" si="80"/>
        <v>122</v>
      </c>
      <c r="S168">
        <f t="shared" si="81"/>
        <v>137</v>
      </c>
      <c r="T168">
        <f t="shared" si="82"/>
        <v>137</v>
      </c>
      <c r="U168">
        <f t="shared" si="83"/>
        <v>109</v>
      </c>
      <c r="V168">
        <f t="shared" si="84"/>
        <v>109</v>
      </c>
      <c r="W168">
        <f t="shared" si="85"/>
        <v>114</v>
      </c>
      <c r="X168">
        <f t="shared" si="86"/>
        <v>114</v>
      </c>
      <c r="Y168">
        <f t="shared" si="87"/>
        <v>101.5</v>
      </c>
      <c r="Z168">
        <f t="shared" si="88"/>
        <v>101.5</v>
      </c>
      <c r="AA168">
        <f t="shared" si="89"/>
        <v>112</v>
      </c>
      <c r="AB168">
        <f t="shared" si="90"/>
        <v>112</v>
      </c>
      <c r="AC168" s="27">
        <f t="shared" si="91"/>
        <v>107</v>
      </c>
      <c r="AD168">
        <f t="shared" si="92"/>
        <v>87</v>
      </c>
    </row>
    <row r="169" spans="1:30" x14ac:dyDescent="0.2">
      <c r="A169" t="str">
        <f t="shared" si="93"/>
        <v>Red  7.1,  Black  6.3</v>
      </c>
      <c r="B169" s="11">
        <f t="shared" si="94"/>
        <v>100</v>
      </c>
      <c r="C169">
        <f t="shared" si="65"/>
        <v>125</v>
      </c>
      <c r="D169">
        <f t="shared" si="66"/>
        <v>125</v>
      </c>
      <c r="E169">
        <f t="shared" si="67"/>
        <v>130</v>
      </c>
      <c r="F169">
        <f t="shared" si="68"/>
        <v>130</v>
      </c>
      <c r="G169">
        <f t="shared" si="69"/>
        <v>135</v>
      </c>
      <c r="H169">
        <f t="shared" si="70"/>
        <v>135</v>
      </c>
      <c r="I169">
        <f t="shared" si="71"/>
        <v>160</v>
      </c>
      <c r="J169">
        <f t="shared" si="72"/>
        <v>160</v>
      </c>
      <c r="K169">
        <f t="shared" si="73"/>
        <v>127</v>
      </c>
      <c r="L169">
        <f t="shared" si="74"/>
        <v>127</v>
      </c>
      <c r="M169">
        <f t="shared" si="75"/>
        <v>140</v>
      </c>
      <c r="N169">
        <f t="shared" si="76"/>
        <v>140</v>
      </c>
      <c r="O169">
        <f t="shared" si="77"/>
        <v>117</v>
      </c>
      <c r="P169">
        <f t="shared" si="78"/>
        <v>117</v>
      </c>
      <c r="Q169">
        <f t="shared" si="79"/>
        <v>135</v>
      </c>
      <c r="R169">
        <f t="shared" si="80"/>
        <v>135</v>
      </c>
      <c r="S169">
        <f t="shared" si="81"/>
        <v>150</v>
      </c>
      <c r="T169">
        <f t="shared" si="82"/>
        <v>150</v>
      </c>
      <c r="U169">
        <f t="shared" si="83"/>
        <v>122</v>
      </c>
      <c r="V169">
        <f t="shared" si="84"/>
        <v>122</v>
      </c>
      <c r="W169">
        <f t="shared" si="85"/>
        <v>127</v>
      </c>
      <c r="X169">
        <f t="shared" si="86"/>
        <v>127</v>
      </c>
      <c r="Y169">
        <f t="shared" si="87"/>
        <v>114.5</v>
      </c>
      <c r="Z169">
        <f t="shared" si="88"/>
        <v>114.5</v>
      </c>
      <c r="AA169">
        <f t="shared" si="89"/>
        <v>125</v>
      </c>
      <c r="AB169">
        <f t="shared" si="90"/>
        <v>125</v>
      </c>
      <c r="AC169" s="27">
        <f t="shared" si="91"/>
        <v>120</v>
      </c>
      <c r="AD169">
        <f t="shared" si="92"/>
        <v>100</v>
      </c>
    </row>
    <row r="170" spans="1:30" hidden="1" x14ac:dyDescent="0.2">
      <c r="A170" t="str">
        <f t="shared" si="93"/>
        <v>Red  7.1,  Black</v>
      </c>
      <c r="B170" s="11">
        <f t="shared" si="94"/>
        <v>100</v>
      </c>
      <c r="C170">
        <f t="shared" si="65"/>
        <v>125</v>
      </c>
      <c r="D170">
        <f t="shared" si="66"/>
        <v>125</v>
      </c>
      <c r="E170">
        <f t="shared" si="67"/>
        <v>130</v>
      </c>
      <c r="F170">
        <f t="shared" si="68"/>
        <v>130</v>
      </c>
      <c r="G170">
        <f t="shared" si="69"/>
        <v>135</v>
      </c>
      <c r="H170">
        <f t="shared" si="70"/>
        <v>135</v>
      </c>
      <c r="I170">
        <f t="shared" si="71"/>
        <v>160</v>
      </c>
      <c r="J170">
        <f t="shared" si="72"/>
        <v>160</v>
      </c>
      <c r="K170">
        <f t="shared" si="73"/>
        <v>127</v>
      </c>
      <c r="L170">
        <f t="shared" si="74"/>
        <v>127</v>
      </c>
      <c r="M170">
        <f t="shared" si="75"/>
        <v>140</v>
      </c>
      <c r="N170">
        <f t="shared" si="76"/>
        <v>140</v>
      </c>
      <c r="O170">
        <f t="shared" si="77"/>
        <v>117</v>
      </c>
      <c r="P170">
        <f t="shared" si="78"/>
        <v>117</v>
      </c>
      <c r="Q170">
        <f t="shared" si="79"/>
        <v>135</v>
      </c>
      <c r="R170">
        <f t="shared" si="80"/>
        <v>135</v>
      </c>
      <c r="S170">
        <f t="shared" si="81"/>
        <v>150</v>
      </c>
      <c r="T170">
        <f t="shared" si="82"/>
        <v>150</v>
      </c>
      <c r="U170">
        <f t="shared" si="83"/>
        <v>122</v>
      </c>
      <c r="V170">
        <f t="shared" si="84"/>
        <v>122</v>
      </c>
      <c r="W170">
        <f t="shared" si="85"/>
        <v>127</v>
      </c>
      <c r="X170">
        <f t="shared" si="86"/>
        <v>127</v>
      </c>
      <c r="Y170">
        <f t="shared" si="87"/>
        <v>114.5</v>
      </c>
      <c r="Z170">
        <f t="shared" si="88"/>
        <v>114.5</v>
      </c>
      <c r="AA170">
        <f t="shared" si="89"/>
        <v>125</v>
      </c>
      <c r="AB170">
        <f t="shared" si="90"/>
        <v>125</v>
      </c>
      <c r="AC170" s="27">
        <f t="shared" si="91"/>
        <v>120</v>
      </c>
      <c r="AD170">
        <f t="shared" si="92"/>
        <v>100</v>
      </c>
    </row>
    <row r="171" spans="1:30" x14ac:dyDescent="0.2">
      <c r="A171" t="str">
        <f t="shared" si="93"/>
        <v>Red  7.1,  Terracotta  5.0</v>
      </c>
      <c r="B171" s="11">
        <f t="shared" si="94"/>
        <v>77</v>
      </c>
      <c r="C171">
        <f t="shared" si="65"/>
        <v>102</v>
      </c>
      <c r="D171">
        <f t="shared" si="66"/>
        <v>102</v>
      </c>
      <c r="E171">
        <f t="shared" si="67"/>
        <v>107</v>
      </c>
      <c r="F171">
        <f t="shared" si="68"/>
        <v>107</v>
      </c>
      <c r="G171">
        <f t="shared" si="69"/>
        <v>112</v>
      </c>
      <c r="H171">
        <f t="shared" si="70"/>
        <v>112</v>
      </c>
      <c r="I171">
        <f t="shared" si="71"/>
        <v>137</v>
      </c>
      <c r="J171">
        <f t="shared" si="72"/>
        <v>137</v>
      </c>
      <c r="K171">
        <f t="shared" si="73"/>
        <v>104</v>
      </c>
      <c r="L171">
        <f t="shared" si="74"/>
        <v>104</v>
      </c>
      <c r="M171">
        <f t="shared" si="75"/>
        <v>117</v>
      </c>
      <c r="N171">
        <f t="shared" si="76"/>
        <v>117</v>
      </c>
      <c r="O171">
        <f t="shared" si="77"/>
        <v>94</v>
      </c>
      <c r="P171">
        <f t="shared" si="78"/>
        <v>94</v>
      </c>
      <c r="Q171">
        <f t="shared" si="79"/>
        <v>112</v>
      </c>
      <c r="R171">
        <f t="shared" si="80"/>
        <v>112</v>
      </c>
      <c r="S171">
        <f t="shared" si="81"/>
        <v>127</v>
      </c>
      <c r="T171">
        <f t="shared" si="82"/>
        <v>127</v>
      </c>
      <c r="U171">
        <f t="shared" si="83"/>
        <v>99</v>
      </c>
      <c r="V171">
        <f t="shared" si="84"/>
        <v>99</v>
      </c>
      <c r="W171">
        <f t="shared" si="85"/>
        <v>104</v>
      </c>
      <c r="X171">
        <f t="shared" si="86"/>
        <v>104</v>
      </c>
      <c r="Y171">
        <f t="shared" si="87"/>
        <v>91.5</v>
      </c>
      <c r="Z171">
        <f t="shared" si="88"/>
        <v>91.5</v>
      </c>
      <c r="AA171">
        <f t="shared" si="89"/>
        <v>102</v>
      </c>
      <c r="AB171">
        <f t="shared" si="90"/>
        <v>102</v>
      </c>
      <c r="AC171" s="27">
        <f t="shared" si="91"/>
        <v>97</v>
      </c>
      <c r="AD171">
        <f t="shared" si="92"/>
        <v>77</v>
      </c>
    </row>
    <row r="172" spans="1:30" hidden="1" x14ac:dyDescent="0.2">
      <c r="A172" t="str">
        <f t="shared" si="93"/>
        <v>Red  7.1,  Terracotta</v>
      </c>
      <c r="B172" s="11">
        <f t="shared" si="94"/>
        <v>77</v>
      </c>
      <c r="C172">
        <f t="shared" si="65"/>
        <v>102</v>
      </c>
      <c r="D172">
        <f t="shared" si="66"/>
        <v>102</v>
      </c>
      <c r="E172">
        <f t="shared" si="67"/>
        <v>107</v>
      </c>
      <c r="F172">
        <f t="shared" si="68"/>
        <v>107</v>
      </c>
      <c r="G172">
        <f t="shared" si="69"/>
        <v>112</v>
      </c>
      <c r="H172">
        <f t="shared" si="70"/>
        <v>112</v>
      </c>
      <c r="I172">
        <f t="shared" si="71"/>
        <v>137</v>
      </c>
      <c r="J172">
        <f t="shared" si="72"/>
        <v>137</v>
      </c>
      <c r="K172">
        <f t="shared" si="73"/>
        <v>104</v>
      </c>
      <c r="L172">
        <f t="shared" si="74"/>
        <v>104</v>
      </c>
      <c r="M172">
        <f t="shared" si="75"/>
        <v>117</v>
      </c>
      <c r="N172">
        <f t="shared" si="76"/>
        <v>117</v>
      </c>
      <c r="O172">
        <f t="shared" si="77"/>
        <v>94</v>
      </c>
      <c r="P172">
        <f t="shared" si="78"/>
        <v>94</v>
      </c>
      <c r="Q172">
        <f t="shared" si="79"/>
        <v>112</v>
      </c>
      <c r="R172">
        <f t="shared" si="80"/>
        <v>112</v>
      </c>
      <c r="S172">
        <f t="shared" si="81"/>
        <v>127</v>
      </c>
      <c r="T172">
        <f t="shared" si="82"/>
        <v>127</v>
      </c>
      <c r="U172">
        <f t="shared" si="83"/>
        <v>99</v>
      </c>
      <c r="V172">
        <f t="shared" si="84"/>
        <v>99</v>
      </c>
      <c r="W172">
        <f t="shared" si="85"/>
        <v>104</v>
      </c>
      <c r="X172">
        <f t="shared" si="86"/>
        <v>104</v>
      </c>
      <c r="Y172">
        <f t="shared" si="87"/>
        <v>91.5</v>
      </c>
      <c r="Z172">
        <f t="shared" si="88"/>
        <v>91.5</v>
      </c>
      <c r="AA172">
        <f t="shared" si="89"/>
        <v>102</v>
      </c>
      <c r="AB172">
        <f t="shared" si="90"/>
        <v>102</v>
      </c>
      <c r="AC172" s="27">
        <f t="shared" si="91"/>
        <v>97</v>
      </c>
      <c r="AD172">
        <f t="shared" si="92"/>
        <v>77</v>
      </c>
    </row>
    <row r="173" spans="1:30" x14ac:dyDescent="0.2">
      <c r="A173" t="str">
        <f t="shared" si="93"/>
        <v>Red  7.1,  Purple  6.3</v>
      </c>
      <c r="B173" s="11">
        <f t="shared" si="94"/>
        <v>95</v>
      </c>
      <c r="C173">
        <f t="shared" si="65"/>
        <v>120</v>
      </c>
      <c r="D173">
        <f t="shared" si="66"/>
        <v>120</v>
      </c>
      <c r="E173">
        <f t="shared" si="67"/>
        <v>125</v>
      </c>
      <c r="F173">
        <f t="shared" si="68"/>
        <v>125</v>
      </c>
      <c r="G173">
        <f t="shared" si="69"/>
        <v>130</v>
      </c>
      <c r="H173">
        <f t="shared" si="70"/>
        <v>130</v>
      </c>
      <c r="I173">
        <f t="shared" si="71"/>
        <v>155</v>
      </c>
      <c r="J173">
        <f t="shared" si="72"/>
        <v>155</v>
      </c>
      <c r="K173">
        <f t="shared" si="73"/>
        <v>122</v>
      </c>
      <c r="L173">
        <f t="shared" si="74"/>
        <v>122</v>
      </c>
      <c r="M173">
        <f t="shared" si="75"/>
        <v>135</v>
      </c>
      <c r="N173">
        <f t="shared" si="76"/>
        <v>135</v>
      </c>
      <c r="O173">
        <f t="shared" si="77"/>
        <v>112</v>
      </c>
      <c r="P173">
        <f t="shared" si="78"/>
        <v>112</v>
      </c>
      <c r="Q173">
        <f t="shared" si="79"/>
        <v>130</v>
      </c>
      <c r="R173">
        <f t="shared" si="80"/>
        <v>130</v>
      </c>
      <c r="S173">
        <f t="shared" si="81"/>
        <v>145</v>
      </c>
      <c r="T173">
        <f t="shared" si="82"/>
        <v>145</v>
      </c>
      <c r="U173">
        <f t="shared" si="83"/>
        <v>117</v>
      </c>
      <c r="V173">
        <f t="shared" si="84"/>
        <v>117</v>
      </c>
      <c r="W173">
        <f t="shared" si="85"/>
        <v>122</v>
      </c>
      <c r="X173">
        <f t="shared" si="86"/>
        <v>122</v>
      </c>
      <c r="Y173">
        <f t="shared" si="87"/>
        <v>109.5</v>
      </c>
      <c r="Z173">
        <f t="shared" si="88"/>
        <v>109.5</v>
      </c>
      <c r="AA173">
        <f t="shared" si="89"/>
        <v>120</v>
      </c>
      <c r="AB173">
        <f t="shared" si="90"/>
        <v>120</v>
      </c>
      <c r="AC173" s="27">
        <f t="shared" si="91"/>
        <v>115</v>
      </c>
      <c r="AD173">
        <f t="shared" si="92"/>
        <v>95</v>
      </c>
    </row>
    <row r="174" spans="1:30" hidden="1" x14ac:dyDescent="0.2">
      <c r="A174" t="str">
        <f t="shared" si="93"/>
        <v>Red  7.1,  Purple</v>
      </c>
      <c r="B174" s="11">
        <f t="shared" si="94"/>
        <v>95</v>
      </c>
      <c r="C174">
        <f t="shared" si="65"/>
        <v>120</v>
      </c>
      <c r="D174">
        <f t="shared" si="66"/>
        <v>120</v>
      </c>
      <c r="E174">
        <f t="shared" si="67"/>
        <v>125</v>
      </c>
      <c r="F174">
        <f t="shared" si="68"/>
        <v>125</v>
      </c>
      <c r="G174">
        <f t="shared" si="69"/>
        <v>130</v>
      </c>
      <c r="H174">
        <f t="shared" si="70"/>
        <v>130</v>
      </c>
      <c r="I174">
        <f t="shared" si="71"/>
        <v>155</v>
      </c>
      <c r="J174">
        <f t="shared" si="72"/>
        <v>155</v>
      </c>
      <c r="K174">
        <f t="shared" si="73"/>
        <v>122</v>
      </c>
      <c r="L174">
        <f t="shared" si="74"/>
        <v>122</v>
      </c>
      <c r="M174">
        <f t="shared" si="75"/>
        <v>135</v>
      </c>
      <c r="N174">
        <f t="shared" si="76"/>
        <v>135</v>
      </c>
      <c r="O174">
        <f t="shared" si="77"/>
        <v>112</v>
      </c>
      <c r="P174">
        <f t="shared" si="78"/>
        <v>112</v>
      </c>
      <c r="Q174">
        <f t="shared" si="79"/>
        <v>130</v>
      </c>
      <c r="R174">
        <f t="shared" si="80"/>
        <v>130</v>
      </c>
      <c r="S174">
        <f t="shared" si="81"/>
        <v>145</v>
      </c>
      <c r="T174">
        <f t="shared" si="82"/>
        <v>145</v>
      </c>
      <c r="U174">
        <f t="shared" si="83"/>
        <v>117</v>
      </c>
      <c r="V174">
        <f t="shared" si="84"/>
        <v>117</v>
      </c>
      <c r="W174">
        <f t="shared" si="85"/>
        <v>122</v>
      </c>
      <c r="X174">
        <f t="shared" si="86"/>
        <v>122</v>
      </c>
      <c r="Y174">
        <f t="shared" si="87"/>
        <v>109.5</v>
      </c>
      <c r="Z174">
        <f t="shared" si="88"/>
        <v>109.5</v>
      </c>
      <c r="AA174">
        <f t="shared" si="89"/>
        <v>120</v>
      </c>
      <c r="AB174">
        <f t="shared" si="90"/>
        <v>120</v>
      </c>
      <c r="AC174" s="27">
        <f t="shared" si="91"/>
        <v>115</v>
      </c>
      <c r="AD174">
        <f t="shared" si="92"/>
        <v>95</v>
      </c>
    </row>
    <row r="175" spans="1:30" x14ac:dyDescent="0.2">
      <c r="A175" t="str">
        <f t="shared" si="93"/>
        <v>Red  7.1,  Green  7.1</v>
      </c>
      <c r="B175" s="11">
        <f t="shared" si="94"/>
        <v>110</v>
      </c>
      <c r="C175">
        <f t="shared" si="65"/>
        <v>135</v>
      </c>
      <c r="D175">
        <f t="shared" si="66"/>
        <v>135</v>
      </c>
      <c r="E175">
        <f t="shared" si="67"/>
        <v>140</v>
      </c>
      <c r="F175">
        <f t="shared" si="68"/>
        <v>140</v>
      </c>
      <c r="G175">
        <f t="shared" si="69"/>
        <v>145</v>
      </c>
      <c r="H175">
        <f t="shared" si="70"/>
        <v>145</v>
      </c>
      <c r="I175">
        <f t="shared" si="71"/>
        <v>170</v>
      </c>
      <c r="J175">
        <f t="shared" si="72"/>
        <v>170</v>
      </c>
      <c r="K175">
        <f t="shared" si="73"/>
        <v>137</v>
      </c>
      <c r="L175">
        <f t="shared" si="74"/>
        <v>137</v>
      </c>
      <c r="M175">
        <f t="shared" si="75"/>
        <v>150</v>
      </c>
      <c r="N175">
        <f t="shared" si="76"/>
        <v>150</v>
      </c>
      <c r="O175">
        <f t="shared" si="77"/>
        <v>127</v>
      </c>
      <c r="P175">
        <f t="shared" si="78"/>
        <v>127</v>
      </c>
      <c r="Q175">
        <f t="shared" si="79"/>
        <v>145</v>
      </c>
      <c r="R175">
        <f t="shared" si="80"/>
        <v>145</v>
      </c>
      <c r="S175">
        <f t="shared" si="81"/>
        <v>160</v>
      </c>
      <c r="T175">
        <f t="shared" si="82"/>
        <v>160</v>
      </c>
      <c r="U175">
        <f t="shared" si="83"/>
        <v>132</v>
      </c>
      <c r="V175">
        <f t="shared" si="84"/>
        <v>132</v>
      </c>
      <c r="W175">
        <f t="shared" si="85"/>
        <v>137</v>
      </c>
      <c r="X175">
        <f t="shared" si="86"/>
        <v>137</v>
      </c>
      <c r="Y175">
        <f t="shared" si="87"/>
        <v>124.5</v>
      </c>
      <c r="Z175">
        <f t="shared" si="88"/>
        <v>124.5</v>
      </c>
      <c r="AA175">
        <f t="shared" si="89"/>
        <v>135</v>
      </c>
      <c r="AB175">
        <f t="shared" si="90"/>
        <v>135</v>
      </c>
      <c r="AC175" s="27">
        <f t="shared" si="91"/>
        <v>130</v>
      </c>
      <c r="AD175">
        <f t="shared" si="92"/>
        <v>110</v>
      </c>
    </row>
    <row r="176" spans="1:30" hidden="1" x14ac:dyDescent="0.2">
      <c r="A176" t="str">
        <f t="shared" si="93"/>
        <v>Red  7.1,  Green</v>
      </c>
      <c r="B176" s="11">
        <f t="shared" si="94"/>
        <v>110</v>
      </c>
      <c r="C176">
        <f t="shared" si="65"/>
        <v>135</v>
      </c>
      <c r="D176">
        <f t="shared" si="66"/>
        <v>135</v>
      </c>
      <c r="E176">
        <f t="shared" si="67"/>
        <v>140</v>
      </c>
      <c r="F176">
        <f t="shared" si="68"/>
        <v>140</v>
      </c>
      <c r="G176">
        <f t="shared" si="69"/>
        <v>145</v>
      </c>
      <c r="H176">
        <f t="shared" si="70"/>
        <v>145</v>
      </c>
      <c r="I176">
        <f t="shared" si="71"/>
        <v>170</v>
      </c>
      <c r="J176">
        <f t="shared" si="72"/>
        <v>170</v>
      </c>
      <c r="K176">
        <f t="shared" si="73"/>
        <v>137</v>
      </c>
      <c r="L176">
        <f t="shared" si="74"/>
        <v>137</v>
      </c>
      <c r="M176">
        <f t="shared" si="75"/>
        <v>150</v>
      </c>
      <c r="N176">
        <f t="shared" si="76"/>
        <v>150</v>
      </c>
      <c r="O176">
        <f t="shared" si="77"/>
        <v>127</v>
      </c>
      <c r="P176">
        <f t="shared" si="78"/>
        <v>127</v>
      </c>
      <c r="Q176">
        <f t="shared" si="79"/>
        <v>145</v>
      </c>
      <c r="R176">
        <f t="shared" si="80"/>
        <v>145</v>
      </c>
      <c r="S176">
        <f t="shared" si="81"/>
        <v>160</v>
      </c>
      <c r="T176">
        <f t="shared" si="82"/>
        <v>160</v>
      </c>
      <c r="U176">
        <f t="shared" si="83"/>
        <v>132</v>
      </c>
      <c r="V176">
        <f t="shared" si="84"/>
        <v>132</v>
      </c>
      <c r="W176">
        <f t="shared" si="85"/>
        <v>137</v>
      </c>
      <c r="X176">
        <f t="shared" si="86"/>
        <v>137</v>
      </c>
      <c r="Y176">
        <f t="shared" si="87"/>
        <v>124.5</v>
      </c>
      <c r="Z176">
        <f t="shared" si="88"/>
        <v>124.5</v>
      </c>
      <c r="AA176">
        <f t="shared" si="89"/>
        <v>135</v>
      </c>
      <c r="AB176">
        <f t="shared" si="90"/>
        <v>135</v>
      </c>
      <c r="AC176" s="27">
        <f t="shared" si="91"/>
        <v>130</v>
      </c>
      <c r="AD176">
        <f t="shared" si="92"/>
        <v>110</v>
      </c>
    </row>
    <row r="177" spans="1:30" x14ac:dyDescent="0.2">
      <c r="A177" t="str">
        <f t="shared" si="93"/>
        <v>Red  7.1,  Orange  5.6</v>
      </c>
      <c r="B177" s="11">
        <f t="shared" si="94"/>
        <v>82</v>
      </c>
      <c r="C177">
        <f t="shared" si="65"/>
        <v>107</v>
      </c>
      <c r="D177">
        <f t="shared" si="66"/>
        <v>107</v>
      </c>
      <c r="E177">
        <f t="shared" si="67"/>
        <v>112</v>
      </c>
      <c r="F177">
        <f t="shared" si="68"/>
        <v>112</v>
      </c>
      <c r="G177">
        <f t="shared" si="69"/>
        <v>117</v>
      </c>
      <c r="H177">
        <f t="shared" si="70"/>
        <v>117</v>
      </c>
      <c r="I177">
        <f t="shared" si="71"/>
        <v>142</v>
      </c>
      <c r="J177">
        <f t="shared" si="72"/>
        <v>142</v>
      </c>
      <c r="K177">
        <f t="shared" si="73"/>
        <v>109</v>
      </c>
      <c r="L177">
        <f t="shared" si="74"/>
        <v>109</v>
      </c>
      <c r="M177">
        <f t="shared" si="75"/>
        <v>122</v>
      </c>
      <c r="N177">
        <f t="shared" si="76"/>
        <v>122</v>
      </c>
      <c r="O177">
        <f t="shared" si="77"/>
        <v>99</v>
      </c>
      <c r="P177">
        <f t="shared" si="78"/>
        <v>99</v>
      </c>
      <c r="Q177">
        <f t="shared" si="79"/>
        <v>117</v>
      </c>
      <c r="R177">
        <f t="shared" si="80"/>
        <v>117</v>
      </c>
      <c r="S177">
        <f t="shared" si="81"/>
        <v>132</v>
      </c>
      <c r="T177">
        <f t="shared" si="82"/>
        <v>132</v>
      </c>
      <c r="U177">
        <f t="shared" si="83"/>
        <v>104</v>
      </c>
      <c r="V177">
        <f t="shared" si="84"/>
        <v>104</v>
      </c>
      <c r="W177">
        <f t="shared" si="85"/>
        <v>109</v>
      </c>
      <c r="X177">
        <f t="shared" si="86"/>
        <v>109</v>
      </c>
      <c r="Y177">
        <f t="shared" si="87"/>
        <v>96.5</v>
      </c>
      <c r="Z177">
        <f t="shared" si="88"/>
        <v>96.5</v>
      </c>
      <c r="AA177">
        <f t="shared" si="89"/>
        <v>107</v>
      </c>
      <c r="AB177">
        <f t="shared" si="90"/>
        <v>107</v>
      </c>
      <c r="AC177" s="27">
        <f t="shared" si="91"/>
        <v>102</v>
      </c>
      <c r="AD177">
        <f t="shared" si="92"/>
        <v>82</v>
      </c>
    </row>
    <row r="178" spans="1:30" hidden="1" x14ac:dyDescent="0.2">
      <c r="A178" t="str">
        <f t="shared" si="93"/>
        <v>Red  7.1,  Orange</v>
      </c>
      <c r="B178" s="11">
        <f t="shared" si="94"/>
        <v>82</v>
      </c>
      <c r="C178">
        <f t="shared" si="65"/>
        <v>107</v>
      </c>
      <c r="D178">
        <f t="shared" si="66"/>
        <v>107</v>
      </c>
      <c r="E178">
        <f t="shared" si="67"/>
        <v>112</v>
      </c>
      <c r="F178">
        <f t="shared" si="68"/>
        <v>112</v>
      </c>
      <c r="G178">
        <f t="shared" si="69"/>
        <v>117</v>
      </c>
      <c r="H178">
        <f t="shared" si="70"/>
        <v>117</v>
      </c>
      <c r="I178">
        <f t="shared" si="71"/>
        <v>142</v>
      </c>
      <c r="J178">
        <f t="shared" si="72"/>
        <v>142</v>
      </c>
      <c r="K178">
        <f t="shared" si="73"/>
        <v>109</v>
      </c>
      <c r="L178">
        <f t="shared" si="74"/>
        <v>109</v>
      </c>
      <c r="M178">
        <f t="shared" si="75"/>
        <v>122</v>
      </c>
      <c r="N178">
        <f t="shared" si="76"/>
        <v>122</v>
      </c>
      <c r="O178">
        <f t="shared" si="77"/>
        <v>99</v>
      </c>
      <c r="P178">
        <f t="shared" si="78"/>
        <v>99</v>
      </c>
      <c r="Q178">
        <f t="shared" si="79"/>
        <v>117</v>
      </c>
      <c r="R178">
        <f t="shared" si="80"/>
        <v>117</v>
      </c>
      <c r="S178">
        <f t="shared" si="81"/>
        <v>132</v>
      </c>
      <c r="T178">
        <f t="shared" si="82"/>
        <v>132</v>
      </c>
      <c r="U178">
        <f t="shared" si="83"/>
        <v>104</v>
      </c>
      <c r="V178">
        <f t="shared" si="84"/>
        <v>104</v>
      </c>
      <c r="W178">
        <f t="shared" si="85"/>
        <v>109</v>
      </c>
      <c r="X178">
        <f t="shared" si="86"/>
        <v>109</v>
      </c>
      <c r="Y178">
        <f t="shared" si="87"/>
        <v>96.5</v>
      </c>
      <c r="Z178">
        <f t="shared" si="88"/>
        <v>96.5</v>
      </c>
      <c r="AA178">
        <f t="shared" si="89"/>
        <v>107</v>
      </c>
      <c r="AB178">
        <f t="shared" si="90"/>
        <v>107</v>
      </c>
      <c r="AC178" s="27">
        <f t="shared" si="91"/>
        <v>102</v>
      </c>
      <c r="AD178">
        <f t="shared" si="92"/>
        <v>82</v>
      </c>
    </row>
    <row r="179" spans="1:30" x14ac:dyDescent="0.2">
      <c r="A179" t="str">
        <f t="shared" si="93"/>
        <v>Red  7.1,  Yellow  6.0</v>
      </c>
      <c r="B179" s="11">
        <f t="shared" si="94"/>
        <v>87</v>
      </c>
      <c r="C179">
        <f t="shared" si="65"/>
        <v>112</v>
      </c>
      <c r="D179">
        <f t="shared" si="66"/>
        <v>112</v>
      </c>
      <c r="E179">
        <f t="shared" si="67"/>
        <v>117</v>
      </c>
      <c r="F179">
        <f t="shared" si="68"/>
        <v>117</v>
      </c>
      <c r="G179">
        <f t="shared" si="69"/>
        <v>122</v>
      </c>
      <c r="H179">
        <f t="shared" si="70"/>
        <v>122</v>
      </c>
      <c r="I179">
        <f t="shared" si="71"/>
        <v>147</v>
      </c>
      <c r="J179">
        <f t="shared" si="72"/>
        <v>147</v>
      </c>
      <c r="K179">
        <f t="shared" si="73"/>
        <v>114</v>
      </c>
      <c r="L179">
        <f t="shared" si="74"/>
        <v>114</v>
      </c>
      <c r="M179">
        <f t="shared" si="75"/>
        <v>127</v>
      </c>
      <c r="N179">
        <f t="shared" si="76"/>
        <v>127</v>
      </c>
      <c r="O179">
        <f t="shared" si="77"/>
        <v>104</v>
      </c>
      <c r="P179">
        <f t="shared" si="78"/>
        <v>104</v>
      </c>
      <c r="Q179">
        <f t="shared" si="79"/>
        <v>122</v>
      </c>
      <c r="R179">
        <f t="shared" si="80"/>
        <v>122</v>
      </c>
      <c r="S179">
        <f t="shared" si="81"/>
        <v>137</v>
      </c>
      <c r="T179">
        <f t="shared" si="82"/>
        <v>137</v>
      </c>
      <c r="U179">
        <f t="shared" si="83"/>
        <v>109</v>
      </c>
      <c r="V179">
        <f t="shared" si="84"/>
        <v>109</v>
      </c>
      <c r="W179">
        <f t="shared" si="85"/>
        <v>114</v>
      </c>
      <c r="X179">
        <f t="shared" si="86"/>
        <v>114</v>
      </c>
      <c r="Y179">
        <f t="shared" si="87"/>
        <v>101.5</v>
      </c>
      <c r="Z179">
        <f t="shared" si="88"/>
        <v>101.5</v>
      </c>
      <c r="AA179">
        <f t="shared" si="89"/>
        <v>112</v>
      </c>
      <c r="AB179">
        <f t="shared" si="90"/>
        <v>112</v>
      </c>
      <c r="AC179" s="27">
        <f t="shared" si="91"/>
        <v>107</v>
      </c>
      <c r="AD179">
        <f t="shared" si="92"/>
        <v>87</v>
      </c>
    </row>
    <row r="180" spans="1:30" hidden="1" x14ac:dyDescent="0.2">
      <c r="A180" t="str">
        <f t="shared" si="93"/>
        <v>Red  7.1,  Yellow</v>
      </c>
      <c r="B180" s="11">
        <f t="shared" si="94"/>
        <v>87</v>
      </c>
      <c r="C180">
        <f t="shared" si="65"/>
        <v>112</v>
      </c>
      <c r="D180">
        <f t="shared" si="66"/>
        <v>112</v>
      </c>
      <c r="E180">
        <f t="shared" si="67"/>
        <v>117</v>
      </c>
      <c r="F180">
        <f t="shared" si="68"/>
        <v>117</v>
      </c>
      <c r="G180">
        <f t="shared" si="69"/>
        <v>122</v>
      </c>
      <c r="H180">
        <f t="shared" si="70"/>
        <v>122</v>
      </c>
      <c r="I180">
        <f t="shared" si="71"/>
        <v>147</v>
      </c>
      <c r="J180">
        <f t="shared" si="72"/>
        <v>147</v>
      </c>
      <c r="K180">
        <f t="shared" si="73"/>
        <v>114</v>
      </c>
      <c r="L180">
        <f t="shared" si="74"/>
        <v>114</v>
      </c>
      <c r="M180">
        <f t="shared" si="75"/>
        <v>127</v>
      </c>
      <c r="N180">
        <f t="shared" si="76"/>
        <v>127</v>
      </c>
      <c r="O180">
        <f t="shared" si="77"/>
        <v>104</v>
      </c>
      <c r="P180">
        <f t="shared" si="78"/>
        <v>104</v>
      </c>
      <c r="Q180">
        <f t="shared" si="79"/>
        <v>122</v>
      </c>
      <c r="R180">
        <f t="shared" si="80"/>
        <v>122</v>
      </c>
      <c r="S180">
        <f t="shared" si="81"/>
        <v>137</v>
      </c>
      <c r="T180">
        <f t="shared" si="82"/>
        <v>137</v>
      </c>
      <c r="U180">
        <f t="shared" si="83"/>
        <v>109</v>
      </c>
      <c r="V180">
        <f t="shared" si="84"/>
        <v>109</v>
      </c>
      <c r="W180">
        <f t="shared" si="85"/>
        <v>114</v>
      </c>
      <c r="X180">
        <f t="shared" si="86"/>
        <v>114</v>
      </c>
      <c r="Y180">
        <f t="shared" si="87"/>
        <v>101.5</v>
      </c>
      <c r="Z180">
        <f t="shared" si="88"/>
        <v>101.5</v>
      </c>
      <c r="AA180">
        <f t="shared" si="89"/>
        <v>112</v>
      </c>
      <c r="AB180">
        <f t="shared" si="90"/>
        <v>112</v>
      </c>
      <c r="AC180" s="27">
        <f t="shared" si="91"/>
        <v>107</v>
      </c>
      <c r="AD180">
        <f t="shared" si="92"/>
        <v>87</v>
      </c>
    </row>
    <row r="181" spans="1:30" x14ac:dyDescent="0.2">
      <c r="A181" t="str">
        <f t="shared" si="93"/>
        <v>Red  7.1,  Blue  5.0</v>
      </c>
      <c r="B181" s="11">
        <f t="shared" si="94"/>
        <v>74.5</v>
      </c>
      <c r="C181">
        <f t="shared" si="65"/>
        <v>99.5</v>
      </c>
      <c r="D181">
        <f t="shared" si="66"/>
        <v>99.5</v>
      </c>
      <c r="E181">
        <f t="shared" si="67"/>
        <v>104.5</v>
      </c>
      <c r="F181">
        <f t="shared" si="68"/>
        <v>104.5</v>
      </c>
      <c r="G181">
        <f t="shared" si="69"/>
        <v>109.5</v>
      </c>
      <c r="H181">
        <f t="shared" si="70"/>
        <v>109.5</v>
      </c>
      <c r="I181">
        <f t="shared" si="71"/>
        <v>134.5</v>
      </c>
      <c r="J181">
        <f t="shared" si="72"/>
        <v>134.5</v>
      </c>
      <c r="K181">
        <f t="shared" si="73"/>
        <v>101.5</v>
      </c>
      <c r="L181">
        <f t="shared" si="74"/>
        <v>101.5</v>
      </c>
      <c r="M181">
        <f t="shared" si="75"/>
        <v>114.5</v>
      </c>
      <c r="N181">
        <f t="shared" si="76"/>
        <v>114.5</v>
      </c>
      <c r="O181">
        <f t="shared" si="77"/>
        <v>91.5</v>
      </c>
      <c r="P181">
        <f t="shared" si="78"/>
        <v>91.5</v>
      </c>
      <c r="Q181">
        <f t="shared" si="79"/>
        <v>109.5</v>
      </c>
      <c r="R181">
        <f t="shared" si="80"/>
        <v>109.5</v>
      </c>
      <c r="S181">
        <f t="shared" si="81"/>
        <v>124.5</v>
      </c>
      <c r="T181">
        <f t="shared" si="82"/>
        <v>124.5</v>
      </c>
      <c r="U181">
        <f t="shared" si="83"/>
        <v>96.5</v>
      </c>
      <c r="V181">
        <f t="shared" si="84"/>
        <v>96.5</v>
      </c>
      <c r="W181">
        <f t="shared" si="85"/>
        <v>101.5</v>
      </c>
      <c r="X181">
        <f t="shared" si="86"/>
        <v>101.5</v>
      </c>
      <c r="Y181">
        <f t="shared" si="87"/>
        <v>89</v>
      </c>
      <c r="Z181">
        <f t="shared" si="88"/>
        <v>89</v>
      </c>
      <c r="AA181">
        <f t="shared" si="89"/>
        <v>99.5</v>
      </c>
      <c r="AB181">
        <f t="shared" si="90"/>
        <v>99.5</v>
      </c>
      <c r="AC181" s="27">
        <f t="shared" si="91"/>
        <v>94.5</v>
      </c>
      <c r="AD181">
        <f t="shared" si="92"/>
        <v>74.5</v>
      </c>
    </row>
    <row r="182" spans="1:30" hidden="1" x14ac:dyDescent="0.2">
      <c r="A182" t="str">
        <f t="shared" si="93"/>
        <v>Red  7.1,  Blue</v>
      </c>
      <c r="B182" s="11">
        <f t="shared" si="94"/>
        <v>74.5</v>
      </c>
      <c r="C182">
        <f t="shared" si="65"/>
        <v>99.5</v>
      </c>
      <c r="D182">
        <f t="shared" si="66"/>
        <v>99.5</v>
      </c>
      <c r="E182">
        <f t="shared" si="67"/>
        <v>104.5</v>
      </c>
      <c r="F182">
        <f t="shared" si="68"/>
        <v>104.5</v>
      </c>
      <c r="G182">
        <f t="shared" si="69"/>
        <v>109.5</v>
      </c>
      <c r="H182">
        <f t="shared" si="70"/>
        <v>109.5</v>
      </c>
      <c r="I182">
        <f t="shared" si="71"/>
        <v>134.5</v>
      </c>
      <c r="J182">
        <f t="shared" si="72"/>
        <v>134.5</v>
      </c>
      <c r="K182">
        <f t="shared" si="73"/>
        <v>101.5</v>
      </c>
      <c r="L182">
        <f t="shared" si="74"/>
        <v>101.5</v>
      </c>
      <c r="M182">
        <f t="shared" si="75"/>
        <v>114.5</v>
      </c>
      <c r="N182">
        <f t="shared" si="76"/>
        <v>114.5</v>
      </c>
      <c r="O182">
        <f t="shared" si="77"/>
        <v>91.5</v>
      </c>
      <c r="P182">
        <f t="shared" si="78"/>
        <v>91.5</v>
      </c>
      <c r="Q182">
        <f t="shared" si="79"/>
        <v>109.5</v>
      </c>
      <c r="R182">
        <f t="shared" si="80"/>
        <v>109.5</v>
      </c>
      <c r="S182">
        <f t="shared" si="81"/>
        <v>124.5</v>
      </c>
      <c r="T182">
        <f t="shared" si="82"/>
        <v>124.5</v>
      </c>
      <c r="U182">
        <f t="shared" si="83"/>
        <v>96.5</v>
      </c>
      <c r="V182">
        <f t="shared" si="84"/>
        <v>96.5</v>
      </c>
      <c r="W182">
        <f t="shared" si="85"/>
        <v>101.5</v>
      </c>
      <c r="X182">
        <f t="shared" si="86"/>
        <v>101.5</v>
      </c>
      <c r="Y182">
        <f t="shared" si="87"/>
        <v>89</v>
      </c>
      <c r="Z182">
        <f t="shared" si="88"/>
        <v>89</v>
      </c>
      <c r="AA182">
        <f t="shared" si="89"/>
        <v>99.5</v>
      </c>
      <c r="AB182">
        <f t="shared" si="90"/>
        <v>99.5</v>
      </c>
      <c r="AC182" s="27">
        <f t="shared" si="91"/>
        <v>94.5</v>
      </c>
      <c r="AD182">
        <f t="shared" si="92"/>
        <v>74.5</v>
      </c>
    </row>
    <row r="183" spans="1:30" x14ac:dyDescent="0.2">
      <c r="A183" t="str">
        <f t="shared" si="93"/>
        <v>Red  7.1,  White  6.0</v>
      </c>
      <c r="B183" s="11">
        <f t="shared" si="94"/>
        <v>85</v>
      </c>
      <c r="C183">
        <f t="shared" si="65"/>
        <v>110</v>
      </c>
      <c r="D183">
        <f t="shared" si="66"/>
        <v>110</v>
      </c>
      <c r="E183">
        <f t="shared" si="67"/>
        <v>115</v>
      </c>
      <c r="F183">
        <f t="shared" si="68"/>
        <v>115</v>
      </c>
      <c r="G183">
        <f t="shared" si="69"/>
        <v>120</v>
      </c>
      <c r="H183">
        <f t="shared" si="70"/>
        <v>120</v>
      </c>
      <c r="I183">
        <f t="shared" si="71"/>
        <v>145</v>
      </c>
      <c r="J183">
        <f t="shared" si="72"/>
        <v>145</v>
      </c>
      <c r="K183">
        <f t="shared" si="73"/>
        <v>112</v>
      </c>
      <c r="L183">
        <f t="shared" si="74"/>
        <v>112</v>
      </c>
      <c r="M183">
        <f t="shared" si="75"/>
        <v>125</v>
      </c>
      <c r="N183">
        <f t="shared" si="76"/>
        <v>125</v>
      </c>
      <c r="O183">
        <f t="shared" si="77"/>
        <v>102</v>
      </c>
      <c r="P183">
        <f t="shared" si="78"/>
        <v>102</v>
      </c>
      <c r="Q183">
        <f t="shared" si="79"/>
        <v>120</v>
      </c>
      <c r="R183">
        <f t="shared" si="80"/>
        <v>120</v>
      </c>
      <c r="S183">
        <f t="shared" si="81"/>
        <v>135</v>
      </c>
      <c r="T183">
        <f t="shared" si="82"/>
        <v>135</v>
      </c>
      <c r="U183">
        <f t="shared" si="83"/>
        <v>107</v>
      </c>
      <c r="V183">
        <f t="shared" si="84"/>
        <v>107</v>
      </c>
      <c r="W183">
        <f t="shared" si="85"/>
        <v>112</v>
      </c>
      <c r="X183">
        <f t="shared" si="86"/>
        <v>112</v>
      </c>
      <c r="Y183">
        <f t="shared" si="87"/>
        <v>99.5</v>
      </c>
      <c r="Z183">
        <f t="shared" si="88"/>
        <v>99.5</v>
      </c>
      <c r="AA183">
        <f t="shared" si="89"/>
        <v>110</v>
      </c>
      <c r="AB183">
        <f t="shared" si="90"/>
        <v>110</v>
      </c>
      <c r="AC183" s="27">
        <f t="shared" si="91"/>
        <v>105</v>
      </c>
      <c r="AD183">
        <f t="shared" si="92"/>
        <v>85</v>
      </c>
    </row>
    <row r="184" spans="1:30" hidden="1" x14ac:dyDescent="0.2">
      <c r="A184" t="str">
        <f t="shared" si="93"/>
        <v>Red  7.1,  White</v>
      </c>
      <c r="B184" s="11">
        <f t="shared" si="94"/>
        <v>85</v>
      </c>
      <c r="C184">
        <f t="shared" si="65"/>
        <v>110</v>
      </c>
      <c r="D184">
        <f t="shared" si="66"/>
        <v>110</v>
      </c>
      <c r="E184">
        <f t="shared" si="67"/>
        <v>115</v>
      </c>
      <c r="F184">
        <f t="shared" si="68"/>
        <v>115</v>
      </c>
      <c r="G184">
        <f t="shared" si="69"/>
        <v>120</v>
      </c>
      <c r="H184">
        <f t="shared" si="70"/>
        <v>120</v>
      </c>
      <c r="I184">
        <f t="shared" si="71"/>
        <v>145</v>
      </c>
      <c r="J184">
        <f t="shared" si="72"/>
        <v>145</v>
      </c>
      <c r="K184">
        <f t="shared" si="73"/>
        <v>112</v>
      </c>
      <c r="L184">
        <f t="shared" si="74"/>
        <v>112</v>
      </c>
      <c r="M184">
        <f t="shared" si="75"/>
        <v>125</v>
      </c>
      <c r="N184">
        <f t="shared" si="76"/>
        <v>125</v>
      </c>
      <c r="O184">
        <f t="shared" si="77"/>
        <v>102</v>
      </c>
      <c r="P184">
        <f t="shared" si="78"/>
        <v>102</v>
      </c>
      <c r="Q184">
        <f t="shared" si="79"/>
        <v>120</v>
      </c>
      <c r="R184">
        <f t="shared" si="80"/>
        <v>120</v>
      </c>
      <c r="S184">
        <f t="shared" si="81"/>
        <v>135</v>
      </c>
      <c r="T184">
        <f t="shared" si="82"/>
        <v>135</v>
      </c>
      <c r="U184">
        <f t="shared" si="83"/>
        <v>107</v>
      </c>
      <c r="V184">
        <f t="shared" si="84"/>
        <v>107</v>
      </c>
      <c r="W184">
        <f t="shared" si="85"/>
        <v>112</v>
      </c>
      <c r="X184">
        <f t="shared" si="86"/>
        <v>112</v>
      </c>
      <c r="Y184">
        <f t="shared" si="87"/>
        <v>99.5</v>
      </c>
      <c r="Z184">
        <f t="shared" si="88"/>
        <v>99.5</v>
      </c>
      <c r="AA184">
        <f t="shared" si="89"/>
        <v>110</v>
      </c>
      <c r="AB184">
        <f t="shared" si="90"/>
        <v>110</v>
      </c>
      <c r="AC184" s="27">
        <f t="shared" si="91"/>
        <v>105</v>
      </c>
      <c r="AD184">
        <f t="shared" si="92"/>
        <v>85</v>
      </c>
    </row>
    <row r="185" spans="1:30" x14ac:dyDescent="0.2">
      <c r="A185" t="str">
        <f t="shared" si="93"/>
        <v>Red  7.1,  Red/Green  5.6</v>
      </c>
      <c r="B185" s="11">
        <f t="shared" si="94"/>
        <v>80</v>
      </c>
      <c r="C185">
        <f t="shared" si="65"/>
        <v>105</v>
      </c>
      <c r="D185">
        <f t="shared" si="66"/>
        <v>105</v>
      </c>
      <c r="E185">
        <f t="shared" si="67"/>
        <v>110</v>
      </c>
      <c r="F185">
        <f t="shared" si="68"/>
        <v>110</v>
      </c>
      <c r="G185">
        <f t="shared" si="69"/>
        <v>115</v>
      </c>
      <c r="H185">
        <f t="shared" si="70"/>
        <v>115</v>
      </c>
      <c r="I185">
        <f t="shared" si="71"/>
        <v>140</v>
      </c>
      <c r="J185">
        <f t="shared" si="72"/>
        <v>140</v>
      </c>
      <c r="K185">
        <f t="shared" si="73"/>
        <v>107</v>
      </c>
      <c r="L185">
        <f t="shared" si="74"/>
        <v>107</v>
      </c>
      <c r="M185">
        <f t="shared" si="75"/>
        <v>120</v>
      </c>
      <c r="N185">
        <f t="shared" si="76"/>
        <v>120</v>
      </c>
      <c r="O185">
        <f t="shared" si="77"/>
        <v>97</v>
      </c>
      <c r="P185">
        <f t="shared" si="78"/>
        <v>97</v>
      </c>
      <c r="Q185">
        <f t="shared" si="79"/>
        <v>115</v>
      </c>
      <c r="R185">
        <f t="shared" si="80"/>
        <v>115</v>
      </c>
      <c r="S185">
        <f t="shared" si="81"/>
        <v>130</v>
      </c>
      <c r="T185">
        <f t="shared" si="82"/>
        <v>130</v>
      </c>
      <c r="U185">
        <f t="shared" si="83"/>
        <v>102</v>
      </c>
      <c r="V185">
        <f t="shared" si="84"/>
        <v>102</v>
      </c>
      <c r="W185">
        <f t="shared" si="85"/>
        <v>107</v>
      </c>
      <c r="X185">
        <f t="shared" si="86"/>
        <v>107</v>
      </c>
      <c r="Y185">
        <f t="shared" si="87"/>
        <v>94.5</v>
      </c>
      <c r="Z185">
        <f t="shared" si="88"/>
        <v>94.5</v>
      </c>
      <c r="AA185">
        <f t="shared" si="89"/>
        <v>105</v>
      </c>
      <c r="AB185">
        <f t="shared" si="90"/>
        <v>105</v>
      </c>
      <c r="AC185" s="27">
        <f t="shared" si="91"/>
        <v>100</v>
      </c>
      <c r="AD185">
        <f t="shared" si="92"/>
        <v>80</v>
      </c>
    </row>
    <row r="186" spans="1:30" hidden="1" x14ac:dyDescent="0.2">
      <c r="A186" t="str">
        <f t="shared" si="93"/>
        <v>Red  7.1,  Red/Green</v>
      </c>
      <c r="B186" s="11">
        <f t="shared" si="94"/>
        <v>60</v>
      </c>
      <c r="C186">
        <f t="shared" si="65"/>
        <v>85</v>
      </c>
      <c r="D186">
        <f t="shared" si="66"/>
        <v>85</v>
      </c>
      <c r="E186">
        <f t="shared" si="67"/>
        <v>90</v>
      </c>
      <c r="F186">
        <f t="shared" si="68"/>
        <v>90</v>
      </c>
      <c r="G186">
        <f t="shared" si="69"/>
        <v>95</v>
      </c>
      <c r="H186">
        <f t="shared" si="70"/>
        <v>95</v>
      </c>
      <c r="I186">
        <f t="shared" si="71"/>
        <v>120</v>
      </c>
      <c r="J186">
        <f t="shared" si="72"/>
        <v>120</v>
      </c>
      <c r="K186">
        <f t="shared" si="73"/>
        <v>87</v>
      </c>
      <c r="L186">
        <f t="shared" si="74"/>
        <v>87</v>
      </c>
      <c r="M186">
        <f t="shared" si="75"/>
        <v>100</v>
      </c>
      <c r="N186">
        <f t="shared" si="76"/>
        <v>100</v>
      </c>
      <c r="O186">
        <f t="shared" si="77"/>
        <v>77</v>
      </c>
      <c r="P186">
        <f t="shared" si="78"/>
        <v>77</v>
      </c>
      <c r="Q186">
        <f t="shared" si="79"/>
        <v>95</v>
      </c>
      <c r="R186">
        <f t="shared" si="80"/>
        <v>95</v>
      </c>
      <c r="S186">
        <f t="shared" si="81"/>
        <v>110</v>
      </c>
      <c r="T186">
        <f t="shared" si="82"/>
        <v>110</v>
      </c>
      <c r="U186">
        <f t="shared" si="83"/>
        <v>82</v>
      </c>
      <c r="V186">
        <f t="shared" si="84"/>
        <v>82</v>
      </c>
      <c r="W186">
        <f t="shared" si="85"/>
        <v>87</v>
      </c>
      <c r="X186">
        <f t="shared" si="86"/>
        <v>87</v>
      </c>
      <c r="Y186">
        <f t="shared" si="87"/>
        <v>74.5</v>
      </c>
      <c r="Z186">
        <f t="shared" si="88"/>
        <v>74.5</v>
      </c>
      <c r="AA186">
        <f t="shared" si="89"/>
        <v>85</v>
      </c>
      <c r="AB186">
        <f t="shared" si="90"/>
        <v>85</v>
      </c>
      <c r="AC186" s="27">
        <f t="shared" si="91"/>
        <v>80</v>
      </c>
      <c r="AD186">
        <f t="shared" si="92"/>
        <v>60</v>
      </c>
    </row>
    <row r="187" spans="1:30" x14ac:dyDescent="0.2">
      <c r="A187" t="str">
        <f>$K$41&amp;",  "&amp;$A43</f>
        <v>Lichen  5.6,  Alpine Blue 5.6</v>
      </c>
      <c r="B187" s="11">
        <f>K43</f>
        <v>52</v>
      </c>
      <c r="C187">
        <f t="shared" si="65"/>
        <v>77</v>
      </c>
      <c r="D187">
        <f t="shared" si="66"/>
        <v>77</v>
      </c>
      <c r="E187">
        <f t="shared" si="67"/>
        <v>82</v>
      </c>
      <c r="F187">
        <f t="shared" si="68"/>
        <v>82</v>
      </c>
      <c r="G187">
        <f t="shared" si="69"/>
        <v>87</v>
      </c>
      <c r="H187">
        <f t="shared" si="70"/>
        <v>87</v>
      </c>
      <c r="I187">
        <f t="shared" si="71"/>
        <v>112</v>
      </c>
      <c r="J187">
        <f t="shared" si="72"/>
        <v>112</v>
      </c>
      <c r="K187">
        <f t="shared" si="73"/>
        <v>79</v>
      </c>
      <c r="L187">
        <f t="shared" si="74"/>
        <v>79</v>
      </c>
      <c r="M187">
        <f t="shared" si="75"/>
        <v>92</v>
      </c>
      <c r="N187">
        <f t="shared" si="76"/>
        <v>92</v>
      </c>
      <c r="O187">
        <f t="shared" si="77"/>
        <v>69</v>
      </c>
      <c r="P187">
        <f t="shared" si="78"/>
        <v>69</v>
      </c>
      <c r="Q187">
        <f t="shared" si="79"/>
        <v>87</v>
      </c>
      <c r="R187">
        <f t="shared" si="80"/>
        <v>87</v>
      </c>
      <c r="S187">
        <f t="shared" si="81"/>
        <v>102</v>
      </c>
      <c r="T187">
        <f t="shared" si="82"/>
        <v>102</v>
      </c>
      <c r="U187">
        <f t="shared" si="83"/>
        <v>74</v>
      </c>
      <c r="V187">
        <f t="shared" si="84"/>
        <v>74</v>
      </c>
      <c r="W187">
        <f t="shared" si="85"/>
        <v>79</v>
      </c>
      <c r="X187">
        <f t="shared" si="86"/>
        <v>79</v>
      </c>
      <c r="Y187">
        <f t="shared" si="87"/>
        <v>66.5</v>
      </c>
      <c r="Z187">
        <f t="shared" si="88"/>
        <v>66.5</v>
      </c>
      <c r="AA187">
        <f t="shared" si="89"/>
        <v>77</v>
      </c>
      <c r="AB187">
        <f t="shared" si="90"/>
        <v>77</v>
      </c>
      <c r="AC187" s="27">
        <f t="shared" si="91"/>
        <v>72</v>
      </c>
      <c r="AD187">
        <f t="shared" si="92"/>
        <v>52</v>
      </c>
    </row>
    <row r="188" spans="1:30" hidden="1" x14ac:dyDescent="0.2">
      <c r="A188" t="str">
        <f t="shared" ref="A188:A214" si="95">$K$41&amp;",  "&amp;$A44</f>
        <v>Lichen  5.6,  Alpine Blue</v>
      </c>
      <c r="B188" s="11">
        <f t="shared" ref="B188:B214" si="96">K44</f>
        <v>52</v>
      </c>
      <c r="C188">
        <f t="shared" si="65"/>
        <v>77</v>
      </c>
      <c r="D188">
        <f t="shared" si="66"/>
        <v>77</v>
      </c>
      <c r="E188">
        <f t="shared" si="67"/>
        <v>82</v>
      </c>
      <c r="F188">
        <f t="shared" si="68"/>
        <v>82</v>
      </c>
      <c r="G188">
        <f t="shared" si="69"/>
        <v>87</v>
      </c>
      <c r="H188">
        <f t="shared" si="70"/>
        <v>87</v>
      </c>
      <c r="I188">
        <f t="shared" si="71"/>
        <v>112</v>
      </c>
      <c r="J188">
        <f t="shared" si="72"/>
        <v>112</v>
      </c>
      <c r="K188">
        <f t="shared" si="73"/>
        <v>79</v>
      </c>
      <c r="L188">
        <f t="shared" si="74"/>
        <v>79</v>
      </c>
      <c r="M188">
        <f t="shared" si="75"/>
        <v>92</v>
      </c>
      <c r="N188">
        <f t="shared" si="76"/>
        <v>92</v>
      </c>
      <c r="O188">
        <f t="shared" si="77"/>
        <v>69</v>
      </c>
      <c r="P188">
        <f t="shared" si="78"/>
        <v>69</v>
      </c>
      <c r="Q188">
        <f t="shared" si="79"/>
        <v>87</v>
      </c>
      <c r="R188">
        <f t="shared" si="80"/>
        <v>87</v>
      </c>
      <c r="S188">
        <f t="shared" si="81"/>
        <v>102</v>
      </c>
      <c r="T188">
        <f t="shared" si="82"/>
        <v>102</v>
      </c>
      <c r="U188">
        <f t="shared" si="83"/>
        <v>74</v>
      </c>
      <c r="V188">
        <f t="shared" si="84"/>
        <v>74</v>
      </c>
      <c r="W188">
        <f t="shared" si="85"/>
        <v>79</v>
      </c>
      <c r="X188">
        <f t="shared" si="86"/>
        <v>79</v>
      </c>
      <c r="Y188">
        <f t="shared" si="87"/>
        <v>66.5</v>
      </c>
      <c r="Z188">
        <f t="shared" si="88"/>
        <v>66.5</v>
      </c>
      <c r="AA188">
        <f t="shared" si="89"/>
        <v>77</v>
      </c>
      <c r="AB188">
        <f t="shared" si="90"/>
        <v>77</v>
      </c>
      <c r="AC188" s="27">
        <f t="shared" si="91"/>
        <v>72</v>
      </c>
      <c r="AD188">
        <f t="shared" si="92"/>
        <v>52</v>
      </c>
    </row>
    <row r="189" spans="1:30" x14ac:dyDescent="0.2">
      <c r="A189" t="str">
        <f t="shared" si="95"/>
        <v>Lichen  5.6,  Brown  5.6</v>
      </c>
      <c r="B189" s="11">
        <f t="shared" si="96"/>
        <v>57</v>
      </c>
      <c r="C189">
        <f t="shared" si="65"/>
        <v>82</v>
      </c>
      <c r="D189">
        <f t="shared" si="66"/>
        <v>82</v>
      </c>
      <c r="E189">
        <f t="shared" si="67"/>
        <v>87</v>
      </c>
      <c r="F189">
        <f t="shared" si="68"/>
        <v>87</v>
      </c>
      <c r="G189">
        <f t="shared" si="69"/>
        <v>92</v>
      </c>
      <c r="H189">
        <f t="shared" si="70"/>
        <v>92</v>
      </c>
      <c r="I189">
        <f t="shared" si="71"/>
        <v>117</v>
      </c>
      <c r="J189">
        <f t="shared" si="72"/>
        <v>117</v>
      </c>
      <c r="K189">
        <f t="shared" si="73"/>
        <v>84</v>
      </c>
      <c r="L189">
        <f t="shared" si="74"/>
        <v>84</v>
      </c>
      <c r="M189">
        <f t="shared" si="75"/>
        <v>97</v>
      </c>
      <c r="N189">
        <f t="shared" si="76"/>
        <v>97</v>
      </c>
      <c r="O189">
        <f t="shared" si="77"/>
        <v>74</v>
      </c>
      <c r="P189">
        <f t="shared" si="78"/>
        <v>74</v>
      </c>
      <c r="Q189">
        <f t="shared" si="79"/>
        <v>92</v>
      </c>
      <c r="R189">
        <f t="shared" si="80"/>
        <v>92</v>
      </c>
      <c r="S189">
        <f t="shared" si="81"/>
        <v>107</v>
      </c>
      <c r="T189">
        <f t="shared" si="82"/>
        <v>107</v>
      </c>
      <c r="U189">
        <f t="shared" si="83"/>
        <v>79</v>
      </c>
      <c r="V189">
        <f t="shared" si="84"/>
        <v>79</v>
      </c>
      <c r="W189">
        <f t="shared" si="85"/>
        <v>84</v>
      </c>
      <c r="X189">
        <f t="shared" si="86"/>
        <v>84</v>
      </c>
      <c r="Y189">
        <f t="shared" si="87"/>
        <v>71.5</v>
      </c>
      <c r="Z189">
        <f t="shared" si="88"/>
        <v>71.5</v>
      </c>
      <c r="AA189">
        <f t="shared" si="89"/>
        <v>82</v>
      </c>
      <c r="AB189">
        <f t="shared" si="90"/>
        <v>82</v>
      </c>
      <c r="AC189" s="27">
        <f t="shared" si="91"/>
        <v>77</v>
      </c>
      <c r="AD189">
        <f t="shared" si="92"/>
        <v>57</v>
      </c>
    </row>
    <row r="190" spans="1:30" hidden="1" x14ac:dyDescent="0.2">
      <c r="A190" t="str">
        <f t="shared" si="95"/>
        <v>Lichen  5.6,  Brown</v>
      </c>
      <c r="B190" s="11">
        <f t="shared" si="96"/>
        <v>57</v>
      </c>
      <c r="C190">
        <f t="shared" si="65"/>
        <v>82</v>
      </c>
      <c r="D190">
        <f t="shared" si="66"/>
        <v>82</v>
      </c>
      <c r="E190">
        <f t="shared" si="67"/>
        <v>87</v>
      </c>
      <c r="F190">
        <f t="shared" si="68"/>
        <v>87</v>
      </c>
      <c r="G190">
        <f t="shared" si="69"/>
        <v>92</v>
      </c>
      <c r="H190">
        <f t="shared" si="70"/>
        <v>92</v>
      </c>
      <c r="I190">
        <f t="shared" si="71"/>
        <v>117</v>
      </c>
      <c r="J190">
        <f t="shared" si="72"/>
        <v>117</v>
      </c>
      <c r="K190">
        <f t="shared" si="73"/>
        <v>84</v>
      </c>
      <c r="L190">
        <f t="shared" si="74"/>
        <v>84</v>
      </c>
      <c r="M190">
        <f t="shared" si="75"/>
        <v>97</v>
      </c>
      <c r="N190">
        <f t="shared" si="76"/>
        <v>97</v>
      </c>
      <c r="O190">
        <f t="shared" si="77"/>
        <v>74</v>
      </c>
      <c r="P190">
        <f t="shared" si="78"/>
        <v>74</v>
      </c>
      <c r="Q190">
        <f t="shared" si="79"/>
        <v>92</v>
      </c>
      <c r="R190">
        <f t="shared" si="80"/>
        <v>92</v>
      </c>
      <c r="S190">
        <f t="shared" si="81"/>
        <v>107</v>
      </c>
      <c r="T190">
        <f t="shared" si="82"/>
        <v>107</v>
      </c>
      <c r="U190">
        <f t="shared" si="83"/>
        <v>79</v>
      </c>
      <c r="V190">
        <f t="shared" si="84"/>
        <v>79</v>
      </c>
      <c r="W190">
        <f t="shared" si="85"/>
        <v>84</v>
      </c>
      <c r="X190">
        <f t="shared" si="86"/>
        <v>84</v>
      </c>
      <c r="Y190">
        <f t="shared" si="87"/>
        <v>71.5</v>
      </c>
      <c r="Z190">
        <f t="shared" si="88"/>
        <v>71.5</v>
      </c>
      <c r="AA190">
        <f t="shared" si="89"/>
        <v>82</v>
      </c>
      <c r="AB190">
        <f t="shared" si="90"/>
        <v>82</v>
      </c>
      <c r="AC190" s="27">
        <f t="shared" si="91"/>
        <v>77</v>
      </c>
      <c r="AD190">
        <f t="shared" si="92"/>
        <v>57</v>
      </c>
    </row>
    <row r="191" spans="1:30" x14ac:dyDescent="0.2">
      <c r="A191" t="str">
        <f t="shared" si="95"/>
        <v>Lichen  5.6,  Desert Sand 6.0</v>
      </c>
      <c r="B191" s="11">
        <f t="shared" si="96"/>
        <v>62</v>
      </c>
      <c r="C191">
        <f t="shared" si="65"/>
        <v>87</v>
      </c>
      <c r="D191">
        <f t="shared" si="66"/>
        <v>87</v>
      </c>
      <c r="E191">
        <f t="shared" si="67"/>
        <v>92</v>
      </c>
      <c r="F191">
        <f t="shared" si="68"/>
        <v>92</v>
      </c>
      <c r="G191">
        <f t="shared" si="69"/>
        <v>97</v>
      </c>
      <c r="H191">
        <f t="shared" si="70"/>
        <v>97</v>
      </c>
      <c r="I191">
        <f t="shared" si="71"/>
        <v>122</v>
      </c>
      <c r="J191">
        <f t="shared" si="72"/>
        <v>122</v>
      </c>
      <c r="K191">
        <f t="shared" si="73"/>
        <v>89</v>
      </c>
      <c r="L191">
        <f t="shared" si="74"/>
        <v>89</v>
      </c>
      <c r="M191">
        <f t="shared" si="75"/>
        <v>102</v>
      </c>
      <c r="N191">
        <f t="shared" si="76"/>
        <v>102</v>
      </c>
      <c r="O191">
        <f t="shared" si="77"/>
        <v>79</v>
      </c>
      <c r="P191">
        <f t="shared" si="78"/>
        <v>79</v>
      </c>
      <c r="Q191">
        <f t="shared" si="79"/>
        <v>97</v>
      </c>
      <c r="R191">
        <f t="shared" si="80"/>
        <v>97</v>
      </c>
      <c r="S191">
        <f t="shared" si="81"/>
        <v>112</v>
      </c>
      <c r="T191">
        <f t="shared" si="82"/>
        <v>112</v>
      </c>
      <c r="U191">
        <f t="shared" si="83"/>
        <v>84</v>
      </c>
      <c r="V191">
        <f t="shared" si="84"/>
        <v>84</v>
      </c>
      <c r="W191">
        <f t="shared" si="85"/>
        <v>89</v>
      </c>
      <c r="X191">
        <f t="shared" si="86"/>
        <v>89</v>
      </c>
      <c r="Y191">
        <f t="shared" si="87"/>
        <v>76.5</v>
      </c>
      <c r="Z191">
        <f t="shared" si="88"/>
        <v>76.5</v>
      </c>
      <c r="AA191">
        <f t="shared" si="89"/>
        <v>87</v>
      </c>
      <c r="AB191">
        <f t="shared" si="90"/>
        <v>87</v>
      </c>
      <c r="AC191" s="27">
        <f t="shared" si="91"/>
        <v>82</v>
      </c>
      <c r="AD191">
        <f t="shared" si="92"/>
        <v>62</v>
      </c>
    </row>
    <row r="192" spans="1:30" hidden="1" x14ac:dyDescent="0.2">
      <c r="A192" t="str">
        <f t="shared" si="95"/>
        <v>Lichen  5.6,  Desert Sand</v>
      </c>
      <c r="B192" s="11">
        <f t="shared" si="96"/>
        <v>62</v>
      </c>
      <c r="C192">
        <f t="shared" si="65"/>
        <v>87</v>
      </c>
      <c r="D192">
        <f t="shared" si="66"/>
        <v>87</v>
      </c>
      <c r="E192">
        <f t="shared" si="67"/>
        <v>92</v>
      </c>
      <c r="F192">
        <f t="shared" si="68"/>
        <v>92</v>
      </c>
      <c r="G192">
        <f t="shared" si="69"/>
        <v>97</v>
      </c>
      <c r="H192">
        <f t="shared" si="70"/>
        <v>97</v>
      </c>
      <c r="I192">
        <f t="shared" si="71"/>
        <v>122</v>
      </c>
      <c r="J192">
        <f t="shared" si="72"/>
        <v>122</v>
      </c>
      <c r="K192">
        <f t="shared" si="73"/>
        <v>89</v>
      </c>
      <c r="L192">
        <f t="shared" si="74"/>
        <v>89</v>
      </c>
      <c r="M192">
        <f t="shared" si="75"/>
        <v>102</v>
      </c>
      <c r="N192">
        <f t="shared" si="76"/>
        <v>102</v>
      </c>
      <c r="O192">
        <f t="shared" si="77"/>
        <v>79</v>
      </c>
      <c r="P192">
        <f t="shared" si="78"/>
        <v>79</v>
      </c>
      <c r="Q192">
        <f t="shared" si="79"/>
        <v>97</v>
      </c>
      <c r="R192">
        <f t="shared" si="80"/>
        <v>97</v>
      </c>
      <c r="S192">
        <f t="shared" si="81"/>
        <v>112</v>
      </c>
      <c r="T192">
        <f t="shared" si="82"/>
        <v>112</v>
      </c>
      <c r="U192">
        <f t="shared" si="83"/>
        <v>84</v>
      </c>
      <c r="V192">
        <f t="shared" si="84"/>
        <v>84</v>
      </c>
      <c r="W192">
        <f t="shared" si="85"/>
        <v>89</v>
      </c>
      <c r="X192">
        <f t="shared" si="86"/>
        <v>89</v>
      </c>
      <c r="Y192">
        <f t="shared" si="87"/>
        <v>76.5</v>
      </c>
      <c r="Z192">
        <f t="shared" si="88"/>
        <v>76.5</v>
      </c>
      <c r="AA192">
        <f t="shared" si="89"/>
        <v>87</v>
      </c>
      <c r="AB192">
        <f t="shared" si="90"/>
        <v>87</v>
      </c>
      <c r="AC192" s="27">
        <f t="shared" si="91"/>
        <v>82</v>
      </c>
      <c r="AD192">
        <f t="shared" si="92"/>
        <v>62</v>
      </c>
    </row>
    <row r="193" spans="1:30" x14ac:dyDescent="0.2">
      <c r="A193" t="str">
        <f t="shared" si="95"/>
        <v>Lichen  5.6,  Red  7.1</v>
      </c>
      <c r="B193" s="11">
        <f t="shared" si="96"/>
        <v>87</v>
      </c>
      <c r="C193">
        <f t="shared" si="65"/>
        <v>112</v>
      </c>
      <c r="D193">
        <f t="shared" si="66"/>
        <v>112</v>
      </c>
      <c r="E193">
        <f t="shared" si="67"/>
        <v>117</v>
      </c>
      <c r="F193">
        <f t="shared" si="68"/>
        <v>117</v>
      </c>
      <c r="G193">
        <f t="shared" si="69"/>
        <v>122</v>
      </c>
      <c r="H193">
        <f t="shared" si="70"/>
        <v>122</v>
      </c>
      <c r="I193">
        <f t="shared" si="71"/>
        <v>147</v>
      </c>
      <c r="J193">
        <f t="shared" si="72"/>
        <v>147</v>
      </c>
      <c r="K193">
        <f t="shared" si="73"/>
        <v>114</v>
      </c>
      <c r="L193">
        <f t="shared" si="74"/>
        <v>114</v>
      </c>
      <c r="M193">
        <f t="shared" si="75"/>
        <v>127</v>
      </c>
      <c r="N193">
        <f t="shared" si="76"/>
        <v>127</v>
      </c>
      <c r="O193">
        <f t="shared" si="77"/>
        <v>104</v>
      </c>
      <c r="P193">
        <f t="shared" si="78"/>
        <v>104</v>
      </c>
      <c r="Q193">
        <f t="shared" si="79"/>
        <v>122</v>
      </c>
      <c r="R193">
        <f t="shared" si="80"/>
        <v>122</v>
      </c>
      <c r="S193">
        <f t="shared" si="81"/>
        <v>137</v>
      </c>
      <c r="T193">
        <f t="shared" si="82"/>
        <v>137</v>
      </c>
      <c r="U193">
        <f t="shared" si="83"/>
        <v>109</v>
      </c>
      <c r="V193">
        <f t="shared" si="84"/>
        <v>109</v>
      </c>
      <c r="W193">
        <f t="shared" si="85"/>
        <v>114</v>
      </c>
      <c r="X193">
        <f t="shared" si="86"/>
        <v>114</v>
      </c>
      <c r="Y193">
        <f t="shared" si="87"/>
        <v>101.5</v>
      </c>
      <c r="Z193">
        <f t="shared" si="88"/>
        <v>101.5</v>
      </c>
      <c r="AA193">
        <f t="shared" si="89"/>
        <v>112</v>
      </c>
      <c r="AB193">
        <f t="shared" si="90"/>
        <v>112</v>
      </c>
      <c r="AC193" s="27">
        <f t="shared" si="91"/>
        <v>107</v>
      </c>
      <c r="AD193">
        <f t="shared" si="92"/>
        <v>87</v>
      </c>
    </row>
    <row r="194" spans="1:30" hidden="1" x14ac:dyDescent="0.2">
      <c r="A194" t="str">
        <f t="shared" si="95"/>
        <v>Lichen  5.6,  Red</v>
      </c>
      <c r="B194" s="11">
        <f t="shared" si="96"/>
        <v>87</v>
      </c>
      <c r="C194">
        <f t="shared" si="65"/>
        <v>112</v>
      </c>
      <c r="D194">
        <f t="shared" si="66"/>
        <v>112</v>
      </c>
      <c r="E194">
        <f t="shared" si="67"/>
        <v>117</v>
      </c>
      <c r="F194">
        <f t="shared" si="68"/>
        <v>117</v>
      </c>
      <c r="G194">
        <f t="shared" si="69"/>
        <v>122</v>
      </c>
      <c r="H194">
        <f t="shared" si="70"/>
        <v>122</v>
      </c>
      <c r="I194">
        <f t="shared" si="71"/>
        <v>147</v>
      </c>
      <c r="J194">
        <f t="shared" si="72"/>
        <v>147</v>
      </c>
      <c r="K194">
        <f t="shared" si="73"/>
        <v>114</v>
      </c>
      <c r="L194">
        <f t="shared" si="74"/>
        <v>114</v>
      </c>
      <c r="M194">
        <f t="shared" si="75"/>
        <v>127</v>
      </c>
      <c r="N194">
        <f t="shared" si="76"/>
        <v>127</v>
      </c>
      <c r="O194">
        <f t="shared" si="77"/>
        <v>104</v>
      </c>
      <c r="P194">
        <f t="shared" si="78"/>
        <v>104</v>
      </c>
      <c r="Q194">
        <f t="shared" si="79"/>
        <v>122</v>
      </c>
      <c r="R194">
        <f t="shared" si="80"/>
        <v>122</v>
      </c>
      <c r="S194">
        <f t="shared" si="81"/>
        <v>137</v>
      </c>
      <c r="T194">
        <f t="shared" si="82"/>
        <v>137</v>
      </c>
      <c r="U194">
        <f t="shared" si="83"/>
        <v>109</v>
      </c>
      <c r="V194">
        <f t="shared" si="84"/>
        <v>109</v>
      </c>
      <c r="W194">
        <f t="shared" si="85"/>
        <v>114</v>
      </c>
      <c r="X194">
        <f t="shared" si="86"/>
        <v>114</v>
      </c>
      <c r="Y194">
        <f t="shared" si="87"/>
        <v>101.5</v>
      </c>
      <c r="Z194">
        <f t="shared" si="88"/>
        <v>101.5</v>
      </c>
      <c r="AA194">
        <f t="shared" si="89"/>
        <v>112</v>
      </c>
      <c r="AB194">
        <f t="shared" si="90"/>
        <v>112</v>
      </c>
      <c r="AC194" s="27">
        <f t="shared" si="91"/>
        <v>107</v>
      </c>
      <c r="AD194">
        <f t="shared" si="92"/>
        <v>87</v>
      </c>
    </row>
    <row r="195" spans="1:30" x14ac:dyDescent="0.2">
      <c r="A195" t="str">
        <f t="shared" si="95"/>
        <v>Lichen  5.6,  Lichen  5.6</v>
      </c>
      <c r="B195" s="11">
        <f t="shared" si="96"/>
        <v>54</v>
      </c>
      <c r="C195">
        <f t="shared" si="65"/>
        <v>79</v>
      </c>
      <c r="D195">
        <f t="shared" si="66"/>
        <v>79</v>
      </c>
      <c r="E195">
        <f t="shared" si="67"/>
        <v>84</v>
      </c>
      <c r="F195">
        <f t="shared" si="68"/>
        <v>84</v>
      </c>
      <c r="G195">
        <f t="shared" si="69"/>
        <v>89</v>
      </c>
      <c r="H195">
        <f t="shared" si="70"/>
        <v>89</v>
      </c>
      <c r="I195">
        <f t="shared" si="71"/>
        <v>114</v>
      </c>
      <c r="J195">
        <f t="shared" si="72"/>
        <v>114</v>
      </c>
      <c r="K195" s="9">
        <f t="shared" si="73"/>
        <v>81</v>
      </c>
      <c r="L195">
        <f t="shared" si="74"/>
        <v>81</v>
      </c>
      <c r="M195">
        <f t="shared" si="75"/>
        <v>94</v>
      </c>
      <c r="N195">
        <f t="shared" si="76"/>
        <v>94</v>
      </c>
      <c r="O195">
        <f t="shared" si="77"/>
        <v>71</v>
      </c>
      <c r="P195">
        <f t="shared" si="78"/>
        <v>71</v>
      </c>
      <c r="Q195">
        <f t="shared" si="79"/>
        <v>89</v>
      </c>
      <c r="R195">
        <f t="shared" si="80"/>
        <v>89</v>
      </c>
      <c r="S195">
        <f t="shared" si="81"/>
        <v>104</v>
      </c>
      <c r="T195">
        <f t="shared" si="82"/>
        <v>104</v>
      </c>
      <c r="U195">
        <f t="shared" si="83"/>
        <v>76</v>
      </c>
      <c r="V195">
        <f t="shared" si="84"/>
        <v>76</v>
      </c>
      <c r="W195">
        <f t="shared" si="85"/>
        <v>81</v>
      </c>
      <c r="X195">
        <f t="shared" si="86"/>
        <v>81</v>
      </c>
      <c r="Y195">
        <f t="shared" si="87"/>
        <v>68.5</v>
      </c>
      <c r="Z195">
        <f t="shared" si="88"/>
        <v>68.5</v>
      </c>
      <c r="AA195">
        <f t="shared" si="89"/>
        <v>79</v>
      </c>
      <c r="AB195">
        <f t="shared" si="90"/>
        <v>79</v>
      </c>
      <c r="AC195" s="27">
        <f t="shared" si="91"/>
        <v>74</v>
      </c>
      <c r="AD195">
        <f t="shared" si="92"/>
        <v>54</v>
      </c>
    </row>
    <row r="196" spans="1:30" hidden="1" x14ac:dyDescent="0.2">
      <c r="A196" t="str">
        <f t="shared" si="95"/>
        <v>Lichen  5.6,  Lichen</v>
      </c>
      <c r="B196" s="11">
        <f t="shared" si="96"/>
        <v>54</v>
      </c>
      <c r="C196">
        <f t="shared" si="65"/>
        <v>79</v>
      </c>
      <c r="D196">
        <f t="shared" si="66"/>
        <v>79</v>
      </c>
      <c r="E196">
        <f t="shared" si="67"/>
        <v>84</v>
      </c>
      <c r="F196">
        <f t="shared" si="68"/>
        <v>84</v>
      </c>
      <c r="G196">
        <f t="shared" si="69"/>
        <v>89</v>
      </c>
      <c r="H196">
        <f t="shared" si="70"/>
        <v>89</v>
      </c>
      <c r="I196">
        <f t="shared" si="71"/>
        <v>114</v>
      </c>
      <c r="J196">
        <f t="shared" si="72"/>
        <v>114</v>
      </c>
      <c r="K196">
        <f t="shared" si="73"/>
        <v>81</v>
      </c>
      <c r="L196">
        <f t="shared" si="74"/>
        <v>81</v>
      </c>
      <c r="M196">
        <f t="shared" si="75"/>
        <v>94</v>
      </c>
      <c r="N196">
        <f t="shared" si="76"/>
        <v>94</v>
      </c>
      <c r="O196">
        <f t="shared" si="77"/>
        <v>71</v>
      </c>
      <c r="P196">
        <f t="shared" si="78"/>
        <v>71</v>
      </c>
      <c r="Q196">
        <f t="shared" si="79"/>
        <v>89</v>
      </c>
      <c r="R196">
        <f t="shared" si="80"/>
        <v>89</v>
      </c>
      <c r="S196">
        <f t="shared" si="81"/>
        <v>104</v>
      </c>
      <c r="T196">
        <f t="shared" si="82"/>
        <v>104</v>
      </c>
      <c r="U196">
        <f t="shared" si="83"/>
        <v>76</v>
      </c>
      <c r="V196">
        <f t="shared" si="84"/>
        <v>76</v>
      </c>
      <c r="W196">
        <f t="shared" si="85"/>
        <v>81</v>
      </c>
      <c r="X196">
        <f t="shared" si="86"/>
        <v>81</v>
      </c>
      <c r="Y196">
        <f t="shared" si="87"/>
        <v>68.5</v>
      </c>
      <c r="Z196">
        <f t="shared" si="88"/>
        <v>68.5</v>
      </c>
      <c r="AA196">
        <f t="shared" si="89"/>
        <v>79</v>
      </c>
      <c r="AB196">
        <f t="shared" si="90"/>
        <v>79</v>
      </c>
      <c r="AC196" s="27">
        <f t="shared" si="91"/>
        <v>74</v>
      </c>
      <c r="AD196">
        <f t="shared" si="92"/>
        <v>54</v>
      </c>
    </row>
    <row r="197" spans="1:30" x14ac:dyDescent="0.2">
      <c r="A197" t="str">
        <f t="shared" si="95"/>
        <v>Lichen  5.6,  Black  6.3</v>
      </c>
      <c r="B197" s="11">
        <f t="shared" si="96"/>
        <v>67</v>
      </c>
      <c r="C197">
        <f t="shared" si="65"/>
        <v>92</v>
      </c>
      <c r="D197">
        <f t="shared" si="66"/>
        <v>92</v>
      </c>
      <c r="E197">
        <f t="shared" si="67"/>
        <v>97</v>
      </c>
      <c r="F197">
        <f t="shared" si="68"/>
        <v>97</v>
      </c>
      <c r="G197">
        <f t="shared" si="69"/>
        <v>102</v>
      </c>
      <c r="H197">
        <f t="shared" si="70"/>
        <v>102</v>
      </c>
      <c r="I197">
        <f t="shared" si="71"/>
        <v>127</v>
      </c>
      <c r="J197">
        <f t="shared" si="72"/>
        <v>127</v>
      </c>
      <c r="K197">
        <f t="shared" si="73"/>
        <v>94</v>
      </c>
      <c r="L197">
        <f t="shared" si="74"/>
        <v>94</v>
      </c>
      <c r="M197">
        <f t="shared" si="75"/>
        <v>107</v>
      </c>
      <c r="N197">
        <f t="shared" si="76"/>
        <v>107</v>
      </c>
      <c r="O197">
        <f t="shared" si="77"/>
        <v>84</v>
      </c>
      <c r="P197">
        <f t="shared" si="78"/>
        <v>84</v>
      </c>
      <c r="Q197">
        <f t="shared" si="79"/>
        <v>102</v>
      </c>
      <c r="R197">
        <f t="shared" si="80"/>
        <v>102</v>
      </c>
      <c r="S197">
        <f t="shared" si="81"/>
        <v>117</v>
      </c>
      <c r="T197">
        <f t="shared" si="82"/>
        <v>117</v>
      </c>
      <c r="U197">
        <f t="shared" si="83"/>
        <v>89</v>
      </c>
      <c r="V197">
        <f t="shared" si="84"/>
        <v>89</v>
      </c>
      <c r="W197">
        <f t="shared" si="85"/>
        <v>94</v>
      </c>
      <c r="X197">
        <f t="shared" si="86"/>
        <v>94</v>
      </c>
      <c r="Y197">
        <f t="shared" si="87"/>
        <v>81.5</v>
      </c>
      <c r="Z197">
        <f t="shared" si="88"/>
        <v>81.5</v>
      </c>
      <c r="AA197">
        <f t="shared" si="89"/>
        <v>92</v>
      </c>
      <c r="AB197">
        <f t="shared" si="90"/>
        <v>92</v>
      </c>
      <c r="AC197" s="27">
        <f t="shared" si="91"/>
        <v>87</v>
      </c>
      <c r="AD197">
        <f t="shared" si="92"/>
        <v>67</v>
      </c>
    </row>
    <row r="198" spans="1:30" hidden="1" x14ac:dyDescent="0.2">
      <c r="A198" t="str">
        <f t="shared" si="95"/>
        <v>Lichen  5.6,  Black</v>
      </c>
      <c r="B198" s="11">
        <f t="shared" si="96"/>
        <v>67</v>
      </c>
      <c r="C198">
        <f t="shared" si="65"/>
        <v>92</v>
      </c>
      <c r="D198">
        <f t="shared" si="66"/>
        <v>92</v>
      </c>
      <c r="E198">
        <f t="shared" si="67"/>
        <v>97</v>
      </c>
      <c r="F198">
        <f t="shared" si="68"/>
        <v>97</v>
      </c>
      <c r="G198">
        <f t="shared" si="69"/>
        <v>102</v>
      </c>
      <c r="H198">
        <f t="shared" si="70"/>
        <v>102</v>
      </c>
      <c r="I198">
        <f t="shared" si="71"/>
        <v>127</v>
      </c>
      <c r="J198">
        <f t="shared" si="72"/>
        <v>127</v>
      </c>
      <c r="K198">
        <f t="shared" si="73"/>
        <v>94</v>
      </c>
      <c r="L198">
        <f t="shared" si="74"/>
        <v>94</v>
      </c>
      <c r="M198">
        <f t="shared" si="75"/>
        <v>107</v>
      </c>
      <c r="N198">
        <f t="shared" si="76"/>
        <v>107</v>
      </c>
      <c r="O198">
        <f t="shared" si="77"/>
        <v>84</v>
      </c>
      <c r="P198">
        <f t="shared" si="78"/>
        <v>84</v>
      </c>
      <c r="Q198">
        <f t="shared" si="79"/>
        <v>102</v>
      </c>
      <c r="R198">
        <f t="shared" si="80"/>
        <v>102</v>
      </c>
      <c r="S198">
        <f t="shared" si="81"/>
        <v>117</v>
      </c>
      <c r="T198">
        <f t="shared" si="82"/>
        <v>117</v>
      </c>
      <c r="U198">
        <f t="shared" si="83"/>
        <v>89</v>
      </c>
      <c r="V198">
        <f t="shared" si="84"/>
        <v>89</v>
      </c>
      <c r="W198">
        <f t="shared" si="85"/>
        <v>94</v>
      </c>
      <c r="X198">
        <f t="shared" si="86"/>
        <v>94</v>
      </c>
      <c r="Y198">
        <f t="shared" si="87"/>
        <v>81.5</v>
      </c>
      <c r="Z198">
        <f t="shared" si="88"/>
        <v>81.5</v>
      </c>
      <c r="AA198">
        <f t="shared" si="89"/>
        <v>92</v>
      </c>
      <c r="AB198">
        <f t="shared" si="90"/>
        <v>92</v>
      </c>
      <c r="AC198" s="27">
        <f t="shared" si="91"/>
        <v>87</v>
      </c>
      <c r="AD198">
        <f t="shared" si="92"/>
        <v>67</v>
      </c>
    </row>
    <row r="199" spans="1:30" x14ac:dyDescent="0.2">
      <c r="A199" t="str">
        <f t="shared" si="95"/>
        <v>Lichen  5.6,  Terracotta  5.0</v>
      </c>
      <c r="B199" s="11">
        <f t="shared" si="96"/>
        <v>44</v>
      </c>
      <c r="C199">
        <f t="shared" si="65"/>
        <v>69</v>
      </c>
      <c r="D199">
        <f t="shared" si="66"/>
        <v>69</v>
      </c>
      <c r="E199">
        <f t="shared" si="67"/>
        <v>74</v>
      </c>
      <c r="F199">
        <f t="shared" si="68"/>
        <v>74</v>
      </c>
      <c r="G199">
        <f t="shared" si="69"/>
        <v>79</v>
      </c>
      <c r="H199">
        <f t="shared" si="70"/>
        <v>79</v>
      </c>
      <c r="I199">
        <f t="shared" si="71"/>
        <v>104</v>
      </c>
      <c r="J199">
        <f t="shared" si="72"/>
        <v>104</v>
      </c>
      <c r="K199">
        <f t="shared" si="73"/>
        <v>71</v>
      </c>
      <c r="L199">
        <f t="shared" si="74"/>
        <v>71</v>
      </c>
      <c r="M199">
        <f t="shared" si="75"/>
        <v>84</v>
      </c>
      <c r="N199">
        <f t="shared" si="76"/>
        <v>84</v>
      </c>
      <c r="O199">
        <f t="shared" si="77"/>
        <v>61</v>
      </c>
      <c r="P199">
        <f t="shared" si="78"/>
        <v>61</v>
      </c>
      <c r="Q199">
        <f t="shared" si="79"/>
        <v>79</v>
      </c>
      <c r="R199">
        <f t="shared" si="80"/>
        <v>79</v>
      </c>
      <c r="S199">
        <f t="shared" si="81"/>
        <v>94</v>
      </c>
      <c r="T199">
        <f t="shared" si="82"/>
        <v>94</v>
      </c>
      <c r="U199">
        <f t="shared" si="83"/>
        <v>66</v>
      </c>
      <c r="V199">
        <f t="shared" si="84"/>
        <v>66</v>
      </c>
      <c r="W199">
        <f t="shared" si="85"/>
        <v>71</v>
      </c>
      <c r="X199">
        <f t="shared" si="86"/>
        <v>71</v>
      </c>
      <c r="Y199">
        <f t="shared" si="87"/>
        <v>58.5</v>
      </c>
      <c r="Z199">
        <f t="shared" si="88"/>
        <v>58.5</v>
      </c>
      <c r="AA199">
        <f t="shared" si="89"/>
        <v>69</v>
      </c>
      <c r="AB199">
        <f t="shared" si="90"/>
        <v>69</v>
      </c>
      <c r="AC199" s="27">
        <f t="shared" si="91"/>
        <v>64</v>
      </c>
      <c r="AD199">
        <f t="shared" si="92"/>
        <v>44</v>
      </c>
    </row>
    <row r="200" spans="1:30" hidden="1" x14ac:dyDescent="0.2">
      <c r="A200" t="str">
        <f t="shared" si="95"/>
        <v>Lichen  5.6,  Terracotta</v>
      </c>
      <c r="B200" s="11">
        <f t="shared" si="96"/>
        <v>44</v>
      </c>
      <c r="C200">
        <f t="shared" si="65"/>
        <v>69</v>
      </c>
      <c r="D200">
        <f t="shared" si="66"/>
        <v>69</v>
      </c>
      <c r="E200">
        <f t="shared" si="67"/>
        <v>74</v>
      </c>
      <c r="F200">
        <f t="shared" si="68"/>
        <v>74</v>
      </c>
      <c r="G200">
        <f t="shared" si="69"/>
        <v>79</v>
      </c>
      <c r="H200">
        <f t="shared" si="70"/>
        <v>79</v>
      </c>
      <c r="I200">
        <f t="shared" si="71"/>
        <v>104</v>
      </c>
      <c r="J200">
        <f t="shared" si="72"/>
        <v>104</v>
      </c>
      <c r="K200">
        <f t="shared" si="73"/>
        <v>71</v>
      </c>
      <c r="L200">
        <f t="shared" si="74"/>
        <v>71</v>
      </c>
      <c r="M200">
        <f t="shared" si="75"/>
        <v>84</v>
      </c>
      <c r="N200">
        <f t="shared" si="76"/>
        <v>84</v>
      </c>
      <c r="O200">
        <f t="shared" si="77"/>
        <v>61</v>
      </c>
      <c r="P200">
        <f t="shared" si="78"/>
        <v>61</v>
      </c>
      <c r="Q200">
        <f t="shared" si="79"/>
        <v>79</v>
      </c>
      <c r="R200">
        <f t="shared" si="80"/>
        <v>79</v>
      </c>
      <c r="S200">
        <f t="shared" si="81"/>
        <v>94</v>
      </c>
      <c r="T200">
        <f t="shared" si="82"/>
        <v>94</v>
      </c>
      <c r="U200">
        <f t="shared" si="83"/>
        <v>66</v>
      </c>
      <c r="V200">
        <f t="shared" si="84"/>
        <v>66</v>
      </c>
      <c r="W200">
        <f t="shared" si="85"/>
        <v>71</v>
      </c>
      <c r="X200">
        <f t="shared" si="86"/>
        <v>71</v>
      </c>
      <c r="Y200">
        <f t="shared" si="87"/>
        <v>58.5</v>
      </c>
      <c r="Z200">
        <f t="shared" si="88"/>
        <v>58.5</v>
      </c>
      <c r="AA200">
        <f t="shared" si="89"/>
        <v>69</v>
      </c>
      <c r="AB200">
        <f t="shared" si="90"/>
        <v>69</v>
      </c>
      <c r="AC200" s="27">
        <f t="shared" si="91"/>
        <v>64</v>
      </c>
      <c r="AD200">
        <f t="shared" si="92"/>
        <v>44</v>
      </c>
    </row>
    <row r="201" spans="1:30" x14ac:dyDescent="0.2">
      <c r="A201" t="str">
        <f t="shared" si="95"/>
        <v>Lichen  5.6,  Purple  6.3</v>
      </c>
      <c r="B201" s="11">
        <f t="shared" si="96"/>
        <v>62</v>
      </c>
      <c r="C201">
        <f t="shared" si="65"/>
        <v>87</v>
      </c>
      <c r="D201">
        <f t="shared" si="66"/>
        <v>87</v>
      </c>
      <c r="E201">
        <f t="shared" si="67"/>
        <v>92</v>
      </c>
      <c r="F201">
        <f t="shared" si="68"/>
        <v>92</v>
      </c>
      <c r="G201">
        <f t="shared" si="69"/>
        <v>97</v>
      </c>
      <c r="H201">
        <f t="shared" si="70"/>
        <v>97</v>
      </c>
      <c r="I201">
        <f t="shared" si="71"/>
        <v>122</v>
      </c>
      <c r="J201">
        <f t="shared" si="72"/>
        <v>122</v>
      </c>
      <c r="K201">
        <f t="shared" si="73"/>
        <v>89</v>
      </c>
      <c r="L201">
        <f t="shared" si="74"/>
        <v>89</v>
      </c>
      <c r="M201">
        <f t="shared" si="75"/>
        <v>102</v>
      </c>
      <c r="N201">
        <f t="shared" si="76"/>
        <v>102</v>
      </c>
      <c r="O201">
        <f t="shared" si="77"/>
        <v>79</v>
      </c>
      <c r="P201">
        <f t="shared" si="78"/>
        <v>79</v>
      </c>
      <c r="Q201">
        <f t="shared" si="79"/>
        <v>97</v>
      </c>
      <c r="R201">
        <f t="shared" si="80"/>
        <v>97</v>
      </c>
      <c r="S201">
        <f t="shared" si="81"/>
        <v>112</v>
      </c>
      <c r="T201">
        <f t="shared" si="82"/>
        <v>112</v>
      </c>
      <c r="U201">
        <f t="shared" si="83"/>
        <v>84</v>
      </c>
      <c r="V201">
        <f t="shared" si="84"/>
        <v>84</v>
      </c>
      <c r="W201">
        <f t="shared" si="85"/>
        <v>89</v>
      </c>
      <c r="X201">
        <f t="shared" si="86"/>
        <v>89</v>
      </c>
      <c r="Y201">
        <f t="shared" si="87"/>
        <v>76.5</v>
      </c>
      <c r="Z201">
        <f t="shared" si="88"/>
        <v>76.5</v>
      </c>
      <c r="AA201">
        <f t="shared" si="89"/>
        <v>87</v>
      </c>
      <c r="AB201">
        <f t="shared" si="90"/>
        <v>87</v>
      </c>
      <c r="AC201" s="27">
        <f t="shared" si="91"/>
        <v>82</v>
      </c>
      <c r="AD201">
        <f t="shared" si="92"/>
        <v>62</v>
      </c>
    </row>
    <row r="202" spans="1:30" hidden="1" x14ac:dyDescent="0.2">
      <c r="A202" t="str">
        <f t="shared" si="95"/>
        <v>Lichen  5.6,  Purple</v>
      </c>
      <c r="B202" s="11">
        <f t="shared" si="96"/>
        <v>62</v>
      </c>
      <c r="C202">
        <f t="shared" si="65"/>
        <v>87</v>
      </c>
      <c r="D202">
        <f t="shared" si="66"/>
        <v>87</v>
      </c>
      <c r="E202">
        <f t="shared" si="67"/>
        <v>92</v>
      </c>
      <c r="F202">
        <f t="shared" si="68"/>
        <v>92</v>
      </c>
      <c r="G202">
        <f t="shared" si="69"/>
        <v>97</v>
      </c>
      <c r="H202">
        <f t="shared" si="70"/>
        <v>97</v>
      </c>
      <c r="I202">
        <f t="shared" si="71"/>
        <v>122</v>
      </c>
      <c r="J202">
        <f t="shared" si="72"/>
        <v>122</v>
      </c>
      <c r="K202">
        <f t="shared" si="73"/>
        <v>89</v>
      </c>
      <c r="L202">
        <f t="shared" si="74"/>
        <v>89</v>
      </c>
      <c r="M202">
        <f t="shared" si="75"/>
        <v>102</v>
      </c>
      <c r="N202">
        <f t="shared" si="76"/>
        <v>102</v>
      </c>
      <c r="O202">
        <f t="shared" si="77"/>
        <v>79</v>
      </c>
      <c r="P202">
        <f t="shared" si="78"/>
        <v>79</v>
      </c>
      <c r="Q202">
        <f t="shared" si="79"/>
        <v>97</v>
      </c>
      <c r="R202">
        <f t="shared" si="80"/>
        <v>97</v>
      </c>
      <c r="S202">
        <f t="shared" si="81"/>
        <v>112</v>
      </c>
      <c r="T202">
        <f t="shared" si="82"/>
        <v>112</v>
      </c>
      <c r="U202">
        <f t="shared" si="83"/>
        <v>84</v>
      </c>
      <c r="V202">
        <f t="shared" si="84"/>
        <v>84</v>
      </c>
      <c r="W202">
        <f t="shared" si="85"/>
        <v>89</v>
      </c>
      <c r="X202">
        <f t="shared" si="86"/>
        <v>89</v>
      </c>
      <c r="Y202">
        <f t="shared" si="87"/>
        <v>76.5</v>
      </c>
      <c r="Z202">
        <f t="shared" si="88"/>
        <v>76.5</v>
      </c>
      <c r="AA202">
        <f t="shared" si="89"/>
        <v>87</v>
      </c>
      <c r="AB202">
        <f t="shared" si="90"/>
        <v>87</v>
      </c>
      <c r="AC202" s="27">
        <f t="shared" si="91"/>
        <v>82</v>
      </c>
      <c r="AD202">
        <f t="shared" si="92"/>
        <v>62</v>
      </c>
    </row>
    <row r="203" spans="1:30" x14ac:dyDescent="0.2">
      <c r="A203" t="str">
        <f t="shared" si="95"/>
        <v>Lichen  5.6,  Green  7.1</v>
      </c>
      <c r="B203" s="11">
        <f t="shared" si="96"/>
        <v>77</v>
      </c>
      <c r="C203">
        <f t="shared" si="65"/>
        <v>102</v>
      </c>
      <c r="D203">
        <f t="shared" si="66"/>
        <v>102</v>
      </c>
      <c r="E203">
        <f t="shared" si="67"/>
        <v>107</v>
      </c>
      <c r="F203">
        <f t="shared" si="68"/>
        <v>107</v>
      </c>
      <c r="G203">
        <f t="shared" si="69"/>
        <v>112</v>
      </c>
      <c r="H203">
        <f t="shared" si="70"/>
        <v>112</v>
      </c>
      <c r="I203">
        <f t="shared" si="71"/>
        <v>137</v>
      </c>
      <c r="J203">
        <f t="shared" si="72"/>
        <v>137</v>
      </c>
      <c r="K203">
        <f t="shared" si="73"/>
        <v>104</v>
      </c>
      <c r="L203">
        <f t="shared" si="74"/>
        <v>104</v>
      </c>
      <c r="M203">
        <f t="shared" si="75"/>
        <v>117</v>
      </c>
      <c r="N203">
        <f t="shared" si="76"/>
        <v>117</v>
      </c>
      <c r="O203">
        <f t="shared" si="77"/>
        <v>94</v>
      </c>
      <c r="P203">
        <f t="shared" si="78"/>
        <v>94</v>
      </c>
      <c r="Q203">
        <f t="shared" si="79"/>
        <v>112</v>
      </c>
      <c r="R203">
        <f t="shared" si="80"/>
        <v>112</v>
      </c>
      <c r="S203">
        <f t="shared" si="81"/>
        <v>127</v>
      </c>
      <c r="T203">
        <f t="shared" si="82"/>
        <v>127</v>
      </c>
      <c r="U203">
        <f t="shared" si="83"/>
        <v>99</v>
      </c>
      <c r="V203">
        <f t="shared" si="84"/>
        <v>99</v>
      </c>
      <c r="W203">
        <f t="shared" si="85"/>
        <v>104</v>
      </c>
      <c r="X203">
        <f t="shared" si="86"/>
        <v>104</v>
      </c>
      <c r="Y203">
        <f t="shared" si="87"/>
        <v>91.5</v>
      </c>
      <c r="Z203">
        <f t="shared" si="88"/>
        <v>91.5</v>
      </c>
      <c r="AA203">
        <f t="shared" si="89"/>
        <v>102</v>
      </c>
      <c r="AB203">
        <f t="shared" si="90"/>
        <v>102</v>
      </c>
      <c r="AC203" s="27">
        <f t="shared" si="91"/>
        <v>97</v>
      </c>
      <c r="AD203">
        <f t="shared" si="92"/>
        <v>77</v>
      </c>
    </row>
    <row r="204" spans="1:30" hidden="1" x14ac:dyDescent="0.2">
      <c r="A204" t="str">
        <f t="shared" si="95"/>
        <v>Lichen  5.6,  Green</v>
      </c>
      <c r="B204" s="11">
        <f t="shared" si="96"/>
        <v>77</v>
      </c>
      <c r="C204">
        <f t="shared" ref="C204:C267" si="97">B204+$C$74</f>
        <v>102</v>
      </c>
      <c r="D204">
        <f t="shared" ref="D204:D267" si="98">B204+$D$74</f>
        <v>102</v>
      </c>
      <c r="E204">
        <f t="shared" ref="E204:E267" si="99">B204+$E$74</f>
        <v>107</v>
      </c>
      <c r="F204">
        <f t="shared" ref="F204:F267" si="100">B204+$F$74</f>
        <v>107</v>
      </c>
      <c r="G204">
        <f t="shared" ref="G204:G267" si="101">B204+$G$74</f>
        <v>112</v>
      </c>
      <c r="H204">
        <f t="shared" ref="H204:H267" si="102">B204+$H$74</f>
        <v>112</v>
      </c>
      <c r="I204">
        <f t="shared" ref="I204:I267" si="103">B204+$I$74</f>
        <v>137</v>
      </c>
      <c r="J204">
        <f t="shared" ref="J204:J267" si="104">B204+$J$74</f>
        <v>137</v>
      </c>
      <c r="K204">
        <f t="shared" ref="K204:K267" si="105">B204+$K$74</f>
        <v>104</v>
      </c>
      <c r="L204">
        <f t="shared" ref="L204:L267" si="106">B204+$L$74</f>
        <v>104</v>
      </c>
      <c r="M204">
        <f t="shared" ref="M204:M267" si="107">B204+$M$74</f>
        <v>117</v>
      </c>
      <c r="N204">
        <f t="shared" ref="N204:N267" si="108">B204+$N$74</f>
        <v>117</v>
      </c>
      <c r="O204">
        <f t="shared" ref="O204:O267" si="109">B204+$O$74</f>
        <v>94</v>
      </c>
      <c r="P204">
        <f t="shared" ref="P204:P267" si="110">B204+$P$74</f>
        <v>94</v>
      </c>
      <c r="Q204">
        <f t="shared" ref="Q204:Q267" si="111">B204+$Q$74</f>
        <v>112</v>
      </c>
      <c r="R204">
        <f t="shared" ref="R204:R267" si="112">B204+$R$74</f>
        <v>112</v>
      </c>
      <c r="S204">
        <f t="shared" ref="S204:S267" si="113">B204+$S$74</f>
        <v>127</v>
      </c>
      <c r="T204">
        <f t="shared" ref="T204:T267" si="114">B204+$T$74</f>
        <v>127</v>
      </c>
      <c r="U204">
        <f t="shared" ref="U204:U267" si="115">B204+$U$74</f>
        <v>99</v>
      </c>
      <c r="V204">
        <f t="shared" ref="V204:V267" si="116">B204+$V$74</f>
        <v>99</v>
      </c>
      <c r="W204">
        <f t="shared" ref="W204:W267" si="117">B204+$W$74</f>
        <v>104</v>
      </c>
      <c r="X204">
        <f t="shared" ref="X204:X267" si="118">B204+$X$74</f>
        <v>104</v>
      </c>
      <c r="Y204">
        <f t="shared" ref="Y204:Y267" si="119">B204+$Y$74</f>
        <v>91.5</v>
      </c>
      <c r="Z204">
        <f t="shared" ref="Z204:Z267" si="120">B204+$Z$74</f>
        <v>91.5</v>
      </c>
      <c r="AA204">
        <f t="shared" ref="AA204:AA267" si="121">B204+$AA$74</f>
        <v>102</v>
      </c>
      <c r="AB204">
        <f t="shared" ref="AB204:AB267" si="122">B204+$AB$74</f>
        <v>102</v>
      </c>
      <c r="AC204" s="27">
        <f t="shared" ref="AC204:AC267" si="123">B204+$AC$74</f>
        <v>97</v>
      </c>
      <c r="AD204">
        <f t="shared" ref="AD204:AD267" si="124">B204+$AD$74</f>
        <v>77</v>
      </c>
    </row>
    <row r="205" spans="1:30" x14ac:dyDescent="0.2">
      <c r="A205" t="str">
        <f t="shared" si="95"/>
        <v>Lichen  5.6,  Orange  5.6</v>
      </c>
      <c r="B205" s="11">
        <f t="shared" si="96"/>
        <v>49</v>
      </c>
      <c r="C205">
        <f t="shared" si="97"/>
        <v>74</v>
      </c>
      <c r="D205">
        <f t="shared" si="98"/>
        <v>74</v>
      </c>
      <c r="E205">
        <f t="shared" si="99"/>
        <v>79</v>
      </c>
      <c r="F205">
        <f t="shared" si="100"/>
        <v>79</v>
      </c>
      <c r="G205">
        <f t="shared" si="101"/>
        <v>84</v>
      </c>
      <c r="H205">
        <f t="shared" si="102"/>
        <v>84</v>
      </c>
      <c r="I205">
        <f t="shared" si="103"/>
        <v>109</v>
      </c>
      <c r="J205">
        <f t="shared" si="104"/>
        <v>109</v>
      </c>
      <c r="K205">
        <f t="shared" si="105"/>
        <v>76</v>
      </c>
      <c r="L205">
        <f t="shared" si="106"/>
        <v>76</v>
      </c>
      <c r="M205">
        <f t="shared" si="107"/>
        <v>89</v>
      </c>
      <c r="N205">
        <f t="shared" si="108"/>
        <v>89</v>
      </c>
      <c r="O205">
        <f t="shared" si="109"/>
        <v>66</v>
      </c>
      <c r="P205">
        <f t="shared" si="110"/>
        <v>66</v>
      </c>
      <c r="Q205">
        <f t="shared" si="111"/>
        <v>84</v>
      </c>
      <c r="R205">
        <f t="shared" si="112"/>
        <v>84</v>
      </c>
      <c r="S205">
        <f t="shared" si="113"/>
        <v>99</v>
      </c>
      <c r="T205">
        <f t="shared" si="114"/>
        <v>99</v>
      </c>
      <c r="U205">
        <f t="shared" si="115"/>
        <v>71</v>
      </c>
      <c r="V205">
        <f t="shared" si="116"/>
        <v>71</v>
      </c>
      <c r="W205">
        <f t="shared" si="117"/>
        <v>76</v>
      </c>
      <c r="X205">
        <f t="shared" si="118"/>
        <v>76</v>
      </c>
      <c r="Y205">
        <f t="shared" si="119"/>
        <v>63.5</v>
      </c>
      <c r="Z205">
        <f t="shared" si="120"/>
        <v>63.5</v>
      </c>
      <c r="AA205">
        <f t="shared" si="121"/>
        <v>74</v>
      </c>
      <c r="AB205">
        <f t="shared" si="122"/>
        <v>74</v>
      </c>
      <c r="AC205" s="27">
        <f t="shared" si="123"/>
        <v>69</v>
      </c>
      <c r="AD205">
        <f t="shared" si="124"/>
        <v>49</v>
      </c>
    </row>
    <row r="206" spans="1:30" hidden="1" x14ac:dyDescent="0.2">
      <c r="A206" t="str">
        <f t="shared" si="95"/>
        <v>Lichen  5.6,  Orange</v>
      </c>
      <c r="B206" s="11">
        <f t="shared" si="96"/>
        <v>49</v>
      </c>
      <c r="C206">
        <f t="shared" si="97"/>
        <v>74</v>
      </c>
      <c r="D206">
        <f t="shared" si="98"/>
        <v>74</v>
      </c>
      <c r="E206">
        <f t="shared" si="99"/>
        <v>79</v>
      </c>
      <c r="F206">
        <f t="shared" si="100"/>
        <v>79</v>
      </c>
      <c r="G206">
        <f t="shared" si="101"/>
        <v>84</v>
      </c>
      <c r="H206">
        <f t="shared" si="102"/>
        <v>84</v>
      </c>
      <c r="I206">
        <f t="shared" si="103"/>
        <v>109</v>
      </c>
      <c r="J206">
        <f t="shared" si="104"/>
        <v>109</v>
      </c>
      <c r="K206">
        <f t="shared" si="105"/>
        <v>76</v>
      </c>
      <c r="L206">
        <f t="shared" si="106"/>
        <v>76</v>
      </c>
      <c r="M206">
        <f t="shared" si="107"/>
        <v>89</v>
      </c>
      <c r="N206">
        <f t="shared" si="108"/>
        <v>89</v>
      </c>
      <c r="O206">
        <f t="shared" si="109"/>
        <v>66</v>
      </c>
      <c r="P206">
        <f t="shared" si="110"/>
        <v>66</v>
      </c>
      <c r="Q206">
        <f t="shared" si="111"/>
        <v>84</v>
      </c>
      <c r="R206">
        <f t="shared" si="112"/>
        <v>84</v>
      </c>
      <c r="S206">
        <f t="shared" si="113"/>
        <v>99</v>
      </c>
      <c r="T206">
        <f t="shared" si="114"/>
        <v>99</v>
      </c>
      <c r="U206">
        <f t="shared" si="115"/>
        <v>71</v>
      </c>
      <c r="V206">
        <f t="shared" si="116"/>
        <v>71</v>
      </c>
      <c r="W206">
        <f t="shared" si="117"/>
        <v>76</v>
      </c>
      <c r="X206">
        <f t="shared" si="118"/>
        <v>76</v>
      </c>
      <c r="Y206">
        <f t="shared" si="119"/>
        <v>63.5</v>
      </c>
      <c r="Z206">
        <f t="shared" si="120"/>
        <v>63.5</v>
      </c>
      <c r="AA206">
        <f t="shared" si="121"/>
        <v>74</v>
      </c>
      <c r="AB206">
        <f t="shared" si="122"/>
        <v>74</v>
      </c>
      <c r="AC206" s="27">
        <f t="shared" si="123"/>
        <v>69</v>
      </c>
      <c r="AD206">
        <f t="shared" si="124"/>
        <v>49</v>
      </c>
    </row>
    <row r="207" spans="1:30" x14ac:dyDescent="0.2">
      <c r="A207" t="str">
        <f t="shared" si="95"/>
        <v>Lichen  5.6,  Yellow  6.0</v>
      </c>
      <c r="B207" s="11">
        <f t="shared" si="96"/>
        <v>54</v>
      </c>
      <c r="C207">
        <f t="shared" si="97"/>
        <v>79</v>
      </c>
      <c r="D207">
        <f t="shared" si="98"/>
        <v>79</v>
      </c>
      <c r="E207">
        <f t="shared" si="99"/>
        <v>84</v>
      </c>
      <c r="F207">
        <f t="shared" si="100"/>
        <v>84</v>
      </c>
      <c r="G207">
        <f t="shared" si="101"/>
        <v>89</v>
      </c>
      <c r="H207">
        <f t="shared" si="102"/>
        <v>89</v>
      </c>
      <c r="I207">
        <f t="shared" si="103"/>
        <v>114</v>
      </c>
      <c r="J207">
        <f t="shared" si="104"/>
        <v>114</v>
      </c>
      <c r="K207">
        <f t="shared" si="105"/>
        <v>81</v>
      </c>
      <c r="L207">
        <f t="shared" si="106"/>
        <v>81</v>
      </c>
      <c r="M207">
        <f t="shared" si="107"/>
        <v>94</v>
      </c>
      <c r="N207">
        <f t="shared" si="108"/>
        <v>94</v>
      </c>
      <c r="O207">
        <f t="shared" si="109"/>
        <v>71</v>
      </c>
      <c r="P207">
        <f t="shared" si="110"/>
        <v>71</v>
      </c>
      <c r="Q207">
        <f t="shared" si="111"/>
        <v>89</v>
      </c>
      <c r="R207">
        <f t="shared" si="112"/>
        <v>89</v>
      </c>
      <c r="S207">
        <f t="shared" si="113"/>
        <v>104</v>
      </c>
      <c r="T207">
        <f t="shared" si="114"/>
        <v>104</v>
      </c>
      <c r="U207">
        <f t="shared" si="115"/>
        <v>76</v>
      </c>
      <c r="V207">
        <f t="shared" si="116"/>
        <v>76</v>
      </c>
      <c r="W207">
        <f t="shared" si="117"/>
        <v>81</v>
      </c>
      <c r="X207">
        <f t="shared" si="118"/>
        <v>81</v>
      </c>
      <c r="Y207">
        <f t="shared" si="119"/>
        <v>68.5</v>
      </c>
      <c r="Z207">
        <f t="shared" si="120"/>
        <v>68.5</v>
      </c>
      <c r="AA207">
        <f t="shared" si="121"/>
        <v>79</v>
      </c>
      <c r="AB207">
        <f t="shared" si="122"/>
        <v>79</v>
      </c>
      <c r="AC207" s="27">
        <f t="shared" si="123"/>
        <v>74</v>
      </c>
      <c r="AD207">
        <f t="shared" si="124"/>
        <v>54</v>
      </c>
    </row>
    <row r="208" spans="1:30" hidden="1" x14ac:dyDescent="0.2">
      <c r="A208" t="str">
        <f t="shared" si="95"/>
        <v>Lichen  5.6,  Yellow</v>
      </c>
      <c r="B208" s="11">
        <f t="shared" si="96"/>
        <v>54</v>
      </c>
      <c r="C208">
        <f t="shared" si="97"/>
        <v>79</v>
      </c>
      <c r="D208">
        <f t="shared" si="98"/>
        <v>79</v>
      </c>
      <c r="E208">
        <f t="shared" si="99"/>
        <v>84</v>
      </c>
      <c r="F208">
        <f t="shared" si="100"/>
        <v>84</v>
      </c>
      <c r="G208">
        <f t="shared" si="101"/>
        <v>89</v>
      </c>
      <c r="H208">
        <f t="shared" si="102"/>
        <v>89</v>
      </c>
      <c r="I208">
        <f t="shared" si="103"/>
        <v>114</v>
      </c>
      <c r="J208">
        <f t="shared" si="104"/>
        <v>114</v>
      </c>
      <c r="K208">
        <f t="shared" si="105"/>
        <v>81</v>
      </c>
      <c r="L208">
        <f t="shared" si="106"/>
        <v>81</v>
      </c>
      <c r="M208">
        <f t="shared" si="107"/>
        <v>94</v>
      </c>
      <c r="N208">
        <f t="shared" si="108"/>
        <v>94</v>
      </c>
      <c r="O208">
        <f t="shared" si="109"/>
        <v>71</v>
      </c>
      <c r="P208">
        <f t="shared" si="110"/>
        <v>71</v>
      </c>
      <c r="Q208">
        <f t="shared" si="111"/>
        <v>89</v>
      </c>
      <c r="R208">
        <f t="shared" si="112"/>
        <v>89</v>
      </c>
      <c r="S208">
        <f t="shared" si="113"/>
        <v>104</v>
      </c>
      <c r="T208">
        <f t="shared" si="114"/>
        <v>104</v>
      </c>
      <c r="U208">
        <f t="shared" si="115"/>
        <v>76</v>
      </c>
      <c r="V208">
        <f t="shared" si="116"/>
        <v>76</v>
      </c>
      <c r="W208">
        <f t="shared" si="117"/>
        <v>81</v>
      </c>
      <c r="X208">
        <f t="shared" si="118"/>
        <v>81</v>
      </c>
      <c r="Y208">
        <f t="shared" si="119"/>
        <v>68.5</v>
      </c>
      <c r="Z208">
        <f t="shared" si="120"/>
        <v>68.5</v>
      </c>
      <c r="AA208">
        <f t="shared" si="121"/>
        <v>79</v>
      </c>
      <c r="AB208">
        <f t="shared" si="122"/>
        <v>79</v>
      </c>
      <c r="AC208" s="27">
        <f t="shared" si="123"/>
        <v>74</v>
      </c>
      <c r="AD208">
        <f t="shared" si="124"/>
        <v>54</v>
      </c>
    </row>
    <row r="209" spans="1:30" x14ac:dyDescent="0.2">
      <c r="A209" t="str">
        <f t="shared" si="95"/>
        <v>Lichen  5.6,  Blue  5.0</v>
      </c>
      <c r="B209" s="11">
        <f t="shared" si="96"/>
        <v>41.5</v>
      </c>
      <c r="C209">
        <f t="shared" si="97"/>
        <v>66.5</v>
      </c>
      <c r="D209">
        <f t="shared" si="98"/>
        <v>66.5</v>
      </c>
      <c r="E209">
        <f t="shared" si="99"/>
        <v>71.5</v>
      </c>
      <c r="F209">
        <f t="shared" si="100"/>
        <v>71.5</v>
      </c>
      <c r="G209">
        <f t="shared" si="101"/>
        <v>76.5</v>
      </c>
      <c r="H209">
        <f t="shared" si="102"/>
        <v>76.5</v>
      </c>
      <c r="I209">
        <f t="shared" si="103"/>
        <v>101.5</v>
      </c>
      <c r="J209">
        <f t="shared" si="104"/>
        <v>101.5</v>
      </c>
      <c r="K209">
        <f t="shared" si="105"/>
        <v>68.5</v>
      </c>
      <c r="L209">
        <f t="shared" si="106"/>
        <v>68.5</v>
      </c>
      <c r="M209">
        <f t="shared" si="107"/>
        <v>81.5</v>
      </c>
      <c r="N209">
        <f t="shared" si="108"/>
        <v>81.5</v>
      </c>
      <c r="O209">
        <f t="shared" si="109"/>
        <v>58.5</v>
      </c>
      <c r="P209">
        <f t="shared" si="110"/>
        <v>58.5</v>
      </c>
      <c r="Q209">
        <f t="shared" si="111"/>
        <v>76.5</v>
      </c>
      <c r="R209">
        <f t="shared" si="112"/>
        <v>76.5</v>
      </c>
      <c r="S209">
        <f t="shared" si="113"/>
        <v>91.5</v>
      </c>
      <c r="T209">
        <f t="shared" si="114"/>
        <v>91.5</v>
      </c>
      <c r="U209">
        <f t="shared" si="115"/>
        <v>63.5</v>
      </c>
      <c r="V209">
        <f t="shared" si="116"/>
        <v>63.5</v>
      </c>
      <c r="W209">
        <f t="shared" si="117"/>
        <v>68.5</v>
      </c>
      <c r="X209">
        <f t="shared" si="118"/>
        <v>68.5</v>
      </c>
      <c r="Y209">
        <f t="shared" si="119"/>
        <v>56</v>
      </c>
      <c r="Z209">
        <f t="shared" si="120"/>
        <v>56</v>
      </c>
      <c r="AA209">
        <f t="shared" si="121"/>
        <v>66.5</v>
      </c>
      <c r="AB209">
        <f t="shared" si="122"/>
        <v>66.5</v>
      </c>
      <c r="AC209" s="27">
        <f t="shared" si="123"/>
        <v>61.5</v>
      </c>
      <c r="AD209">
        <f t="shared" si="124"/>
        <v>41.5</v>
      </c>
    </row>
    <row r="210" spans="1:30" hidden="1" x14ac:dyDescent="0.2">
      <c r="A210" t="str">
        <f t="shared" si="95"/>
        <v>Lichen  5.6,  Blue</v>
      </c>
      <c r="B210" s="11">
        <f t="shared" si="96"/>
        <v>41.5</v>
      </c>
      <c r="C210">
        <f t="shared" si="97"/>
        <v>66.5</v>
      </c>
      <c r="D210">
        <f t="shared" si="98"/>
        <v>66.5</v>
      </c>
      <c r="E210">
        <f t="shared" si="99"/>
        <v>71.5</v>
      </c>
      <c r="F210">
        <f t="shared" si="100"/>
        <v>71.5</v>
      </c>
      <c r="G210">
        <f t="shared" si="101"/>
        <v>76.5</v>
      </c>
      <c r="H210">
        <f t="shared" si="102"/>
        <v>76.5</v>
      </c>
      <c r="I210">
        <f t="shared" si="103"/>
        <v>101.5</v>
      </c>
      <c r="J210">
        <f t="shared" si="104"/>
        <v>101.5</v>
      </c>
      <c r="K210">
        <f t="shared" si="105"/>
        <v>68.5</v>
      </c>
      <c r="L210">
        <f t="shared" si="106"/>
        <v>68.5</v>
      </c>
      <c r="M210">
        <f t="shared" si="107"/>
        <v>81.5</v>
      </c>
      <c r="N210">
        <f t="shared" si="108"/>
        <v>81.5</v>
      </c>
      <c r="O210">
        <f t="shared" si="109"/>
        <v>58.5</v>
      </c>
      <c r="P210">
        <f t="shared" si="110"/>
        <v>58.5</v>
      </c>
      <c r="Q210">
        <f t="shared" si="111"/>
        <v>76.5</v>
      </c>
      <c r="R210">
        <f t="shared" si="112"/>
        <v>76.5</v>
      </c>
      <c r="S210">
        <f t="shared" si="113"/>
        <v>91.5</v>
      </c>
      <c r="T210">
        <f t="shared" si="114"/>
        <v>91.5</v>
      </c>
      <c r="U210">
        <f t="shared" si="115"/>
        <v>63.5</v>
      </c>
      <c r="V210">
        <f t="shared" si="116"/>
        <v>63.5</v>
      </c>
      <c r="W210">
        <f t="shared" si="117"/>
        <v>68.5</v>
      </c>
      <c r="X210">
        <f t="shared" si="118"/>
        <v>68.5</v>
      </c>
      <c r="Y210">
        <f t="shared" si="119"/>
        <v>56</v>
      </c>
      <c r="Z210">
        <f t="shared" si="120"/>
        <v>56</v>
      </c>
      <c r="AA210">
        <f t="shared" si="121"/>
        <v>66.5</v>
      </c>
      <c r="AB210">
        <f t="shared" si="122"/>
        <v>66.5</v>
      </c>
      <c r="AC210" s="27">
        <f t="shared" si="123"/>
        <v>61.5</v>
      </c>
      <c r="AD210">
        <f t="shared" si="124"/>
        <v>41.5</v>
      </c>
    </row>
    <row r="211" spans="1:30" x14ac:dyDescent="0.2">
      <c r="A211" t="str">
        <f t="shared" si="95"/>
        <v>Lichen  5.6,  White  6.0</v>
      </c>
      <c r="B211" s="11">
        <f t="shared" si="96"/>
        <v>52</v>
      </c>
      <c r="C211">
        <f t="shared" si="97"/>
        <v>77</v>
      </c>
      <c r="D211">
        <f t="shared" si="98"/>
        <v>77</v>
      </c>
      <c r="E211">
        <f t="shared" si="99"/>
        <v>82</v>
      </c>
      <c r="F211">
        <f t="shared" si="100"/>
        <v>82</v>
      </c>
      <c r="G211">
        <f t="shared" si="101"/>
        <v>87</v>
      </c>
      <c r="H211">
        <f t="shared" si="102"/>
        <v>87</v>
      </c>
      <c r="I211">
        <f t="shared" si="103"/>
        <v>112</v>
      </c>
      <c r="J211">
        <f t="shared" si="104"/>
        <v>112</v>
      </c>
      <c r="K211">
        <f t="shared" si="105"/>
        <v>79</v>
      </c>
      <c r="L211">
        <f t="shared" si="106"/>
        <v>79</v>
      </c>
      <c r="M211">
        <f t="shared" si="107"/>
        <v>92</v>
      </c>
      <c r="N211">
        <f t="shared" si="108"/>
        <v>92</v>
      </c>
      <c r="O211">
        <f t="shared" si="109"/>
        <v>69</v>
      </c>
      <c r="P211">
        <f t="shared" si="110"/>
        <v>69</v>
      </c>
      <c r="Q211">
        <f t="shared" si="111"/>
        <v>87</v>
      </c>
      <c r="R211">
        <f t="shared" si="112"/>
        <v>87</v>
      </c>
      <c r="S211">
        <f t="shared" si="113"/>
        <v>102</v>
      </c>
      <c r="T211">
        <f t="shared" si="114"/>
        <v>102</v>
      </c>
      <c r="U211">
        <f t="shared" si="115"/>
        <v>74</v>
      </c>
      <c r="V211">
        <f t="shared" si="116"/>
        <v>74</v>
      </c>
      <c r="W211">
        <f t="shared" si="117"/>
        <v>79</v>
      </c>
      <c r="X211">
        <f t="shared" si="118"/>
        <v>79</v>
      </c>
      <c r="Y211">
        <f t="shared" si="119"/>
        <v>66.5</v>
      </c>
      <c r="Z211">
        <f t="shared" si="120"/>
        <v>66.5</v>
      </c>
      <c r="AA211">
        <f t="shared" si="121"/>
        <v>77</v>
      </c>
      <c r="AB211">
        <f t="shared" si="122"/>
        <v>77</v>
      </c>
      <c r="AC211" s="27">
        <f t="shared" si="123"/>
        <v>72</v>
      </c>
      <c r="AD211">
        <f t="shared" si="124"/>
        <v>52</v>
      </c>
    </row>
    <row r="212" spans="1:30" hidden="1" x14ac:dyDescent="0.2">
      <c r="A212" t="str">
        <f t="shared" si="95"/>
        <v>Lichen  5.6,  White</v>
      </c>
      <c r="B212" s="11">
        <f t="shared" si="96"/>
        <v>52</v>
      </c>
      <c r="C212">
        <f t="shared" si="97"/>
        <v>77</v>
      </c>
      <c r="D212">
        <f t="shared" si="98"/>
        <v>77</v>
      </c>
      <c r="E212">
        <f t="shared" si="99"/>
        <v>82</v>
      </c>
      <c r="F212">
        <f t="shared" si="100"/>
        <v>82</v>
      </c>
      <c r="G212">
        <f t="shared" si="101"/>
        <v>87</v>
      </c>
      <c r="H212">
        <f t="shared" si="102"/>
        <v>87</v>
      </c>
      <c r="I212">
        <f t="shared" si="103"/>
        <v>112</v>
      </c>
      <c r="J212">
        <f t="shared" si="104"/>
        <v>112</v>
      </c>
      <c r="K212">
        <f t="shared" si="105"/>
        <v>79</v>
      </c>
      <c r="L212">
        <f t="shared" si="106"/>
        <v>79</v>
      </c>
      <c r="M212">
        <f t="shared" si="107"/>
        <v>92</v>
      </c>
      <c r="N212">
        <f t="shared" si="108"/>
        <v>92</v>
      </c>
      <c r="O212">
        <f t="shared" si="109"/>
        <v>69</v>
      </c>
      <c r="P212">
        <f t="shared" si="110"/>
        <v>69</v>
      </c>
      <c r="Q212">
        <f t="shared" si="111"/>
        <v>87</v>
      </c>
      <c r="R212">
        <f t="shared" si="112"/>
        <v>87</v>
      </c>
      <c r="S212">
        <f t="shared" si="113"/>
        <v>102</v>
      </c>
      <c r="T212">
        <f t="shared" si="114"/>
        <v>102</v>
      </c>
      <c r="U212">
        <f t="shared" si="115"/>
        <v>74</v>
      </c>
      <c r="V212">
        <f t="shared" si="116"/>
        <v>74</v>
      </c>
      <c r="W212">
        <f t="shared" si="117"/>
        <v>79</v>
      </c>
      <c r="X212">
        <f t="shared" si="118"/>
        <v>79</v>
      </c>
      <c r="Y212">
        <f t="shared" si="119"/>
        <v>66.5</v>
      </c>
      <c r="Z212">
        <f t="shared" si="120"/>
        <v>66.5</v>
      </c>
      <c r="AA212">
        <f t="shared" si="121"/>
        <v>77</v>
      </c>
      <c r="AB212">
        <f t="shared" si="122"/>
        <v>77</v>
      </c>
      <c r="AC212" s="27">
        <f t="shared" si="123"/>
        <v>72</v>
      </c>
      <c r="AD212">
        <f t="shared" si="124"/>
        <v>52</v>
      </c>
    </row>
    <row r="213" spans="1:30" x14ac:dyDescent="0.2">
      <c r="A213" t="str">
        <f t="shared" si="95"/>
        <v>Lichen  5.6,  Red/Green  5.6</v>
      </c>
      <c r="B213" s="11">
        <f t="shared" si="96"/>
        <v>47</v>
      </c>
      <c r="C213">
        <f t="shared" si="97"/>
        <v>72</v>
      </c>
      <c r="D213">
        <f t="shared" si="98"/>
        <v>72</v>
      </c>
      <c r="E213">
        <f t="shared" si="99"/>
        <v>77</v>
      </c>
      <c r="F213">
        <f t="shared" si="100"/>
        <v>77</v>
      </c>
      <c r="G213">
        <f t="shared" si="101"/>
        <v>82</v>
      </c>
      <c r="H213">
        <f t="shared" si="102"/>
        <v>82</v>
      </c>
      <c r="I213">
        <f t="shared" si="103"/>
        <v>107</v>
      </c>
      <c r="J213">
        <f t="shared" si="104"/>
        <v>107</v>
      </c>
      <c r="K213">
        <f t="shared" si="105"/>
        <v>74</v>
      </c>
      <c r="L213">
        <f t="shared" si="106"/>
        <v>74</v>
      </c>
      <c r="M213">
        <f t="shared" si="107"/>
        <v>87</v>
      </c>
      <c r="N213">
        <f t="shared" si="108"/>
        <v>87</v>
      </c>
      <c r="O213">
        <f t="shared" si="109"/>
        <v>64</v>
      </c>
      <c r="P213">
        <f t="shared" si="110"/>
        <v>64</v>
      </c>
      <c r="Q213">
        <f t="shared" si="111"/>
        <v>82</v>
      </c>
      <c r="R213">
        <f t="shared" si="112"/>
        <v>82</v>
      </c>
      <c r="S213">
        <f t="shared" si="113"/>
        <v>97</v>
      </c>
      <c r="T213">
        <f t="shared" si="114"/>
        <v>97</v>
      </c>
      <c r="U213">
        <f t="shared" si="115"/>
        <v>69</v>
      </c>
      <c r="V213">
        <f t="shared" si="116"/>
        <v>69</v>
      </c>
      <c r="W213">
        <f t="shared" si="117"/>
        <v>74</v>
      </c>
      <c r="X213">
        <f t="shared" si="118"/>
        <v>74</v>
      </c>
      <c r="Y213">
        <f t="shared" si="119"/>
        <v>61.5</v>
      </c>
      <c r="Z213">
        <f t="shared" si="120"/>
        <v>61.5</v>
      </c>
      <c r="AA213">
        <f t="shared" si="121"/>
        <v>72</v>
      </c>
      <c r="AB213">
        <f t="shared" si="122"/>
        <v>72</v>
      </c>
      <c r="AC213" s="27">
        <f t="shared" si="123"/>
        <v>67</v>
      </c>
      <c r="AD213">
        <f t="shared" si="124"/>
        <v>47</v>
      </c>
    </row>
    <row r="214" spans="1:30" hidden="1" x14ac:dyDescent="0.2">
      <c r="A214" t="str">
        <f t="shared" si="95"/>
        <v>Lichen  5.6,  Red/Green</v>
      </c>
      <c r="B214" s="11">
        <f t="shared" si="96"/>
        <v>27</v>
      </c>
      <c r="C214">
        <f t="shared" si="97"/>
        <v>52</v>
      </c>
      <c r="D214">
        <f t="shared" si="98"/>
        <v>52</v>
      </c>
      <c r="E214">
        <f t="shared" si="99"/>
        <v>57</v>
      </c>
      <c r="F214">
        <f t="shared" si="100"/>
        <v>57</v>
      </c>
      <c r="G214">
        <f t="shared" si="101"/>
        <v>62</v>
      </c>
      <c r="H214">
        <f t="shared" si="102"/>
        <v>62</v>
      </c>
      <c r="I214">
        <f t="shared" si="103"/>
        <v>87</v>
      </c>
      <c r="J214">
        <f t="shared" si="104"/>
        <v>87</v>
      </c>
      <c r="K214">
        <f t="shared" si="105"/>
        <v>54</v>
      </c>
      <c r="L214">
        <f t="shared" si="106"/>
        <v>54</v>
      </c>
      <c r="M214">
        <f t="shared" si="107"/>
        <v>67</v>
      </c>
      <c r="N214">
        <f t="shared" si="108"/>
        <v>67</v>
      </c>
      <c r="O214">
        <f t="shared" si="109"/>
        <v>44</v>
      </c>
      <c r="P214">
        <f t="shared" si="110"/>
        <v>44</v>
      </c>
      <c r="Q214">
        <f t="shared" si="111"/>
        <v>62</v>
      </c>
      <c r="R214">
        <f t="shared" si="112"/>
        <v>62</v>
      </c>
      <c r="S214">
        <f t="shared" si="113"/>
        <v>77</v>
      </c>
      <c r="T214">
        <f t="shared" si="114"/>
        <v>77</v>
      </c>
      <c r="U214">
        <f t="shared" si="115"/>
        <v>49</v>
      </c>
      <c r="V214">
        <f t="shared" si="116"/>
        <v>49</v>
      </c>
      <c r="W214">
        <f t="shared" si="117"/>
        <v>54</v>
      </c>
      <c r="X214">
        <f t="shared" si="118"/>
        <v>54</v>
      </c>
      <c r="Y214">
        <f t="shared" si="119"/>
        <v>41.5</v>
      </c>
      <c r="Z214">
        <f t="shared" si="120"/>
        <v>41.5</v>
      </c>
      <c r="AA214">
        <f t="shared" si="121"/>
        <v>52</v>
      </c>
      <c r="AB214">
        <f t="shared" si="122"/>
        <v>52</v>
      </c>
      <c r="AC214" s="27">
        <f t="shared" si="123"/>
        <v>47</v>
      </c>
      <c r="AD214">
        <f t="shared" si="124"/>
        <v>27</v>
      </c>
    </row>
    <row r="215" spans="1:30" x14ac:dyDescent="0.2">
      <c r="A215" t="str">
        <f>$M$41&amp;",  "&amp;$A43</f>
        <v>Black  6.3,  Alpine Blue 5.6</v>
      </c>
      <c r="B215" s="11">
        <f>M43</f>
        <v>65</v>
      </c>
      <c r="C215">
        <f t="shared" si="97"/>
        <v>90</v>
      </c>
      <c r="D215">
        <f t="shared" si="98"/>
        <v>90</v>
      </c>
      <c r="E215">
        <f t="shared" si="99"/>
        <v>95</v>
      </c>
      <c r="F215">
        <f t="shared" si="100"/>
        <v>95</v>
      </c>
      <c r="G215">
        <f t="shared" si="101"/>
        <v>100</v>
      </c>
      <c r="H215">
        <f t="shared" si="102"/>
        <v>100</v>
      </c>
      <c r="I215">
        <f t="shared" si="103"/>
        <v>125</v>
      </c>
      <c r="J215">
        <f t="shared" si="104"/>
        <v>125</v>
      </c>
      <c r="K215">
        <f t="shared" si="105"/>
        <v>92</v>
      </c>
      <c r="L215">
        <f t="shared" si="106"/>
        <v>92</v>
      </c>
      <c r="M215">
        <f t="shared" si="107"/>
        <v>105</v>
      </c>
      <c r="N215">
        <f t="shared" si="108"/>
        <v>105</v>
      </c>
      <c r="O215">
        <f t="shared" si="109"/>
        <v>82</v>
      </c>
      <c r="P215">
        <f t="shared" si="110"/>
        <v>82</v>
      </c>
      <c r="Q215">
        <f t="shared" si="111"/>
        <v>100</v>
      </c>
      <c r="R215">
        <f t="shared" si="112"/>
        <v>100</v>
      </c>
      <c r="S215">
        <f t="shared" si="113"/>
        <v>115</v>
      </c>
      <c r="T215">
        <f t="shared" si="114"/>
        <v>115</v>
      </c>
      <c r="U215">
        <f t="shared" si="115"/>
        <v>87</v>
      </c>
      <c r="V215">
        <f t="shared" si="116"/>
        <v>87</v>
      </c>
      <c r="W215">
        <f t="shared" si="117"/>
        <v>92</v>
      </c>
      <c r="X215">
        <f t="shared" si="118"/>
        <v>92</v>
      </c>
      <c r="Y215">
        <f t="shared" si="119"/>
        <v>79.5</v>
      </c>
      <c r="Z215">
        <f t="shared" si="120"/>
        <v>79.5</v>
      </c>
      <c r="AA215">
        <f t="shared" si="121"/>
        <v>90</v>
      </c>
      <c r="AB215">
        <f t="shared" si="122"/>
        <v>90</v>
      </c>
      <c r="AC215" s="27">
        <f t="shared" si="123"/>
        <v>85</v>
      </c>
      <c r="AD215">
        <f t="shared" si="124"/>
        <v>65</v>
      </c>
    </row>
    <row r="216" spans="1:30" hidden="1" x14ac:dyDescent="0.2">
      <c r="A216" t="str">
        <f t="shared" ref="A216:A242" si="125">$M$41&amp;",  "&amp;$A44</f>
        <v>Black  6.3,  Alpine Blue</v>
      </c>
      <c r="B216" s="11">
        <f t="shared" ref="B216:B242" si="126">M44</f>
        <v>65</v>
      </c>
      <c r="C216">
        <f t="shared" si="97"/>
        <v>90</v>
      </c>
      <c r="D216">
        <f t="shared" si="98"/>
        <v>90</v>
      </c>
      <c r="E216">
        <f t="shared" si="99"/>
        <v>95</v>
      </c>
      <c r="F216">
        <f t="shared" si="100"/>
        <v>95</v>
      </c>
      <c r="G216">
        <f t="shared" si="101"/>
        <v>100</v>
      </c>
      <c r="H216">
        <f t="shared" si="102"/>
        <v>100</v>
      </c>
      <c r="I216">
        <f t="shared" si="103"/>
        <v>125</v>
      </c>
      <c r="J216">
        <f t="shared" si="104"/>
        <v>125</v>
      </c>
      <c r="K216">
        <f t="shared" si="105"/>
        <v>92</v>
      </c>
      <c r="L216">
        <f t="shared" si="106"/>
        <v>92</v>
      </c>
      <c r="M216">
        <f t="shared" si="107"/>
        <v>105</v>
      </c>
      <c r="N216">
        <f t="shared" si="108"/>
        <v>105</v>
      </c>
      <c r="O216">
        <f t="shared" si="109"/>
        <v>82</v>
      </c>
      <c r="P216">
        <f t="shared" si="110"/>
        <v>82</v>
      </c>
      <c r="Q216">
        <f t="shared" si="111"/>
        <v>100</v>
      </c>
      <c r="R216">
        <f t="shared" si="112"/>
        <v>100</v>
      </c>
      <c r="S216">
        <f t="shared" si="113"/>
        <v>115</v>
      </c>
      <c r="T216">
        <f t="shared" si="114"/>
        <v>115</v>
      </c>
      <c r="U216">
        <f t="shared" si="115"/>
        <v>87</v>
      </c>
      <c r="V216">
        <f t="shared" si="116"/>
        <v>87</v>
      </c>
      <c r="W216">
        <f t="shared" si="117"/>
        <v>92</v>
      </c>
      <c r="X216">
        <f t="shared" si="118"/>
        <v>92</v>
      </c>
      <c r="Y216">
        <f t="shared" si="119"/>
        <v>79.5</v>
      </c>
      <c r="Z216">
        <f t="shared" si="120"/>
        <v>79.5</v>
      </c>
      <c r="AA216">
        <f t="shared" si="121"/>
        <v>90</v>
      </c>
      <c r="AB216">
        <f t="shared" si="122"/>
        <v>90</v>
      </c>
      <c r="AC216" s="27">
        <f t="shared" si="123"/>
        <v>85</v>
      </c>
      <c r="AD216">
        <f t="shared" si="124"/>
        <v>65</v>
      </c>
    </row>
    <row r="217" spans="1:30" x14ac:dyDescent="0.2">
      <c r="A217" t="str">
        <f t="shared" si="125"/>
        <v>Black  6.3,  Brown  5.6</v>
      </c>
      <c r="B217" s="11">
        <f t="shared" si="126"/>
        <v>70</v>
      </c>
      <c r="C217">
        <f t="shared" si="97"/>
        <v>95</v>
      </c>
      <c r="D217">
        <f t="shared" si="98"/>
        <v>95</v>
      </c>
      <c r="E217">
        <f t="shared" si="99"/>
        <v>100</v>
      </c>
      <c r="F217">
        <f t="shared" si="100"/>
        <v>100</v>
      </c>
      <c r="G217">
        <f t="shared" si="101"/>
        <v>105</v>
      </c>
      <c r="H217">
        <f t="shared" si="102"/>
        <v>105</v>
      </c>
      <c r="I217">
        <f t="shared" si="103"/>
        <v>130</v>
      </c>
      <c r="J217">
        <f t="shared" si="104"/>
        <v>130</v>
      </c>
      <c r="K217">
        <f t="shared" si="105"/>
        <v>97</v>
      </c>
      <c r="L217">
        <f t="shared" si="106"/>
        <v>97</v>
      </c>
      <c r="M217">
        <f t="shared" si="107"/>
        <v>110</v>
      </c>
      <c r="N217">
        <f t="shared" si="108"/>
        <v>110</v>
      </c>
      <c r="O217">
        <f t="shared" si="109"/>
        <v>87</v>
      </c>
      <c r="P217">
        <f t="shared" si="110"/>
        <v>87</v>
      </c>
      <c r="Q217">
        <f t="shared" si="111"/>
        <v>105</v>
      </c>
      <c r="R217">
        <f t="shared" si="112"/>
        <v>105</v>
      </c>
      <c r="S217">
        <f t="shared" si="113"/>
        <v>120</v>
      </c>
      <c r="T217">
        <f t="shared" si="114"/>
        <v>120</v>
      </c>
      <c r="U217">
        <f t="shared" si="115"/>
        <v>92</v>
      </c>
      <c r="V217">
        <f t="shared" si="116"/>
        <v>92</v>
      </c>
      <c r="W217">
        <f t="shared" si="117"/>
        <v>97</v>
      </c>
      <c r="X217">
        <f t="shared" si="118"/>
        <v>97</v>
      </c>
      <c r="Y217">
        <f t="shared" si="119"/>
        <v>84.5</v>
      </c>
      <c r="Z217">
        <f t="shared" si="120"/>
        <v>84.5</v>
      </c>
      <c r="AA217">
        <f t="shared" si="121"/>
        <v>95</v>
      </c>
      <c r="AB217">
        <f t="shared" si="122"/>
        <v>95</v>
      </c>
      <c r="AC217" s="27">
        <f t="shared" si="123"/>
        <v>90</v>
      </c>
      <c r="AD217">
        <f t="shared" si="124"/>
        <v>70</v>
      </c>
    </row>
    <row r="218" spans="1:30" hidden="1" x14ac:dyDescent="0.2">
      <c r="A218" t="str">
        <f t="shared" si="125"/>
        <v>Black  6.3,  Brown</v>
      </c>
      <c r="B218" s="11">
        <f t="shared" si="126"/>
        <v>70</v>
      </c>
      <c r="C218">
        <f t="shared" si="97"/>
        <v>95</v>
      </c>
      <c r="D218">
        <f t="shared" si="98"/>
        <v>95</v>
      </c>
      <c r="E218">
        <f t="shared" si="99"/>
        <v>100</v>
      </c>
      <c r="F218">
        <f t="shared" si="100"/>
        <v>100</v>
      </c>
      <c r="G218">
        <f t="shared" si="101"/>
        <v>105</v>
      </c>
      <c r="H218">
        <f t="shared" si="102"/>
        <v>105</v>
      </c>
      <c r="I218">
        <f t="shared" si="103"/>
        <v>130</v>
      </c>
      <c r="J218">
        <f t="shared" si="104"/>
        <v>130</v>
      </c>
      <c r="K218">
        <f t="shared" si="105"/>
        <v>97</v>
      </c>
      <c r="L218">
        <f t="shared" si="106"/>
        <v>97</v>
      </c>
      <c r="M218">
        <f t="shared" si="107"/>
        <v>110</v>
      </c>
      <c r="N218">
        <f t="shared" si="108"/>
        <v>110</v>
      </c>
      <c r="O218">
        <f t="shared" si="109"/>
        <v>87</v>
      </c>
      <c r="P218">
        <f t="shared" si="110"/>
        <v>87</v>
      </c>
      <c r="Q218">
        <f t="shared" si="111"/>
        <v>105</v>
      </c>
      <c r="R218">
        <f t="shared" si="112"/>
        <v>105</v>
      </c>
      <c r="S218">
        <f t="shared" si="113"/>
        <v>120</v>
      </c>
      <c r="T218">
        <f t="shared" si="114"/>
        <v>120</v>
      </c>
      <c r="U218">
        <f t="shared" si="115"/>
        <v>92</v>
      </c>
      <c r="V218">
        <f t="shared" si="116"/>
        <v>92</v>
      </c>
      <c r="W218">
        <f t="shared" si="117"/>
        <v>97</v>
      </c>
      <c r="X218">
        <f t="shared" si="118"/>
        <v>97</v>
      </c>
      <c r="Y218">
        <f t="shared" si="119"/>
        <v>84.5</v>
      </c>
      <c r="Z218">
        <f t="shared" si="120"/>
        <v>84.5</v>
      </c>
      <c r="AA218">
        <f t="shared" si="121"/>
        <v>95</v>
      </c>
      <c r="AB218">
        <f t="shared" si="122"/>
        <v>95</v>
      </c>
      <c r="AC218" s="27">
        <f t="shared" si="123"/>
        <v>90</v>
      </c>
      <c r="AD218">
        <f t="shared" si="124"/>
        <v>70</v>
      </c>
    </row>
    <row r="219" spans="1:30" x14ac:dyDescent="0.2">
      <c r="A219" t="str">
        <f t="shared" si="125"/>
        <v>Black  6.3,  Desert Sand 6.0</v>
      </c>
      <c r="B219" s="11">
        <f t="shared" si="126"/>
        <v>75</v>
      </c>
      <c r="C219">
        <f t="shared" si="97"/>
        <v>100</v>
      </c>
      <c r="D219">
        <f t="shared" si="98"/>
        <v>100</v>
      </c>
      <c r="E219">
        <f t="shared" si="99"/>
        <v>105</v>
      </c>
      <c r="F219">
        <f t="shared" si="100"/>
        <v>105</v>
      </c>
      <c r="G219">
        <f t="shared" si="101"/>
        <v>110</v>
      </c>
      <c r="H219">
        <f t="shared" si="102"/>
        <v>110</v>
      </c>
      <c r="I219">
        <f t="shared" si="103"/>
        <v>135</v>
      </c>
      <c r="J219">
        <f t="shared" si="104"/>
        <v>135</v>
      </c>
      <c r="K219">
        <f t="shared" si="105"/>
        <v>102</v>
      </c>
      <c r="L219">
        <f t="shared" si="106"/>
        <v>102</v>
      </c>
      <c r="M219">
        <f t="shared" si="107"/>
        <v>115</v>
      </c>
      <c r="N219">
        <f t="shared" si="108"/>
        <v>115</v>
      </c>
      <c r="O219">
        <f t="shared" si="109"/>
        <v>92</v>
      </c>
      <c r="P219">
        <f t="shared" si="110"/>
        <v>92</v>
      </c>
      <c r="Q219">
        <f t="shared" si="111"/>
        <v>110</v>
      </c>
      <c r="R219">
        <f t="shared" si="112"/>
        <v>110</v>
      </c>
      <c r="S219">
        <f t="shared" si="113"/>
        <v>125</v>
      </c>
      <c r="T219">
        <f t="shared" si="114"/>
        <v>125</v>
      </c>
      <c r="U219">
        <f t="shared" si="115"/>
        <v>97</v>
      </c>
      <c r="V219">
        <f t="shared" si="116"/>
        <v>97</v>
      </c>
      <c r="W219">
        <f t="shared" si="117"/>
        <v>102</v>
      </c>
      <c r="X219">
        <f t="shared" si="118"/>
        <v>102</v>
      </c>
      <c r="Y219">
        <f t="shared" si="119"/>
        <v>89.5</v>
      </c>
      <c r="Z219">
        <f t="shared" si="120"/>
        <v>89.5</v>
      </c>
      <c r="AA219">
        <f t="shared" si="121"/>
        <v>100</v>
      </c>
      <c r="AB219">
        <f t="shared" si="122"/>
        <v>100</v>
      </c>
      <c r="AC219" s="27">
        <f t="shared" si="123"/>
        <v>95</v>
      </c>
      <c r="AD219">
        <f t="shared" si="124"/>
        <v>75</v>
      </c>
    </row>
    <row r="220" spans="1:30" hidden="1" x14ac:dyDescent="0.2">
      <c r="A220" t="str">
        <f t="shared" si="125"/>
        <v>Black  6.3,  Desert Sand</v>
      </c>
      <c r="B220" s="11">
        <f t="shared" si="126"/>
        <v>75</v>
      </c>
      <c r="C220">
        <f t="shared" si="97"/>
        <v>100</v>
      </c>
      <c r="D220">
        <f t="shared" si="98"/>
        <v>100</v>
      </c>
      <c r="E220">
        <f t="shared" si="99"/>
        <v>105</v>
      </c>
      <c r="F220">
        <f t="shared" si="100"/>
        <v>105</v>
      </c>
      <c r="G220">
        <f t="shared" si="101"/>
        <v>110</v>
      </c>
      <c r="H220">
        <f t="shared" si="102"/>
        <v>110</v>
      </c>
      <c r="I220">
        <f t="shared" si="103"/>
        <v>135</v>
      </c>
      <c r="J220">
        <f t="shared" si="104"/>
        <v>135</v>
      </c>
      <c r="K220">
        <f t="shared" si="105"/>
        <v>102</v>
      </c>
      <c r="L220">
        <f t="shared" si="106"/>
        <v>102</v>
      </c>
      <c r="M220">
        <f t="shared" si="107"/>
        <v>115</v>
      </c>
      <c r="N220">
        <f t="shared" si="108"/>
        <v>115</v>
      </c>
      <c r="O220">
        <f t="shared" si="109"/>
        <v>92</v>
      </c>
      <c r="P220">
        <f t="shared" si="110"/>
        <v>92</v>
      </c>
      <c r="Q220">
        <f t="shared" si="111"/>
        <v>110</v>
      </c>
      <c r="R220">
        <f t="shared" si="112"/>
        <v>110</v>
      </c>
      <c r="S220">
        <f t="shared" si="113"/>
        <v>125</v>
      </c>
      <c r="T220">
        <f t="shared" si="114"/>
        <v>125</v>
      </c>
      <c r="U220">
        <f t="shared" si="115"/>
        <v>97</v>
      </c>
      <c r="V220">
        <f t="shared" si="116"/>
        <v>97</v>
      </c>
      <c r="W220">
        <f t="shared" si="117"/>
        <v>102</v>
      </c>
      <c r="X220">
        <f t="shared" si="118"/>
        <v>102</v>
      </c>
      <c r="Y220">
        <f t="shared" si="119"/>
        <v>89.5</v>
      </c>
      <c r="Z220">
        <f t="shared" si="120"/>
        <v>89.5</v>
      </c>
      <c r="AA220">
        <f t="shared" si="121"/>
        <v>100</v>
      </c>
      <c r="AB220">
        <f t="shared" si="122"/>
        <v>100</v>
      </c>
      <c r="AC220" s="27">
        <f t="shared" si="123"/>
        <v>95</v>
      </c>
      <c r="AD220">
        <f t="shared" si="124"/>
        <v>75</v>
      </c>
    </row>
    <row r="221" spans="1:30" x14ac:dyDescent="0.2">
      <c r="A221" t="str">
        <f t="shared" si="125"/>
        <v>Black  6.3,  Red  7.1</v>
      </c>
      <c r="B221" s="11">
        <f t="shared" si="126"/>
        <v>100</v>
      </c>
      <c r="C221">
        <f t="shared" si="97"/>
        <v>125</v>
      </c>
      <c r="D221">
        <f t="shared" si="98"/>
        <v>125</v>
      </c>
      <c r="E221">
        <f t="shared" si="99"/>
        <v>130</v>
      </c>
      <c r="F221">
        <f t="shared" si="100"/>
        <v>130</v>
      </c>
      <c r="G221">
        <f t="shared" si="101"/>
        <v>135</v>
      </c>
      <c r="H221">
        <f t="shared" si="102"/>
        <v>135</v>
      </c>
      <c r="I221">
        <f t="shared" si="103"/>
        <v>160</v>
      </c>
      <c r="J221">
        <f t="shared" si="104"/>
        <v>160</v>
      </c>
      <c r="K221">
        <f t="shared" si="105"/>
        <v>127</v>
      </c>
      <c r="L221">
        <f t="shared" si="106"/>
        <v>127</v>
      </c>
      <c r="M221">
        <f t="shared" si="107"/>
        <v>140</v>
      </c>
      <c r="N221">
        <f t="shared" si="108"/>
        <v>140</v>
      </c>
      <c r="O221">
        <f t="shared" si="109"/>
        <v>117</v>
      </c>
      <c r="P221">
        <f t="shared" si="110"/>
        <v>117</v>
      </c>
      <c r="Q221">
        <f t="shared" si="111"/>
        <v>135</v>
      </c>
      <c r="R221">
        <f t="shared" si="112"/>
        <v>135</v>
      </c>
      <c r="S221">
        <f t="shared" si="113"/>
        <v>150</v>
      </c>
      <c r="T221">
        <f t="shared" si="114"/>
        <v>150</v>
      </c>
      <c r="U221">
        <f t="shared" si="115"/>
        <v>122</v>
      </c>
      <c r="V221">
        <f t="shared" si="116"/>
        <v>122</v>
      </c>
      <c r="W221">
        <f t="shared" si="117"/>
        <v>127</v>
      </c>
      <c r="X221">
        <f t="shared" si="118"/>
        <v>127</v>
      </c>
      <c r="Y221">
        <f t="shared" si="119"/>
        <v>114.5</v>
      </c>
      <c r="Z221">
        <f t="shared" si="120"/>
        <v>114.5</v>
      </c>
      <c r="AA221">
        <f t="shared" si="121"/>
        <v>125</v>
      </c>
      <c r="AB221">
        <f t="shared" si="122"/>
        <v>125</v>
      </c>
      <c r="AC221" s="27">
        <f t="shared" si="123"/>
        <v>120</v>
      </c>
      <c r="AD221">
        <f t="shared" si="124"/>
        <v>100</v>
      </c>
    </row>
    <row r="222" spans="1:30" hidden="1" x14ac:dyDescent="0.2">
      <c r="A222" t="str">
        <f t="shared" si="125"/>
        <v>Black  6.3,  Red</v>
      </c>
      <c r="B222" s="11">
        <f t="shared" si="126"/>
        <v>100</v>
      </c>
      <c r="C222">
        <f t="shared" si="97"/>
        <v>125</v>
      </c>
      <c r="D222">
        <f t="shared" si="98"/>
        <v>125</v>
      </c>
      <c r="E222">
        <f t="shared" si="99"/>
        <v>130</v>
      </c>
      <c r="F222">
        <f t="shared" si="100"/>
        <v>130</v>
      </c>
      <c r="G222">
        <f t="shared" si="101"/>
        <v>135</v>
      </c>
      <c r="H222">
        <f t="shared" si="102"/>
        <v>135</v>
      </c>
      <c r="I222">
        <f t="shared" si="103"/>
        <v>160</v>
      </c>
      <c r="J222">
        <f t="shared" si="104"/>
        <v>160</v>
      </c>
      <c r="K222">
        <f t="shared" si="105"/>
        <v>127</v>
      </c>
      <c r="L222">
        <f t="shared" si="106"/>
        <v>127</v>
      </c>
      <c r="M222">
        <f t="shared" si="107"/>
        <v>140</v>
      </c>
      <c r="N222">
        <f t="shared" si="108"/>
        <v>140</v>
      </c>
      <c r="O222">
        <f t="shared" si="109"/>
        <v>117</v>
      </c>
      <c r="P222">
        <f t="shared" si="110"/>
        <v>117</v>
      </c>
      <c r="Q222">
        <f t="shared" si="111"/>
        <v>135</v>
      </c>
      <c r="R222">
        <f t="shared" si="112"/>
        <v>135</v>
      </c>
      <c r="S222">
        <f t="shared" si="113"/>
        <v>150</v>
      </c>
      <c r="T222">
        <f t="shared" si="114"/>
        <v>150</v>
      </c>
      <c r="U222">
        <f t="shared" si="115"/>
        <v>122</v>
      </c>
      <c r="V222">
        <f t="shared" si="116"/>
        <v>122</v>
      </c>
      <c r="W222">
        <f t="shared" si="117"/>
        <v>127</v>
      </c>
      <c r="X222">
        <f t="shared" si="118"/>
        <v>127</v>
      </c>
      <c r="Y222">
        <f t="shared" si="119"/>
        <v>114.5</v>
      </c>
      <c r="Z222">
        <f t="shared" si="120"/>
        <v>114.5</v>
      </c>
      <c r="AA222">
        <f t="shared" si="121"/>
        <v>125</v>
      </c>
      <c r="AB222">
        <f t="shared" si="122"/>
        <v>125</v>
      </c>
      <c r="AC222" s="27">
        <f t="shared" si="123"/>
        <v>120</v>
      </c>
      <c r="AD222">
        <f t="shared" si="124"/>
        <v>100</v>
      </c>
    </row>
    <row r="223" spans="1:30" x14ac:dyDescent="0.2">
      <c r="A223" t="str">
        <f t="shared" si="125"/>
        <v>Black  6.3,  Lichen  5.6</v>
      </c>
      <c r="B223" s="11">
        <f t="shared" si="126"/>
        <v>67</v>
      </c>
      <c r="C223">
        <f t="shared" si="97"/>
        <v>92</v>
      </c>
      <c r="D223">
        <f t="shared" si="98"/>
        <v>92</v>
      </c>
      <c r="E223">
        <f t="shared" si="99"/>
        <v>97</v>
      </c>
      <c r="F223">
        <f t="shared" si="100"/>
        <v>97</v>
      </c>
      <c r="G223">
        <f t="shared" si="101"/>
        <v>102</v>
      </c>
      <c r="H223">
        <f t="shared" si="102"/>
        <v>102</v>
      </c>
      <c r="I223">
        <f t="shared" si="103"/>
        <v>127</v>
      </c>
      <c r="J223">
        <f t="shared" si="104"/>
        <v>127</v>
      </c>
      <c r="K223">
        <f t="shared" si="105"/>
        <v>94</v>
      </c>
      <c r="L223">
        <f t="shared" si="106"/>
        <v>94</v>
      </c>
      <c r="M223">
        <f t="shared" si="107"/>
        <v>107</v>
      </c>
      <c r="N223">
        <f t="shared" si="108"/>
        <v>107</v>
      </c>
      <c r="O223">
        <f t="shared" si="109"/>
        <v>84</v>
      </c>
      <c r="P223">
        <f t="shared" si="110"/>
        <v>84</v>
      </c>
      <c r="Q223">
        <f t="shared" si="111"/>
        <v>102</v>
      </c>
      <c r="R223">
        <f t="shared" si="112"/>
        <v>102</v>
      </c>
      <c r="S223">
        <f t="shared" si="113"/>
        <v>117</v>
      </c>
      <c r="T223">
        <f t="shared" si="114"/>
        <v>117</v>
      </c>
      <c r="U223">
        <f t="shared" si="115"/>
        <v>89</v>
      </c>
      <c r="V223">
        <f t="shared" si="116"/>
        <v>89</v>
      </c>
      <c r="W223">
        <f t="shared" si="117"/>
        <v>94</v>
      </c>
      <c r="X223">
        <f t="shared" si="118"/>
        <v>94</v>
      </c>
      <c r="Y223">
        <f t="shared" si="119"/>
        <v>81.5</v>
      </c>
      <c r="Z223">
        <f t="shared" si="120"/>
        <v>81.5</v>
      </c>
      <c r="AA223">
        <f t="shared" si="121"/>
        <v>92</v>
      </c>
      <c r="AB223">
        <f t="shared" si="122"/>
        <v>92</v>
      </c>
      <c r="AC223" s="27">
        <f t="shared" si="123"/>
        <v>87</v>
      </c>
      <c r="AD223">
        <f t="shared" si="124"/>
        <v>67</v>
      </c>
    </row>
    <row r="224" spans="1:30" hidden="1" x14ac:dyDescent="0.2">
      <c r="A224" t="str">
        <f t="shared" si="125"/>
        <v>Black  6.3,  Lichen</v>
      </c>
      <c r="B224" s="11">
        <f t="shared" si="126"/>
        <v>67</v>
      </c>
      <c r="C224">
        <f t="shared" si="97"/>
        <v>92</v>
      </c>
      <c r="D224">
        <f t="shared" si="98"/>
        <v>92</v>
      </c>
      <c r="E224">
        <f t="shared" si="99"/>
        <v>97</v>
      </c>
      <c r="F224">
        <f t="shared" si="100"/>
        <v>97</v>
      </c>
      <c r="G224">
        <f t="shared" si="101"/>
        <v>102</v>
      </c>
      <c r="H224">
        <f t="shared" si="102"/>
        <v>102</v>
      </c>
      <c r="I224">
        <f t="shared" si="103"/>
        <v>127</v>
      </c>
      <c r="J224">
        <f t="shared" si="104"/>
        <v>127</v>
      </c>
      <c r="K224">
        <f t="shared" si="105"/>
        <v>94</v>
      </c>
      <c r="L224">
        <f t="shared" si="106"/>
        <v>94</v>
      </c>
      <c r="M224">
        <f t="shared" si="107"/>
        <v>107</v>
      </c>
      <c r="N224">
        <f t="shared" si="108"/>
        <v>107</v>
      </c>
      <c r="O224">
        <f t="shared" si="109"/>
        <v>84</v>
      </c>
      <c r="P224">
        <f t="shared" si="110"/>
        <v>84</v>
      </c>
      <c r="Q224">
        <f t="shared" si="111"/>
        <v>102</v>
      </c>
      <c r="R224">
        <f t="shared" si="112"/>
        <v>102</v>
      </c>
      <c r="S224">
        <f t="shared" si="113"/>
        <v>117</v>
      </c>
      <c r="T224">
        <f t="shared" si="114"/>
        <v>117</v>
      </c>
      <c r="U224">
        <f t="shared" si="115"/>
        <v>89</v>
      </c>
      <c r="V224">
        <f t="shared" si="116"/>
        <v>89</v>
      </c>
      <c r="W224">
        <f t="shared" si="117"/>
        <v>94</v>
      </c>
      <c r="X224">
        <f t="shared" si="118"/>
        <v>94</v>
      </c>
      <c r="Y224">
        <f t="shared" si="119"/>
        <v>81.5</v>
      </c>
      <c r="Z224">
        <f t="shared" si="120"/>
        <v>81.5</v>
      </c>
      <c r="AA224">
        <f t="shared" si="121"/>
        <v>92</v>
      </c>
      <c r="AB224">
        <f t="shared" si="122"/>
        <v>92</v>
      </c>
      <c r="AC224" s="27">
        <f t="shared" si="123"/>
        <v>87</v>
      </c>
      <c r="AD224">
        <f t="shared" si="124"/>
        <v>67</v>
      </c>
    </row>
    <row r="225" spans="1:30" x14ac:dyDescent="0.2">
      <c r="A225" t="str">
        <f t="shared" si="125"/>
        <v>Black  6.3,  Black  6.3</v>
      </c>
      <c r="B225" s="11">
        <f t="shared" si="126"/>
        <v>80</v>
      </c>
      <c r="C225">
        <f t="shared" si="97"/>
        <v>105</v>
      </c>
      <c r="D225">
        <f t="shared" si="98"/>
        <v>105</v>
      </c>
      <c r="E225">
        <f t="shared" si="99"/>
        <v>110</v>
      </c>
      <c r="F225">
        <f t="shared" si="100"/>
        <v>110</v>
      </c>
      <c r="G225">
        <f t="shared" si="101"/>
        <v>115</v>
      </c>
      <c r="H225">
        <f t="shared" si="102"/>
        <v>115</v>
      </c>
      <c r="I225">
        <f t="shared" si="103"/>
        <v>140</v>
      </c>
      <c r="J225">
        <f t="shared" si="104"/>
        <v>140</v>
      </c>
      <c r="K225">
        <f t="shared" si="105"/>
        <v>107</v>
      </c>
      <c r="L225">
        <f t="shared" si="106"/>
        <v>107</v>
      </c>
      <c r="M225" s="9">
        <f t="shared" si="107"/>
        <v>120</v>
      </c>
      <c r="N225">
        <f t="shared" si="108"/>
        <v>120</v>
      </c>
      <c r="O225">
        <f t="shared" si="109"/>
        <v>97</v>
      </c>
      <c r="P225">
        <f t="shared" si="110"/>
        <v>97</v>
      </c>
      <c r="Q225">
        <f t="shared" si="111"/>
        <v>115</v>
      </c>
      <c r="R225">
        <f t="shared" si="112"/>
        <v>115</v>
      </c>
      <c r="S225">
        <f t="shared" si="113"/>
        <v>130</v>
      </c>
      <c r="T225">
        <f t="shared" si="114"/>
        <v>130</v>
      </c>
      <c r="U225">
        <f t="shared" si="115"/>
        <v>102</v>
      </c>
      <c r="V225">
        <f t="shared" si="116"/>
        <v>102</v>
      </c>
      <c r="W225">
        <f t="shared" si="117"/>
        <v>107</v>
      </c>
      <c r="X225">
        <f t="shared" si="118"/>
        <v>107</v>
      </c>
      <c r="Y225">
        <f t="shared" si="119"/>
        <v>94.5</v>
      </c>
      <c r="Z225">
        <f t="shared" si="120"/>
        <v>94.5</v>
      </c>
      <c r="AA225">
        <f t="shared" si="121"/>
        <v>105</v>
      </c>
      <c r="AB225">
        <f t="shared" si="122"/>
        <v>105</v>
      </c>
      <c r="AC225" s="27">
        <f t="shared" si="123"/>
        <v>100</v>
      </c>
      <c r="AD225">
        <f t="shared" si="124"/>
        <v>80</v>
      </c>
    </row>
    <row r="226" spans="1:30" hidden="1" x14ac:dyDescent="0.2">
      <c r="A226" t="str">
        <f t="shared" si="125"/>
        <v>Black  6.3,  Black</v>
      </c>
      <c r="B226" s="11">
        <f t="shared" si="126"/>
        <v>80</v>
      </c>
      <c r="C226">
        <f t="shared" si="97"/>
        <v>105</v>
      </c>
      <c r="D226">
        <f t="shared" si="98"/>
        <v>105</v>
      </c>
      <c r="E226">
        <f t="shared" si="99"/>
        <v>110</v>
      </c>
      <c r="F226">
        <f t="shared" si="100"/>
        <v>110</v>
      </c>
      <c r="G226">
        <f t="shared" si="101"/>
        <v>115</v>
      </c>
      <c r="H226">
        <f t="shared" si="102"/>
        <v>115</v>
      </c>
      <c r="I226">
        <f t="shared" si="103"/>
        <v>140</v>
      </c>
      <c r="J226">
        <f t="shared" si="104"/>
        <v>140</v>
      </c>
      <c r="K226">
        <f t="shared" si="105"/>
        <v>107</v>
      </c>
      <c r="L226">
        <f t="shared" si="106"/>
        <v>107</v>
      </c>
      <c r="M226">
        <f t="shared" si="107"/>
        <v>120</v>
      </c>
      <c r="N226">
        <f t="shared" si="108"/>
        <v>120</v>
      </c>
      <c r="O226">
        <f t="shared" si="109"/>
        <v>97</v>
      </c>
      <c r="P226">
        <f t="shared" si="110"/>
        <v>97</v>
      </c>
      <c r="Q226">
        <f t="shared" si="111"/>
        <v>115</v>
      </c>
      <c r="R226">
        <f t="shared" si="112"/>
        <v>115</v>
      </c>
      <c r="S226">
        <f t="shared" si="113"/>
        <v>130</v>
      </c>
      <c r="T226">
        <f t="shared" si="114"/>
        <v>130</v>
      </c>
      <c r="U226">
        <f t="shared" si="115"/>
        <v>102</v>
      </c>
      <c r="V226">
        <f t="shared" si="116"/>
        <v>102</v>
      </c>
      <c r="W226">
        <f t="shared" si="117"/>
        <v>107</v>
      </c>
      <c r="X226">
        <f t="shared" si="118"/>
        <v>107</v>
      </c>
      <c r="Y226">
        <f t="shared" si="119"/>
        <v>94.5</v>
      </c>
      <c r="Z226">
        <f t="shared" si="120"/>
        <v>94.5</v>
      </c>
      <c r="AA226">
        <f t="shared" si="121"/>
        <v>105</v>
      </c>
      <c r="AB226">
        <f t="shared" si="122"/>
        <v>105</v>
      </c>
      <c r="AC226" s="27">
        <f t="shared" si="123"/>
        <v>100</v>
      </c>
      <c r="AD226">
        <f t="shared" si="124"/>
        <v>80</v>
      </c>
    </row>
    <row r="227" spans="1:30" x14ac:dyDescent="0.2">
      <c r="A227" t="str">
        <f t="shared" si="125"/>
        <v>Black  6.3,  Terracotta  5.0</v>
      </c>
      <c r="B227" s="11">
        <f t="shared" si="126"/>
        <v>57</v>
      </c>
      <c r="C227">
        <f t="shared" si="97"/>
        <v>82</v>
      </c>
      <c r="D227">
        <f t="shared" si="98"/>
        <v>82</v>
      </c>
      <c r="E227">
        <f t="shared" si="99"/>
        <v>87</v>
      </c>
      <c r="F227">
        <f t="shared" si="100"/>
        <v>87</v>
      </c>
      <c r="G227">
        <f t="shared" si="101"/>
        <v>92</v>
      </c>
      <c r="H227">
        <f t="shared" si="102"/>
        <v>92</v>
      </c>
      <c r="I227">
        <f t="shared" si="103"/>
        <v>117</v>
      </c>
      <c r="J227">
        <f t="shared" si="104"/>
        <v>117</v>
      </c>
      <c r="K227">
        <f t="shared" si="105"/>
        <v>84</v>
      </c>
      <c r="L227">
        <f t="shared" si="106"/>
        <v>84</v>
      </c>
      <c r="M227">
        <f t="shared" si="107"/>
        <v>97</v>
      </c>
      <c r="N227">
        <f t="shared" si="108"/>
        <v>97</v>
      </c>
      <c r="O227">
        <f t="shared" si="109"/>
        <v>74</v>
      </c>
      <c r="P227">
        <f t="shared" si="110"/>
        <v>74</v>
      </c>
      <c r="Q227">
        <f t="shared" si="111"/>
        <v>92</v>
      </c>
      <c r="R227">
        <f t="shared" si="112"/>
        <v>92</v>
      </c>
      <c r="S227">
        <f t="shared" si="113"/>
        <v>107</v>
      </c>
      <c r="T227">
        <f t="shared" si="114"/>
        <v>107</v>
      </c>
      <c r="U227">
        <f t="shared" si="115"/>
        <v>79</v>
      </c>
      <c r="V227">
        <f t="shared" si="116"/>
        <v>79</v>
      </c>
      <c r="W227">
        <f t="shared" si="117"/>
        <v>84</v>
      </c>
      <c r="X227">
        <f t="shared" si="118"/>
        <v>84</v>
      </c>
      <c r="Y227">
        <f t="shared" si="119"/>
        <v>71.5</v>
      </c>
      <c r="Z227">
        <f t="shared" si="120"/>
        <v>71.5</v>
      </c>
      <c r="AA227">
        <f t="shared" si="121"/>
        <v>82</v>
      </c>
      <c r="AB227">
        <f t="shared" si="122"/>
        <v>82</v>
      </c>
      <c r="AC227" s="27">
        <f t="shared" si="123"/>
        <v>77</v>
      </c>
      <c r="AD227">
        <f t="shared" si="124"/>
        <v>57</v>
      </c>
    </row>
    <row r="228" spans="1:30" hidden="1" x14ac:dyDescent="0.2">
      <c r="A228" t="str">
        <f t="shared" si="125"/>
        <v>Black  6.3,  Terracotta</v>
      </c>
      <c r="B228" s="11">
        <f t="shared" si="126"/>
        <v>57</v>
      </c>
      <c r="C228">
        <f t="shared" si="97"/>
        <v>82</v>
      </c>
      <c r="D228">
        <f t="shared" si="98"/>
        <v>82</v>
      </c>
      <c r="E228">
        <f t="shared" si="99"/>
        <v>87</v>
      </c>
      <c r="F228">
        <f t="shared" si="100"/>
        <v>87</v>
      </c>
      <c r="G228">
        <f t="shared" si="101"/>
        <v>92</v>
      </c>
      <c r="H228">
        <f t="shared" si="102"/>
        <v>92</v>
      </c>
      <c r="I228">
        <f t="shared" si="103"/>
        <v>117</v>
      </c>
      <c r="J228">
        <f t="shared" si="104"/>
        <v>117</v>
      </c>
      <c r="K228">
        <f t="shared" si="105"/>
        <v>84</v>
      </c>
      <c r="L228">
        <f t="shared" si="106"/>
        <v>84</v>
      </c>
      <c r="M228">
        <f t="shared" si="107"/>
        <v>97</v>
      </c>
      <c r="N228">
        <f t="shared" si="108"/>
        <v>97</v>
      </c>
      <c r="O228">
        <f t="shared" si="109"/>
        <v>74</v>
      </c>
      <c r="P228">
        <f t="shared" si="110"/>
        <v>74</v>
      </c>
      <c r="Q228">
        <f t="shared" si="111"/>
        <v>92</v>
      </c>
      <c r="R228">
        <f t="shared" si="112"/>
        <v>92</v>
      </c>
      <c r="S228">
        <f t="shared" si="113"/>
        <v>107</v>
      </c>
      <c r="T228">
        <f t="shared" si="114"/>
        <v>107</v>
      </c>
      <c r="U228">
        <f t="shared" si="115"/>
        <v>79</v>
      </c>
      <c r="V228">
        <f t="shared" si="116"/>
        <v>79</v>
      </c>
      <c r="W228">
        <f t="shared" si="117"/>
        <v>84</v>
      </c>
      <c r="X228">
        <f t="shared" si="118"/>
        <v>84</v>
      </c>
      <c r="Y228">
        <f t="shared" si="119"/>
        <v>71.5</v>
      </c>
      <c r="Z228">
        <f t="shared" si="120"/>
        <v>71.5</v>
      </c>
      <c r="AA228">
        <f t="shared" si="121"/>
        <v>82</v>
      </c>
      <c r="AB228">
        <f t="shared" si="122"/>
        <v>82</v>
      </c>
      <c r="AC228" s="27">
        <f t="shared" si="123"/>
        <v>77</v>
      </c>
      <c r="AD228">
        <f t="shared" si="124"/>
        <v>57</v>
      </c>
    </row>
    <row r="229" spans="1:30" x14ac:dyDescent="0.2">
      <c r="A229" t="str">
        <f t="shared" si="125"/>
        <v>Black  6.3,  Purple  6.3</v>
      </c>
      <c r="B229" s="11">
        <f t="shared" si="126"/>
        <v>75</v>
      </c>
      <c r="C229">
        <f t="shared" si="97"/>
        <v>100</v>
      </c>
      <c r="D229">
        <f t="shared" si="98"/>
        <v>100</v>
      </c>
      <c r="E229">
        <f t="shared" si="99"/>
        <v>105</v>
      </c>
      <c r="F229">
        <f t="shared" si="100"/>
        <v>105</v>
      </c>
      <c r="G229">
        <f t="shared" si="101"/>
        <v>110</v>
      </c>
      <c r="H229">
        <f t="shared" si="102"/>
        <v>110</v>
      </c>
      <c r="I229">
        <f t="shared" si="103"/>
        <v>135</v>
      </c>
      <c r="J229">
        <f t="shared" si="104"/>
        <v>135</v>
      </c>
      <c r="K229">
        <f t="shared" si="105"/>
        <v>102</v>
      </c>
      <c r="L229">
        <f t="shared" si="106"/>
        <v>102</v>
      </c>
      <c r="M229">
        <f t="shared" si="107"/>
        <v>115</v>
      </c>
      <c r="N229">
        <f t="shared" si="108"/>
        <v>115</v>
      </c>
      <c r="O229">
        <f t="shared" si="109"/>
        <v>92</v>
      </c>
      <c r="P229">
        <f t="shared" si="110"/>
        <v>92</v>
      </c>
      <c r="Q229">
        <f t="shared" si="111"/>
        <v>110</v>
      </c>
      <c r="R229">
        <f t="shared" si="112"/>
        <v>110</v>
      </c>
      <c r="S229">
        <f t="shared" si="113"/>
        <v>125</v>
      </c>
      <c r="T229">
        <f t="shared" si="114"/>
        <v>125</v>
      </c>
      <c r="U229">
        <f t="shared" si="115"/>
        <v>97</v>
      </c>
      <c r="V229">
        <f t="shared" si="116"/>
        <v>97</v>
      </c>
      <c r="W229">
        <f t="shared" si="117"/>
        <v>102</v>
      </c>
      <c r="X229">
        <f t="shared" si="118"/>
        <v>102</v>
      </c>
      <c r="Y229">
        <f t="shared" si="119"/>
        <v>89.5</v>
      </c>
      <c r="Z229">
        <f t="shared" si="120"/>
        <v>89.5</v>
      </c>
      <c r="AA229">
        <f t="shared" si="121"/>
        <v>100</v>
      </c>
      <c r="AB229">
        <f t="shared" si="122"/>
        <v>100</v>
      </c>
      <c r="AC229" s="27">
        <f t="shared" si="123"/>
        <v>95</v>
      </c>
      <c r="AD229">
        <f t="shared" si="124"/>
        <v>75</v>
      </c>
    </row>
    <row r="230" spans="1:30" hidden="1" x14ac:dyDescent="0.2">
      <c r="A230" t="str">
        <f t="shared" si="125"/>
        <v>Black  6.3,  Purple</v>
      </c>
      <c r="B230" s="11">
        <f t="shared" si="126"/>
        <v>75</v>
      </c>
      <c r="C230">
        <f t="shared" si="97"/>
        <v>100</v>
      </c>
      <c r="D230">
        <f t="shared" si="98"/>
        <v>100</v>
      </c>
      <c r="E230">
        <f t="shared" si="99"/>
        <v>105</v>
      </c>
      <c r="F230">
        <f t="shared" si="100"/>
        <v>105</v>
      </c>
      <c r="G230">
        <f t="shared" si="101"/>
        <v>110</v>
      </c>
      <c r="H230">
        <f t="shared" si="102"/>
        <v>110</v>
      </c>
      <c r="I230">
        <f t="shared" si="103"/>
        <v>135</v>
      </c>
      <c r="J230">
        <f t="shared" si="104"/>
        <v>135</v>
      </c>
      <c r="K230">
        <f t="shared" si="105"/>
        <v>102</v>
      </c>
      <c r="L230">
        <f t="shared" si="106"/>
        <v>102</v>
      </c>
      <c r="M230">
        <f t="shared" si="107"/>
        <v>115</v>
      </c>
      <c r="N230">
        <f t="shared" si="108"/>
        <v>115</v>
      </c>
      <c r="O230">
        <f t="shared" si="109"/>
        <v>92</v>
      </c>
      <c r="P230">
        <f t="shared" si="110"/>
        <v>92</v>
      </c>
      <c r="Q230">
        <f t="shared" si="111"/>
        <v>110</v>
      </c>
      <c r="R230">
        <f t="shared" si="112"/>
        <v>110</v>
      </c>
      <c r="S230">
        <f t="shared" si="113"/>
        <v>125</v>
      </c>
      <c r="T230">
        <f t="shared" si="114"/>
        <v>125</v>
      </c>
      <c r="U230">
        <f t="shared" si="115"/>
        <v>97</v>
      </c>
      <c r="V230">
        <f t="shared" si="116"/>
        <v>97</v>
      </c>
      <c r="W230">
        <f t="shared" si="117"/>
        <v>102</v>
      </c>
      <c r="X230">
        <f t="shared" si="118"/>
        <v>102</v>
      </c>
      <c r="Y230">
        <f t="shared" si="119"/>
        <v>89.5</v>
      </c>
      <c r="Z230">
        <f t="shared" si="120"/>
        <v>89.5</v>
      </c>
      <c r="AA230">
        <f t="shared" si="121"/>
        <v>100</v>
      </c>
      <c r="AB230">
        <f t="shared" si="122"/>
        <v>100</v>
      </c>
      <c r="AC230" s="27">
        <f t="shared" si="123"/>
        <v>95</v>
      </c>
      <c r="AD230">
        <f t="shared" si="124"/>
        <v>75</v>
      </c>
    </row>
    <row r="231" spans="1:30" x14ac:dyDescent="0.2">
      <c r="A231" t="str">
        <f t="shared" si="125"/>
        <v>Black  6.3,  Green  7.1</v>
      </c>
      <c r="B231" s="11">
        <f t="shared" si="126"/>
        <v>90</v>
      </c>
      <c r="C231">
        <f t="shared" si="97"/>
        <v>115</v>
      </c>
      <c r="D231">
        <f t="shared" si="98"/>
        <v>115</v>
      </c>
      <c r="E231">
        <f t="shared" si="99"/>
        <v>120</v>
      </c>
      <c r="F231">
        <f t="shared" si="100"/>
        <v>120</v>
      </c>
      <c r="G231">
        <f t="shared" si="101"/>
        <v>125</v>
      </c>
      <c r="H231">
        <f t="shared" si="102"/>
        <v>125</v>
      </c>
      <c r="I231">
        <f t="shared" si="103"/>
        <v>150</v>
      </c>
      <c r="J231">
        <f t="shared" si="104"/>
        <v>150</v>
      </c>
      <c r="K231">
        <f t="shared" si="105"/>
        <v>117</v>
      </c>
      <c r="L231">
        <f t="shared" si="106"/>
        <v>117</v>
      </c>
      <c r="M231">
        <f t="shared" si="107"/>
        <v>130</v>
      </c>
      <c r="N231">
        <f t="shared" si="108"/>
        <v>130</v>
      </c>
      <c r="O231">
        <f t="shared" si="109"/>
        <v>107</v>
      </c>
      <c r="P231">
        <f t="shared" si="110"/>
        <v>107</v>
      </c>
      <c r="Q231">
        <f t="shared" si="111"/>
        <v>125</v>
      </c>
      <c r="R231">
        <f t="shared" si="112"/>
        <v>125</v>
      </c>
      <c r="S231">
        <f t="shared" si="113"/>
        <v>140</v>
      </c>
      <c r="T231">
        <f t="shared" si="114"/>
        <v>140</v>
      </c>
      <c r="U231">
        <f t="shared" si="115"/>
        <v>112</v>
      </c>
      <c r="V231">
        <f t="shared" si="116"/>
        <v>112</v>
      </c>
      <c r="W231">
        <f t="shared" si="117"/>
        <v>117</v>
      </c>
      <c r="X231">
        <f t="shared" si="118"/>
        <v>117</v>
      </c>
      <c r="Y231">
        <f t="shared" si="119"/>
        <v>104.5</v>
      </c>
      <c r="Z231">
        <f t="shared" si="120"/>
        <v>104.5</v>
      </c>
      <c r="AA231">
        <f t="shared" si="121"/>
        <v>115</v>
      </c>
      <c r="AB231">
        <f t="shared" si="122"/>
        <v>115</v>
      </c>
      <c r="AC231" s="27">
        <f t="shared" si="123"/>
        <v>110</v>
      </c>
      <c r="AD231">
        <f t="shared" si="124"/>
        <v>90</v>
      </c>
    </row>
    <row r="232" spans="1:30" hidden="1" x14ac:dyDescent="0.2">
      <c r="A232" t="str">
        <f t="shared" si="125"/>
        <v>Black  6.3,  Green</v>
      </c>
      <c r="B232" s="11">
        <f t="shared" si="126"/>
        <v>90</v>
      </c>
      <c r="C232">
        <f t="shared" si="97"/>
        <v>115</v>
      </c>
      <c r="D232">
        <f t="shared" si="98"/>
        <v>115</v>
      </c>
      <c r="E232">
        <f t="shared" si="99"/>
        <v>120</v>
      </c>
      <c r="F232">
        <f t="shared" si="100"/>
        <v>120</v>
      </c>
      <c r="G232">
        <f t="shared" si="101"/>
        <v>125</v>
      </c>
      <c r="H232">
        <f t="shared" si="102"/>
        <v>125</v>
      </c>
      <c r="I232">
        <f t="shared" si="103"/>
        <v>150</v>
      </c>
      <c r="J232">
        <f t="shared" si="104"/>
        <v>150</v>
      </c>
      <c r="K232">
        <f t="shared" si="105"/>
        <v>117</v>
      </c>
      <c r="L232">
        <f t="shared" si="106"/>
        <v>117</v>
      </c>
      <c r="M232">
        <f t="shared" si="107"/>
        <v>130</v>
      </c>
      <c r="N232">
        <f t="shared" si="108"/>
        <v>130</v>
      </c>
      <c r="O232">
        <f t="shared" si="109"/>
        <v>107</v>
      </c>
      <c r="P232">
        <f t="shared" si="110"/>
        <v>107</v>
      </c>
      <c r="Q232">
        <f t="shared" si="111"/>
        <v>125</v>
      </c>
      <c r="R232">
        <f t="shared" si="112"/>
        <v>125</v>
      </c>
      <c r="S232">
        <f t="shared" si="113"/>
        <v>140</v>
      </c>
      <c r="T232">
        <f t="shared" si="114"/>
        <v>140</v>
      </c>
      <c r="U232">
        <f t="shared" si="115"/>
        <v>112</v>
      </c>
      <c r="V232">
        <f t="shared" si="116"/>
        <v>112</v>
      </c>
      <c r="W232">
        <f t="shared" si="117"/>
        <v>117</v>
      </c>
      <c r="X232">
        <f t="shared" si="118"/>
        <v>117</v>
      </c>
      <c r="Y232">
        <f t="shared" si="119"/>
        <v>104.5</v>
      </c>
      <c r="Z232">
        <f t="shared" si="120"/>
        <v>104.5</v>
      </c>
      <c r="AA232">
        <f t="shared" si="121"/>
        <v>115</v>
      </c>
      <c r="AB232">
        <f t="shared" si="122"/>
        <v>115</v>
      </c>
      <c r="AC232" s="27">
        <f t="shared" si="123"/>
        <v>110</v>
      </c>
      <c r="AD232">
        <f t="shared" si="124"/>
        <v>90</v>
      </c>
    </row>
    <row r="233" spans="1:30" x14ac:dyDescent="0.2">
      <c r="A233" t="str">
        <f t="shared" si="125"/>
        <v>Black  6.3,  Orange  5.6</v>
      </c>
      <c r="B233" s="11">
        <f t="shared" si="126"/>
        <v>62</v>
      </c>
      <c r="C233">
        <f t="shared" si="97"/>
        <v>87</v>
      </c>
      <c r="D233">
        <f t="shared" si="98"/>
        <v>87</v>
      </c>
      <c r="E233">
        <f t="shared" si="99"/>
        <v>92</v>
      </c>
      <c r="F233">
        <f t="shared" si="100"/>
        <v>92</v>
      </c>
      <c r="G233">
        <f t="shared" si="101"/>
        <v>97</v>
      </c>
      <c r="H233">
        <f t="shared" si="102"/>
        <v>97</v>
      </c>
      <c r="I233">
        <f t="shared" si="103"/>
        <v>122</v>
      </c>
      <c r="J233">
        <f t="shared" si="104"/>
        <v>122</v>
      </c>
      <c r="K233">
        <f t="shared" si="105"/>
        <v>89</v>
      </c>
      <c r="L233">
        <f t="shared" si="106"/>
        <v>89</v>
      </c>
      <c r="M233">
        <f t="shared" si="107"/>
        <v>102</v>
      </c>
      <c r="N233">
        <f t="shared" si="108"/>
        <v>102</v>
      </c>
      <c r="O233">
        <f t="shared" si="109"/>
        <v>79</v>
      </c>
      <c r="P233">
        <f t="shared" si="110"/>
        <v>79</v>
      </c>
      <c r="Q233">
        <f t="shared" si="111"/>
        <v>97</v>
      </c>
      <c r="R233">
        <f t="shared" si="112"/>
        <v>97</v>
      </c>
      <c r="S233">
        <f t="shared" si="113"/>
        <v>112</v>
      </c>
      <c r="T233">
        <f t="shared" si="114"/>
        <v>112</v>
      </c>
      <c r="U233">
        <f t="shared" si="115"/>
        <v>84</v>
      </c>
      <c r="V233">
        <f t="shared" si="116"/>
        <v>84</v>
      </c>
      <c r="W233">
        <f t="shared" si="117"/>
        <v>89</v>
      </c>
      <c r="X233">
        <f t="shared" si="118"/>
        <v>89</v>
      </c>
      <c r="Y233">
        <f t="shared" si="119"/>
        <v>76.5</v>
      </c>
      <c r="Z233">
        <f t="shared" si="120"/>
        <v>76.5</v>
      </c>
      <c r="AA233">
        <f t="shared" si="121"/>
        <v>87</v>
      </c>
      <c r="AB233">
        <f t="shared" si="122"/>
        <v>87</v>
      </c>
      <c r="AC233" s="27">
        <f t="shared" si="123"/>
        <v>82</v>
      </c>
      <c r="AD233">
        <f t="shared" si="124"/>
        <v>62</v>
      </c>
    </row>
    <row r="234" spans="1:30" hidden="1" x14ac:dyDescent="0.2">
      <c r="A234" t="str">
        <f t="shared" si="125"/>
        <v>Black  6.3,  Orange</v>
      </c>
      <c r="B234" s="11">
        <f t="shared" si="126"/>
        <v>62</v>
      </c>
      <c r="C234">
        <f t="shared" si="97"/>
        <v>87</v>
      </c>
      <c r="D234">
        <f t="shared" si="98"/>
        <v>87</v>
      </c>
      <c r="E234">
        <f t="shared" si="99"/>
        <v>92</v>
      </c>
      <c r="F234">
        <f t="shared" si="100"/>
        <v>92</v>
      </c>
      <c r="G234">
        <f t="shared" si="101"/>
        <v>97</v>
      </c>
      <c r="H234">
        <f t="shared" si="102"/>
        <v>97</v>
      </c>
      <c r="I234">
        <f t="shared" si="103"/>
        <v>122</v>
      </c>
      <c r="J234">
        <f t="shared" si="104"/>
        <v>122</v>
      </c>
      <c r="K234">
        <f t="shared" si="105"/>
        <v>89</v>
      </c>
      <c r="L234">
        <f t="shared" si="106"/>
        <v>89</v>
      </c>
      <c r="M234">
        <f t="shared" si="107"/>
        <v>102</v>
      </c>
      <c r="N234">
        <f t="shared" si="108"/>
        <v>102</v>
      </c>
      <c r="O234">
        <f t="shared" si="109"/>
        <v>79</v>
      </c>
      <c r="P234">
        <f t="shared" si="110"/>
        <v>79</v>
      </c>
      <c r="Q234">
        <f t="shared" si="111"/>
        <v>97</v>
      </c>
      <c r="R234">
        <f t="shared" si="112"/>
        <v>97</v>
      </c>
      <c r="S234">
        <f t="shared" si="113"/>
        <v>112</v>
      </c>
      <c r="T234">
        <f t="shared" si="114"/>
        <v>112</v>
      </c>
      <c r="U234">
        <f t="shared" si="115"/>
        <v>84</v>
      </c>
      <c r="V234">
        <f t="shared" si="116"/>
        <v>84</v>
      </c>
      <c r="W234">
        <f t="shared" si="117"/>
        <v>89</v>
      </c>
      <c r="X234">
        <f t="shared" si="118"/>
        <v>89</v>
      </c>
      <c r="Y234">
        <f t="shared" si="119"/>
        <v>76.5</v>
      </c>
      <c r="Z234">
        <f t="shared" si="120"/>
        <v>76.5</v>
      </c>
      <c r="AA234">
        <f t="shared" si="121"/>
        <v>87</v>
      </c>
      <c r="AB234">
        <f t="shared" si="122"/>
        <v>87</v>
      </c>
      <c r="AC234" s="27">
        <f t="shared" si="123"/>
        <v>82</v>
      </c>
      <c r="AD234">
        <f t="shared" si="124"/>
        <v>62</v>
      </c>
    </row>
    <row r="235" spans="1:30" x14ac:dyDescent="0.2">
      <c r="A235" t="str">
        <f t="shared" si="125"/>
        <v>Black  6.3,  Yellow  6.0</v>
      </c>
      <c r="B235" s="11">
        <f t="shared" si="126"/>
        <v>67</v>
      </c>
      <c r="C235">
        <f t="shared" si="97"/>
        <v>92</v>
      </c>
      <c r="D235">
        <f t="shared" si="98"/>
        <v>92</v>
      </c>
      <c r="E235">
        <f t="shared" si="99"/>
        <v>97</v>
      </c>
      <c r="F235">
        <f t="shared" si="100"/>
        <v>97</v>
      </c>
      <c r="G235">
        <f t="shared" si="101"/>
        <v>102</v>
      </c>
      <c r="H235">
        <f t="shared" si="102"/>
        <v>102</v>
      </c>
      <c r="I235">
        <f t="shared" si="103"/>
        <v>127</v>
      </c>
      <c r="J235">
        <f t="shared" si="104"/>
        <v>127</v>
      </c>
      <c r="K235">
        <f t="shared" si="105"/>
        <v>94</v>
      </c>
      <c r="L235">
        <f t="shared" si="106"/>
        <v>94</v>
      </c>
      <c r="M235">
        <f t="shared" si="107"/>
        <v>107</v>
      </c>
      <c r="N235">
        <f t="shared" si="108"/>
        <v>107</v>
      </c>
      <c r="O235">
        <f t="shared" si="109"/>
        <v>84</v>
      </c>
      <c r="P235">
        <f t="shared" si="110"/>
        <v>84</v>
      </c>
      <c r="Q235">
        <f t="shared" si="111"/>
        <v>102</v>
      </c>
      <c r="R235">
        <f t="shared" si="112"/>
        <v>102</v>
      </c>
      <c r="S235">
        <f t="shared" si="113"/>
        <v>117</v>
      </c>
      <c r="T235">
        <f t="shared" si="114"/>
        <v>117</v>
      </c>
      <c r="U235">
        <f t="shared" si="115"/>
        <v>89</v>
      </c>
      <c r="V235">
        <f t="shared" si="116"/>
        <v>89</v>
      </c>
      <c r="W235">
        <f t="shared" si="117"/>
        <v>94</v>
      </c>
      <c r="X235">
        <f t="shared" si="118"/>
        <v>94</v>
      </c>
      <c r="Y235">
        <f t="shared" si="119"/>
        <v>81.5</v>
      </c>
      <c r="Z235">
        <f t="shared" si="120"/>
        <v>81.5</v>
      </c>
      <c r="AA235">
        <f t="shared" si="121"/>
        <v>92</v>
      </c>
      <c r="AB235">
        <f t="shared" si="122"/>
        <v>92</v>
      </c>
      <c r="AC235" s="27">
        <f t="shared" si="123"/>
        <v>87</v>
      </c>
      <c r="AD235">
        <f t="shared" si="124"/>
        <v>67</v>
      </c>
    </row>
    <row r="236" spans="1:30" hidden="1" x14ac:dyDescent="0.2">
      <c r="A236" t="str">
        <f t="shared" si="125"/>
        <v>Black  6.3,  Yellow</v>
      </c>
      <c r="B236" s="11">
        <f t="shared" si="126"/>
        <v>67</v>
      </c>
      <c r="C236">
        <f t="shared" si="97"/>
        <v>92</v>
      </c>
      <c r="D236">
        <f t="shared" si="98"/>
        <v>92</v>
      </c>
      <c r="E236">
        <f t="shared" si="99"/>
        <v>97</v>
      </c>
      <c r="F236">
        <f t="shared" si="100"/>
        <v>97</v>
      </c>
      <c r="G236">
        <f t="shared" si="101"/>
        <v>102</v>
      </c>
      <c r="H236">
        <f t="shared" si="102"/>
        <v>102</v>
      </c>
      <c r="I236">
        <f t="shared" si="103"/>
        <v>127</v>
      </c>
      <c r="J236">
        <f t="shared" si="104"/>
        <v>127</v>
      </c>
      <c r="K236">
        <f t="shared" si="105"/>
        <v>94</v>
      </c>
      <c r="L236">
        <f t="shared" si="106"/>
        <v>94</v>
      </c>
      <c r="M236">
        <f t="shared" si="107"/>
        <v>107</v>
      </c>
      <c r="N236">
        <f t="shared" si="108"/>
        <v>107</v>
      </c>
      <c r="O236">
        <f t="shared" si="109"/>
        <v>84</v>
      </c>
      <c r="P236">
        <f t="shared" si="110"/>
        <v>84</v>
      </c>
      <c r="Q236">
        <f t="shared" si="111"/>
        <v>102</v>
      </c>
      <c r="R236">
        <f t="shared" si="112"/>
        <v>102</v>
      </c>
      <c r="S236">
        <f t="shared" si="113"/>
        <v>117</v>
      </c>
      <c r="T236">
        <f t="shared" si="114"/>
        <v>117</v>
      </c>
      <c r="U236">
        <f t="shared" si="115"/>
        <v>89</v>
      </c>
      <c r="V236">
        <f t="shared" si="116"/>
        <v>89</v>
      </c>
      <c r="W236">
        <f t="shared" si="117"/>
        <v>94</v>
      </c>
      <c r="X236">
        <f t="shared" si="118"/>
        <v>94</v>
      </c>
      <c r="Y236">
        <f t="shared" si="119"/>
        <v>81.5</v>
      </c>
      <c r="Z236">
        <f t="shared" si="120"/>
        <v>81.5</v>
      </c>
      <c r="AA236">
        <f t="shared" si="121"/>
        <v>92</v>
      </c>
      <c r="AB236">
        <f t="shared" si="122"/>
        <v>92</v>
      </c>
      <c r="AC236" s="27">
        <f t="shared" si="123"/>
        <v>87</v>
      </c>
      <c r="AD236">
        <f t="shared" si="124"/>
        <v>67</v>
      </c>
    </row>
    <row r="237" spans="1:30" x14ac:dyDescent="0.2">
      <c r="A237" t="str">
        <f t="shared" si="125"/>
        <v>Black  6.3,  Blue  5.0</v>
      </c>
      <c r="B237" s="11">
        <f t="shared" si="126"/>
        <v>54.5</v>
      </c>
      <c r="C237">
        <f t="shared" si="97"/>
        <v>79.5</v>
      </c>
      <c r="D237">
        <f t="shared" si="98"/>
        <v>79.5</v>
      </c>
      <c r="E237">
        <f t="shared" si="99"/>
        <v>84.5</v>
      </c>
      <c r="F237">
        <f t="shared" si="100"/>
        <v>84.5</v>
      </c>
      <c r="G237">
        <f t="shared" si="101"/>
        <v>89.5</v>
      </c>
      <c r="H237">
        <f t="shared" si="102"/>
        <v>89.5</v>
      </c>
      <c r="I237">
        <f t="shared" si="103"/>
        <v>114.5</v>
      </c>
      <c r="J237">
        <f t="shared" si="104"/>
        <v>114.5</v>
      </c>
      <c r="K237">
        <f t="shared" si="105"/>
        <v>81.5</v>
      </c>
      <c r="L237">
        <f t="shared" si="106"/>
        <v>81.5</v>
      </c>
      <c r="M237">
        <f t="shared" si="107"/>
        <v>94.5</v>
      </c>
      <c r="N237">
        <f t="shared" si="108"/>
        <v>94.5</v>
      </c>
      <c r="O237">
        <f t="shared" si="109"/>
        <v>71.5</v>
      </c>
      <c r="P237">
        <f t="shared" si="110"/>
        <v>71.5</v>
      </c>
      <c r="Q237">
        <f t="shared" si="111"/>
        <v>89.5</v>
      </c>
      <c r="R237">
        <f t="shared" si="112"/>
        <v>89.5</v>
      </c>
      <c r="S237">
        <f t="shared" si="113"/>
        <v>104.5</v>
      </c>
      <c r="T237">
        <f t="shared" si="114"/>
        <v>104.5</v>
      </c>
      <c r="U237">
        <f t="shared" si="115"/>
        <v>76.5</v>
      </c>
      <c r="V237">
        <f t="shared" si="116"/>
        <v>76.5</v>
      </c>
      <c r="W237">
        <f t="shared" si="117"/>
        <v>81.5</v>
      </c>
      <c r="X237">
        <f t="shared" si="118"/>
        <v>81.5</v>
      </c>
      <c r="Y237">
        <f t="shared" si="119"/>
        <v>69</v>
      </c>
      <c r="Z237">
        <f t="shared" si="120"/>
        <v>69</v>
      </c>
      <c r="AA237">
        <f t="shared" si="121"/>
        <v>79.5</v>
      </c>
      <c r="AB237">
        <f t="shared" si="122"/>
        <v>79.5</v>
      </c>
      <c r="AC237" s="27">
        <f t="shared" si="123"/>
        <v>74.5</v>
      </c>
      <c r="AD237">
        <f t="shared" si="124"/>
        <v>54.5</v>
      </c>
    </row>
    <row r="238" spans="1:30" hidden="1" x14ac:dyDescent="0.2">
      <c r="A238" t="str">
        <f t="shared" si="125"/>
        <v>Black  6.3,  Blue</v>
      </c>
      <c r="B238" s="11">
        <f t="shared" si="126"/>
        <v>54.5</v>
      </c>
      <c r="C238">
        <f t="shared" si="97"/>
        <v>79.5</v>
      </c>
      <c r="D238">
        <f t="shared" si="98"/>
        <v>79.5</v>
      </c>
      <c r="E238">
        <f t="shared" si="99"/>
        <v>84.5</v>
      </c>
      <c r="F238">
        <f t="shared" si="100"/>
        <v>84.5</v>
      </c>
      <c r="G238">
        <f t="shared" si="101"/>
        <v>89.5</v>
      </c>
      <c r="H238">
        <f t="shared" si="102"/>
        <v>89.5</v>
      </c>
      <c r="I238">
        <f t="shared" si="103"/>
        <v>114.5</v>
      </c>
      <c r="J238">
        <f t="shared" si="104"/>
        <v>114.5</v>
      </c>
      <c r="K238">
        <f t="shared" si="105"/>
        <v>81.5</v>
      </c>
      <c r="L238">
        <f t="shared" si="106"/>
        <v>81.5</v>
      </c>
      <c r="M238">
        <f t="shared" si="107"/>
        <v>94.5</v>
      </c>
      <c r="N238">
        <f t="shared" si="108"/>
        <v>94.5</v>
      </c>
      <c r="O238">
        <f t="shared" si="109"/>
        <v>71.5</v>
      </c>
      <c r="P238">
        <f t="shared" si="110"/>
        <v>71.5</v>
      </c>
      <c r="Q238">
        <f t="shared" si="111"/>
        <v>89.5</v>
      </c>
      <c r="R238">
        <f t="shared" si="112"/>
        <v>89.5</v>
      </c>
      <c r="S238">
        <f t="shared" si="113"/>
        <v>104.5</v>
      </c>
      <c r="T238">
        <f t="shared" si="114"/>
        <v>104.5</v>
      </c>
      <c r="U238">
        <f t="shared" si="115"/>
        <v>76.5</v>
      </c>
      <c r="V238">
        <f t="shared" si="116"/>
        <v>76.5</v>
      </c>
      <c r="W238">
        <f t="shared" si="117"/>
        <v>81.5</v>
      </c>
      <c r="X238">
        <f t="shared" si="118"/>
        <v>81.5</v>
      </c>
      <c r="Y238">
        <f t="shared" si="119"/>
        <v>69</v>
      </c>
      <c r="Z238">
        <f t="shared" si="120"/>
        <v>69</v>
      </c>
      <c r="AA238">
        <f t="shared" si="121"/>
        <v>79.5</v>
      </c>
      <c r="AB238">
        <f t="shared" si="122"/>
        <v>79.5</v>
      </c>
      <c r="AC238" s="27">
        <f t="shared" si="123"/>
        <v>74.5</v>
      </c>
      <c r="AD238">
        <f t="shared" si="124"/>
        <v>54.5</v>
      </c>
    </row>
    <row r="239" spans="1:30" x14ac:dyDescent="0.2">
      <c r="A239" t="str">
        <f t="shared" si="125"/>
        <v>Black  6.3,  White  6.0</v>
      </c>
      <c r="B239" s="11">
        <f t="shared" si="126"/>
        <v>65</v>
      </c>
      <c r="C239">
        <f t="shared" si="97"/>
        <v>90</v>
      </c>
      <c r="D239">
        <f t="shared" si="98"/>
        <v>90</v>
      </c>
      <c r="E239">
        <f t="shared" si="99"/>
        <v>95</v>
      </c>
      <c r="F239">
        <f t="shared" si="100"/>
        <v>95</v>
      </c>
      <c r="G239">
        <f t="shared" si="101"/>
        <v>100</v>
      </c>
      <c r="H239">
        <f t="shared" si="102"/>
        <v>100</v>
      </c>
      <c r="I239">
        <f t="shared" si="103"/>
        <v>125</v>
      </c>
      <c r="J239">
        <f t="shared" si="104"/>
        <v>125</v>
      </c>
      <c r="K239">
        <f t="shared" si="105"/>
        <v>92</v>
      </c>
      <c r="L239">
        <f t="shared" si="106"/>
        <v>92</v>
      </c>
      <c r="M239">
        <f t="shared" si="107"/>
        <v>105</v>
      </c>
      <c r="N239">
        <f t="shared" si="108"/>
        <v>105</v>
      </c>
      <c r="O239">
        <f t="shared" si="109"/>
        <v>82</v>
      </c>
      <c r="P239">
        <f t="shared" si="110"/>
        <v>82</v>
      </c>
      <c r="Q239">
        <f t="shared" si="111"/>
        <v>100</v>
      </c>
      <c r="R239">
        <f t="shared" si="112"/>
        <v>100</v>
      </c>
      <c r="S239">
        <f t="shared" si="113"/>
        <v>115</v>
      </c>
      <c r="T239">
        <f t="shared" si="114"/>
        <v>115</v>
      </c>
      <c r="U239">
        <f t="shared" si="115"/>
        <v>87</v>
      </c>
      <c r="V239">
        <f t="shared" si="116"/>
        <v>87</v>
      </c>
      <c r="W239">
        <f t="shared" si="117"/>
        <v>92</v>
      </c>
      <c r="X239">
        <f t="shared" si="118"/>
        <v>92</v>
      </c>
      <c r="Y239">
        <f t="shared" si="119"/>
        <v>79.5</v>
      </c>
      <c r="Z239">
        <f t="shared" si="120"/>
        <v>79.5</v>
      </c>
      <c r="AA239">
        <f t="shared" si="121"/>
        <v>90</v>
      </c>
      <c r="AB239">
        <f t="shared" si="122"/>
        <v>90</v>
      </c>
      <c r="AC239" s="27">
        <f t="shared" si="123"/>
        <v>85</v>
      </c>
      <c r="AD239">
        <f t="shared" si="124"/>
        <v>65</v>
      </c>
    </row>
    <row r="240" spans="1:30" hidden="1" x14ac:dyDescent="0.2">
      <c r="A240" t="str">
        <f t="shared" si="125"/>
        <v>Black  6.3,  White</v>
      </c>
      <c r="B240" s="11">
        <f t="shared" si="126"/>
        <v>65</v>
      </c>
      <c r="C240">
        <f t="shared" si="97"/>
        <v>90</v>
      </c>
      <c r="D240">
        <f t="shared" si="98"/>
        <v>90</v>
      </c>
      <c r="E240">
        <f t="shared" si="99"/>
        <v>95</v>
      </c>
      <c r="F240">
        <f t="shared" si="100"/>
        <v>95</v>
      </c>
      <c r="G240">
        <f t="shared" si="101"/>
        <v>100</v>
      </c>
      <c r="H240">
        <f t="shared" si="102"/>
        <v>100</v>
      </c>
      <c r="I240">
        <f t="shared" si="103"/>
        <v>125</v>
      </c>
      <c r="J240">
        <f t="shared" si="104"/>
        <v>125</v>
      </c>
      <c r="K240">
        <f t="shared" si="105"/>
        <v>92</v>
      </c>
      <c r="L240">
        <f t="shared" si="106"/>
        <v>92</v>
      </c>
      <c r="M240">
        <f t="shared" si="107"/>
        <v>105</v>
      </c>
      <c r="N240">
        <f t="shared" si="108"/>
        <v>105</v>
      </c>
      <c r="O240">
        <f t="shared" si="109"/>
        <v>82</v>
      </c>
      <c r="P240">
        <f t="shared" si="110"/>
        <v>82</v>
      </c>
      <c r="Q240">
        <f t="shared" si="111"/>
        <v>100</v>
      </c>
      <c r="R240">
        <f t="shared" si="112"/>
        <v>100</v>
      </c>
      <c r="S240">
        <f t="shared" si="113"/>
        <v>115</v>
      </c>
      <c r="T240">
        <f t="shared" si="114"/>
        <v>115</v>
      </c>
      <c r="U240">
        <f t="shared" si="115"/>
        <v>87</v>
      </c>
      <c r="V240">
        <f t="shared" si="116"/>
        <v>87</v>
      </c>
      <c r="W240">
        <f t="shared" si="117"/>
        <v>92</v>
      </c>
      <c r="X240">
        <f t="shared" si="118"/>
        <v>92</v>
      </c>
      <c r="Y240">
        <f t="shared" si="119"/>
        <v>79.5</v>
      </c>
      <c r="Z240">
        <f t="shared" si="120"/>
        <v>79.5</v>
      </c>
      <c r="AA240">
        <f t="shared" si="121"/>
        <v>90</v>
      </c>
      <c r="AB240">
        <f t="shared" si="122"/>
        <v>90</v>
      </c>
      <c r="AC240" s="27">
        <f t="shared" si="123"/>
        <v>85</v>
      </c>
      <c r="AD240">
        <f t="shared" si="124"/>
        <v>65</v>
      </c>
    </row>
    <row r="241" spans="1:30" x14ac:dyDescent="0.2">
      <c r="A241" t="str">
        <f t="shared" si="125"/>
        <v>Black  6.3,  Red/Green  5.6</v>
      </c>
      <c r="B241" s="11">
        <f t="shared" si="126"/>
        <v>60</v>
      </c>
      <c r="C241">
        <f t="shared" si="97"/>
        <v>85</v>
      </c>
      <c r="D241">
        <f t="shared" si="98"/>
        <v>85</v>
      </c>
      <c r="E241">
        <f t="shared" si="99"/>
        <v>90</v>
      </c>
      <c r="F241">
        <f t="shared" si="100"/>
        <v>90</v>
      </c>
      <c r="G241">
        <f t="shared" si="101"/>
        <v>95</v>
      </c>
      <c r="H241">
        <f t="shared" si="102"/>
        <v>95</v>
      </c>
      <c r="I241">
        <f t="shared" si="103"/>
        <v>120</v>
      </c>
      <c r="J241">
        <f t="shared" si="104"/>
        <v>120</v>
      </c>
      <c r="K241">
        <f t="shared" si="105"/>
        <v>87</v>
      </c>
      <c r="L241">
        <f t="shared" si="106"/>
        <v>87</v>
      </c>
      <c r="M241">
        <f t="shared" si="107"/>
        <v>100</v>
      </c>
      <c r="N241">
        <f t="shared" si="108"/>
        <v>100</v>
      </c>
      <c r="O241">
        <f t="shared" si="109"/>
        <v>77</v>
      </c>
      <c r="P241">
        <f t="shared" si="110"/>
        <v>77</v>
      </c>
      <c r="Q241">
        <f t="shared" si="111"/>
        <v>95</v>
      </c>
      <c r="R241">
        <f t="shared" si="112"/>
        <v>95</v>
      </c>
      <c r="S241">
        <f t="shared" si="113"/>
        <v>110</v>
      </c>
      <c r="T241">
        <f t="shared" si="114"/>
        <v>110</v>
      </c>
      <c r="U241">
        <f t="shared" si="115"/>
        <v>82</v>
      </c>
      <c r="V241">
        <f t="shared" si="116"/>
        <v>82</v>
      </c>
      <c r="W241">
        <f t="shared" si="117"/>
        <v>87</v>
      </c>
      <c r="X241">
        <f t="shared" si="118"/>
        <v>87</v>
      </c>
      <c r="Y241">
        <f t="shared" si="119"/>
        <v>74.5</v>
      </c>
      <c r="Z241">
        <f t="shared" si="120"/>
        <v>74.5</v>
      </c>
      <c r="AA241">
        <f t="shared" si="121"/>
        <v>85</v>
      </c>
      <c r="AB241">
        <f t="shared" si="122"/>
        <v>85</v>
      </c>
      <c r="AC241" s="27">
        <f t="shared" si="123"/>
        <v>80</v>
      </c>
      <c r="AD241">
        <f t="shared" si="124"/>
        <v>60</v>
      </c>
    </row>
    <row r="242" spans="1:30" hidden="1" x14ac:dyDescent="0.2">
      <c r="A242" t="str">
        <f t="shared" si="125"/>
        <v>Black  6.3,  Red/Green</v>
      </c>
      <c r="B242" s="11">
        <f t="shared" si="126"/>
        <v>40</v>
      </c>
      <c r="C242">
        <f t="shared" si="97"/>
        <v>65</v>
      </c>
      <c r="D242">
        <f t="shared" si="98"/>
        <v>65</v>
      </c>
      <c r="E242">
        <f t="shared" si="99"/>
        <v>70</v>
      </c>
      <c r="F242">
        <f t="shared" si="100"/>
        <v>70</v>
      </c>
      <c r="G242">
        <f t="shared" si="101"/>
        <v>75</v>
      </c>
      <c r="H242">
        <f t="shared" si="102"/>
        <v>75</v>
      </c>
      <c r="I242">
        <f t="shared" si="103"/>
        <v>100</v>
      </c>
      <c r="J242">
        <f t="shared" si="104"/>
        <v>100</v>
      </c>
      <c r="K242">
        <f t="shared" si="105"/>
        <v>67</v>
      </c>
      <c r="L242">
        <f t="shared" si="106"/>
        <v>67</v>
      </c>
      <c r="M242">
        <f t="shared" si="107"/>
        <v>80</v>
      </c>
      <c r="N242">
        <f t="shared" si="108"/>
        <v>80</v>
      </c>
      <c r="O242">
        <f t="shared" si="109"/>
        <v>57</v>
      </c>
      <c r="P242">
        <f t="shared" si="110"/>
        <v>57</v>
      </c>
      <c r="Q242">
        <f t="shared" si="111"/>
        <v>75</v>
      </c>
      <c r="R242">
        <f t="shared" si="112"/>
        <v>75</v>
      </c>
      <c r="S242">
        <f t="shared" si="113"/>
        <v>90</v>
      </c>
      <c r="T242">
        <f t="shared" si="114"/>
        <v>90</v>
      </c>
      <c r="U242">
        <f t="shared" si="115"/>
        <v>62</v>
      </c>
      <c r="V242">
        <f t="shared" si="116"/>
        <v>62</v>
      </c>
      <c r="W242">
        <f t="shared" si="117"/>
        <v>67</v>
      </c>
      <c r="X242">
        <f t="shared" si="118"/>
        <v>67</v>
      </c>
      <c r="Y242">
        <f t="shared" si="119"/>
        <v>54.5</v>
      </c>
      <c r="Z242">
        <f t="shared" si="120"/>
        <v>54.5</v>
      </c>
      <c r="AA242">
        <f t="shared" si="121"/>
        <v>65</v>
      </c>
      <c r="AB242">
        <f t="shared" si="122"/>
        <v>65</v>
      </c>
      <c r="AC242" s="27">
        <f t="shared" si="123"/>
        <v>60</v>
      </c>
      <c r="AD242">
        <f t="shared" si="124"/>
        <v>40</v>
      </c>
    </row>
    <row r="243" spans="1:30" x14ac:dyDescent="0.2">
      <c r="A243" t="str">
        <f>$O$41&amp;",  "&amp;$A43</f>
        <v>Terracotta  5.0,  Alpine Blue 5.6</v>
      </c>
      <c r="B243" s="11">
        <f>O43</f>
        <v>42</v>
      </c>
      <c r="C243">
        <f t="shared" si="97"/>
        <v>67</v>
      </c>
      <c r="D243">
        <f t="shared" si="98"/>
        <v>67</v>
      </c>
      <c r="E243">
        <f t="shared" si="99"/>
        <v>72</v>
      </c>
      <c r="F243">
        <f t="shared" si="100"/>
        <v>72</v>
      </c>
      <c r="G243">
        <f t="shared" si="101"/>
        <v>77</v>
      </c>
      <c r="H243">
        <f t="shared" si="102"/>
        <v>77</v>
      </c>
      <c r="I243">
        <f t="shared" si="103"/>
        <v>102</v>
      </c>
      <c r="J243">
        <f t="shared" si="104"/>
        <v>102</v>
      </c>
      <c r="K243">
        <f t="shared" si="105"/>
        <v>69</v>
      </c>
      <c r="L243">
        <f t="shared" si="106"/>
        <v>69</v>
      </c>
      <c r="M243">
        <f t="shared" si="107"/>
        <v>82</v>
      </c>
      <c r="N243">
        <f t="shared" si="108"/>
        <v>82</v>
      </c>
      <c r="O243">
        <f t="shared" si="109"/>
        <v>59</v>
      </c>
      <c r="P243">
        <f t="shared" si="110"/>
        <v>59</v>
      </c>
      <c r="Q243">
        <f t="shared" si="111"/>
        <v>77</v>
      </c>
      <c r="R243">
        <f t="shared" si="112"/>
        <v>77</v>
      </c>
      <c r="S243">
        <f t="shared" si="113"/>
        <v>92</v>
      </c>
      <c r="T243">
        <f t="shared" si="114"/>
        <v>92</v>
      </c>
      <c r="U243">
        <f t="shared" si="115"/>
        <v>64</v>
      </c>
      <c r="V243">
        <f t="shared" si="116"/>
        <v>64</v>
      </c>
      <c r="W243">
        <f t="shared" si="117"/>
        <v>69</v>
      </c>
      <c r="X243">
        <f t="shared" si="118"/>
        <v>69</v>
      </c>
      <c r="Y243">
        <f t="shared" si="119"/>
        <v>56.5</v>
      </c>
      <c r="Z243">
        <f t="shared" si="120"/>
        <v>56.5</v>
      </c>
      <c r="AA243">
        <f t="shared" si="121"/>
        <v>67</v>
      </c>
      <c r="AB243">
        <f t="shared" si="122"/>
        <v>67</v>
      </c>
      <c r="AC243" s="27">
        <f t="shared" si="123"/>
        <v>62</v>
      </c>
      <c r="AD243">
        <f t="shared" si="124"/>
        <v>42</v>
      </c>
    </row>
    <row r="244" spans="1:30" hidden="1" x14ac:dyDescent="0.2">
      <c r="A244" t="str">
        <f t="shared" ref="A244:A270" si="127">$O$41&amp;",  "&amp;$A44</f>
        <v>Terracotta  5.0,  Alpine Blue</v>
      </c>
      <c r="B244" s="11">
        <f t="shared" ref="B244:B270" si="128">O44</f>
        <v>42</v>
      </c>
      <c r="C244">
        <f t="shared" si="97"/>
        <v>67</v>
      </c>
      <c r="D244">
        <f t="shared" si="98"/>
        <v>67</v>
      </c>
      <c r="E244">
        <f t="shared" si="99"/>
        <v>72</v>
      </c>
      <c r="F244">
        <f t="shared" si="100"/>
        <v>72</v>
      </c>
      <c r="G244">
        <f t="shared" si="101"/>
        <v>77</v>
      </c>
      <c r="H244">
        <f t="shared" si="102"/>
        <v>77</v>
      </c>
      <c r="I244">
        <f t="shared" si="103"/>
        <v>102</v>
      </c>
      <c r="J244">
        <f t="shared" si="104"/>
        <v>102</v>
      </c>
      <c r="K244">
        <f t="shared" si="105"/>
        <v>69</v>
      </c>
      <c r="L244">
        <f t="shared" si="106"/>
        <v>69</v>
      </c>
      <c r="M244">
        <f t="shared" si="107"/>
        <v>82</v>
      </c>
      <c r="N244">
        <f t="shared" si="108"/>
        <v>82</v>
      </c>
      <c r="O244">
        <f t="shared" si="109"/>
        <v>59</v>
      </c>
      <c r="P244">
        <f t="shared" si="110"/>
        <v>59</v>
      </c>
      <c r="Q244">
        <f t="shared" si="111"/>
        <v>77</v>
      </c>
      <c r="R244">
        <f t="shared" si="112"/>
        <v>77</v>
      </c>
      <c r="S244">
        <f t="shared" si="113"/>
        <v>92</v>
      </c>
      <c r="T244">
        <f t="shared" si="114"/>
        <v>92</v>
      </c>
      <c r="U244">
        <f t="shared" si="115"/>
        <v>64</v>
      </c>
      <c r="V244">
        <f t="shared" si="116"/>
        <v>64</v>
      </c>
      <c r="W244">
        <f t="shared" si="117"/>
        <v>69</v>
      </c>
      <c r="X244">
        <f t="shared" si="118"/>
        <v>69</v>
      </c>
      <c r="Y244">
        <f t="shared" si="119"/>
        <v>56.5</v>
      </c>
      <c r="Z244">
        <f t="shared" si="120"/>
        <v>56.5</v>
      </c>
      <c r="AA244">
        <f t="shared" si="121"/>
        <v>67</v>
      </c>
      <c r="AB244">
        <f t="shared" si="122"/>
        <v>67</v>
      </c>
      <c r="AC244" s="27">
        <f t="shared" si="123"/>
        <v>62</v>
      </c>
      <c r="AD244">
        <f t="shared" si="124"/>
        <v>42</v>
      </c>
    </row>
    <row r="245" spans="1:30" x14ac:dyDescent="0.2">
      <c r="A245" t="str">
        <f t="shared" si="127"/>
        <v>Terracotta  5.0,  Brown  5.6</v>
      </c>
      <c r="B245" s="11">
        <f t="shared" si="128"/>
        <v>47</v>
      </c>
      <c r="C245">
        <f t="shared" si="97"/>
        <v>72</v>
      </c>
      <c r="D245">
        <f t="shared" si="98"/>
        <v>72</v>
      </c>
      <c r="E245">
        <f t="shared" si="99"/>
        <v>77</v>
      </c>
      <c r="F245">
        <f t="shared" si="100"/>
        <v>77</v>
      </c>
      <c r="G245">
        <f t="shared" si="101"/>
        <v>82</v>
      </c>
      <c r="H245">
        <f t="shared" si="102"/>
        <v>82</v>
      </c>
      <c r="I245">
        <f t="shared" si="103"/>
        <v>107</v>
      </c>
      <c r="J245">
        <f t="shared" si="104"/>
        <v>107</v>
      </c>
      <c r="K245">
        <f t="shared" si="105"/>
        <v>74</v>
      </c>
      <c r="L245">
        <f t="shared" si="106"/>
        <v>74</v>
      </c>
      <c r="M245">
        <f t="shared" si="107"/>
        <v>87</v>
      </c>
      <c r="N245">
        <f t="shared" si="108"/>
        <v>87</v>
      </c>
      <c r="O245">
        <f t="shared" si="109"/>
        <v>64</v>
      </c>
      <c r="P245">
        <f t="shared" si="110"/>
        <v>64</v>
      </c>
      <c r="Q245">
        <f t="shared" si="111"/>
        <v>82</v>
      </c>
      <c r="R245">
        <f t="shared" si="112"/>
        <v>82</v>
      </c>
      <c r="S245">
        <f t="shared" si="113"/>
        <v>97</v>
      </c>
      <c r="T245">
        <f t="shared" si="114"/>
        <v>97</v>
      </c>
      <c r="U245">
        <f t="shared" si="115"/>
        <v>69</v>
      </c>
      <c r="V245">
        <f t="shared" si="116"/>
        <v>69</v>
      </c>
      <c r="W245">
        <f t="shared" si="117"/>
        <v>74</v>
      </c>
      <c r="X245">
        <f t="shared" si="118"/>
        <v>74</v>
      </c>
      <c r="Y245">
        <f t="shared" si="119"/>
        <v>61.5</v>
      </c>
      <c r="Z245">
        <f t="shared" si="120"/>
        <v>61.5</v>
      </c>
      <c r="AA245">
        <f t="shared" si="121"/>
        <v>72</v>
      </c>
      <c r="AB245">
        <f t="shared" si="122"/>
        <v>72</v>
      </c>
      <c r="AC245" s="27">
        <f t="shared" si="123"/>
        <v>67</v>
      </c>
      <c r="AD245">
        <f t="shared" si="124"/>
        <v>47</v>
      </c>
    </row>
    <row r="246" spans="1:30" hidden="1" x14ac:dyDescent="0.2">
      <c r="A246" t="str">
        <f t="shared" si="127"/>
        <v>Terracotta  5.0,  Brown</v>
      </c>
      <c r="B246" s="11">
        <f t="shared" si="128"/>
        <v>47</v>
      </c>
      <c r="C246">
        <f t="shared" si="97"/>
        <v>72</v>
      </c>
      <c r="D246">
        <f t="shared" si="98"/>
        <v>72</v>
      </c>
      <c r="E246">
        <f t="shared" si="99"/>
        <v>77</v>
      </c>
      <c r="F246">
        <f t="shared" si="100"/>
        <v>77</v>
      </c>
      <c r="G246">
        <f t="shared" si="101"/>
        <v>82</v>
      </c>
      <c r="H246">
        <f t="shared" si="102"/>
        <v>82</v>
      </c>
      <c r="I246">
        <f t="shared" si="103"/>
        <v>107</v>
      </c>
      <c r="J246">
        <f t="shared" si="104"/>
        <v>107</v>
      </c>
      <c r="K246">
        <f t="shared" si="105"/>
        <v>74</v>
      </c>
      <c r="L246">
        <f t="shared" si="106"/>
        <v>74</v>
      </c>
      <c r="M246">
        <f t="shared" si="107"/>
        <v>87</v>
      </c>
      <c r="N246">
        <f t="shared" si="108"/>
        <v>87</v>
      </c>
      <c r="O246">
        <f t="shared" si="109"/>
        <v>64</v>
      </c>
      <c r="P246">
        <f t="shared" si="110"/>
        <v>64</v>
      </c>
      <c r="Q246">
        <f t="shared" si="111"/>
        <v>82</v>
      </c>
      <c r="R246">
        <f t="shared" si="112"/>
        <v>82</v>
      </c>
      <c r="S246">
        <f t="shared" si="113"/>
        <v>97</v>
      </c>
      <c r="T246">
        <f t="shared" si="114"/>
        <v>97</v>
      </c>
      <c r="U246">
        <f t="shared" si="115"/>
        <v>69</v>
      </c>
      <c r="V246">
        <f t="shared" si="116"/>
        <v>69</v>
      </c>
      <c r="W246">
        <f t="shared" si="117"/>
        <v>74</v>
      </c>
      <c r="X246">
        <f t="shared" si="118"/>
        <v>74</v>
      </c>
      <c r="Y246">
        <f t="shared" si="119"/>
        <v>61.5</v>
      </c>
      <c r="Z246">
        <f t="shared" si="120"/>
        <v>61.5</v>
      </c>
      <c r="AA246">
        <f t="shared" si="121"/>
        <v>72</v>
      </c>
      <c r="AB246">
        <f t="shared" si="122"/>
        <v>72</v>
      </c>
      <c r="AC246" s="27">
        <f t="shared" si="123"/>
        <v>67</v>
      </c>
      <c r="AD246">
        <f t="shared" si="124"/>
        <v>47</v>
      </c>
    </row>
    <row r="247" spans="1:30" x14ac:dyDescent="0.2">
      <c r="A247" t="str">
        <f t="shared" si="127"/>
        <v>Terracotta  5.0,  Desert Sand 6.0</v>
      </c>
      <c r="B247" s="11">
        <f t="shared" si="128"/>
        <v>52</v>
      </c>
      <c r="C247">
        <f t="shared" si="97"/>
        <v>77</v>
      </c>
      <c r="D247">
        <f t="shared" si="98"/>
        <v>77</v>
      </c>
      <c r="E247">
        <f t="shared" si="99"/>
        <v>82</v>
      </c>
      <c r="F247">
        <f t="shared" si="100"/>
        <v>82</v>
      </c>
      <c r="G247">
        <f t="shared" si="101"/>
        <v>87</v>
      </c>
      <c r="H247">
        <f t="shared" si="102"/>
        <v>87</v>
      </c>
      <c r="I247">
        <f t="shared" si="103"/>
        <v>112</v>
      </c>
      <c r="J247">
        <f t="shared" si="104"/>
        <v>112</v>
      </c>
      <c r="K247">
        <f t="shared" si="105"/>
        <v>79</v>
      </c>
      <c r="L247">
        <f t="shared" si="106"/>
        <v>79</v>
      </c>
      <c r="M247">
        <f t="shared" si="107"/>
        <v>92</v>
      </c>
      <c r="N247">
        <f t="shared" si="108"/>
        <v>92</v>
      </c>
      <c r="O247">
        <f t="shared" si="109"/>
        <v>69</v>
      </c>
      <c r="P247">
        <f t="shared" si="110"/>
        <v>69</v>
      </c>
      <c r="Q247">
        <f t="shared" si="111"/>
        <v>87</v>
      </c>
      <c r="R247">
        <f t="shared" si="112"/>
        <v>87</v>
      </c>
      <c r="S247">
        <f t="shared" si="113"/>
        <v>102</v>
      </c>
      <c r="T247">
        <f t="shared" si="114"/>
        <v>102</v>
      </c>
      <c r="U247">
        <f t="shared" si="115"/>
        <v>74</v>
      </c>
      <c r="V247">
        <f t="shared" si="116"/>
        <v>74</v>
      </c>
      <c r="W247">
        <f t="shared" si="117"/>
        <v>79</v>
      </c>
      <c r="X247">
        <f t="shared" si="118"/>
        <v>79</v>
      </c>
      <c r="Y247">
        <f t="shared" si="119"/>
        <v>66.5</v>
      </c>
      <c r="Z247">
        <f t="shared" si="120"/>
        <v>66.5</v>
      </c>
      <c r="AA247">
        <f t="shared" si="121"/>
        <v>77</v>
      </c>
      <c r="AB247">
        <f t="shared" si="122"/>
        <v>77</v>
      </c>
      <c r="AC247" s="27">
        <f t="shared" si="123"/>
        <v>72</v>
      </c>
      <c r="AD247">
        <f t="shared" si="124"/>
        <v>52</v>
      </c>
    </row>
    <row r="248" spans="1:30" hidden="1" x14ac:dyDescent="0.2">
      <c r="A248" t="str">
        <f t="shared" si="127"/>
        <v>Terracotta  5.0,  Desert Sand</v>
      </c>
      <c r="B248" s="11">
        <f t="shared" si="128"/>
        <v>52</v>
      </c>
      <c r="C248">
        <f t="shared" si="97"/>
        <v>77</v>
      </c>
      <c r="D248">
        <f t="shared" si="98"/>
        <v>77</v>
      </c>
      <c r="E248">
        <f t="shared" si="99"/>
        <v>82</v>
      </c>
      <c r="F248">
        <f t="shared" si="100"/>
        <v>82</v>
      </c>
      <c r="G248">
        <f t="shared" si="101"/>
        <v>87</v>
      </c>
      <c r="H248">
        <f t="shared" si="102"/>
        <v>87</v>
      </c>
      <c r="I248">
        <f t="shared" si="103"/>
        <v>112</v>
      </c>
      <c r="J248">
        <f t="shared" si="104"/>
        <v>112</v>
      </c>
      <c r="K248">
        <f t="shared" si="105"/>
        <v>79</v>
      </c>
      <c r="L248">
        <f t="shared" si="106"/>
        <v>79</v>
      </c>
      <c r="M248">
        <f t="shared" si="107"/>
        <v>92</v>
      </c>
      <c r="N248">
        <f t="shared" si="108"/>
        <v>92</v>
      </c>
      <c r="O248">
        <f t="shared" si="109"/>
        <v>69</v>
      </c>
      <c r="P248">
        <f t="shared" si="110"/>
        <v>69</v>
      </c>
      <c r="Q248">
        <f t="shared" si="111"/>
        <v>87</v>
      </c>
      <c r="R248">
        <f t="shared" si="112"/>
        <v>87</v>
      </c>
      <c r="S248">
        <f t="shared" si="113"/>
        <v>102</v>
      </c>
      <c r="T248">
        <f t="shared" si="114"/>
        <v>102</v>
      </c>
      <c r="U248">
        <f t="shared" si="115"/>
        <v>74</v>
      </c>
      <c r="V248">
        <f t="shared" si="116"/>
        <v>74</v>
      </c>
      <c r="W248">
        <f t="shared" si="117"/>
        <v>79</v>
      </c>
      <c r="X248">
        <f t="shared" si="118"/>
        <v>79</v>
      </c>
      <c r="Y248">
        <f t="shared" si="119"/>
        <v>66.5</v>
      </c>
      <c r="Z248">
        <f t="shared" si="120"/>
        <v>66.5</v>
      </c>
      <c r="AA248">
        <f t="shared" si="121"/>
        <v>77</v>
      </c>
      <c r="AB248">
        <f t="shared" si="122"/>
        <v>77</v>
      </c>
      <c r="AC248" s="27">
        <f t="shared" si="123"/>
        <v>72</v>
      </c>
      <c r="AD248">
        <f t="shared" si="124"/>
        <v>52</v>
      </c>
    </row>
    <row r="249" spans="1:30" x14ac:dyDescent="0.2">
      <c r="A249" t="str">
        <f t="shared" si="127"/>
        <v>Terracotta  5.0,  Red  7.1</v>
      </c>
      <c r="B249" s="11">
        <f t="shared" si="128"/>
        <v>77</v>
      </c>
      <c r="C249">
        <f t="shared" si="97"/>
        <v>102</v>
      </c>
      <c r="D249">
        <f t="shared" si="98"/>
        <v>102</v>
      </c>
      <c r="E249">
        <f t="shared" si="99"/>
        <v>107</v>
      </c>
      <c r="F249">
        <f t="shared" si="100"/>
        <v>107</v>
      </c>
      <c r="G249">
        <f t="shared" si="101"/>
        <v>112</v>
      </c>
      <c r="H249">
        <f t="shared" si="102"/>
        <v>112</v>
      </c>
      <c r="I249">
        <f t="shared" si="103"/>
        <v>137</v>
      </c>
      <c r="J249">
        <f t="shared" si="104"/>
        <v>137</v>
      </c>
      <c r="K249">
        <f t="shared" si="105"/>
        <v>104</v>
      </c>
      <c r="L249">
        <f t="shared" si="106"/>
        <v>104</v>
      </c>
      <c r="M249">
        <f t="shared" si="107"/>
        <v>117</v>
      </c>
      <c r="N249">
        <f t="shared" si="108"/>
        <v>117</v>
      </c>
      <c r="O249">
        <f t="shared" si="109"/>
        <v>94</v>
      </c>
      <c r="P249">
        <f t="shared" si="110"/>
        <v>94</v>
      </c>
      <c r="Q249">
        <f t="shared" si="111"/>
        <v>112</v>
      </c>
      <c r="R249">
        <f t="shared" si="112"/>
        <v>112</v>
      </c>
      <c r="S249">
        <f t="shared" si="113"/>
        <v>127</v>
      </c>
      <c r="T249">
        <f t="shared" si="114"/>
        <v>127</v>
      </c>
      <c r="U249">
        <f t="shared" si="115"/>
        <v>99</v>
      </c>
      <c r="V249">
        <f t="shared" si="116"/>
        <v>99</v>
      </c>
      <c r="W249">
        <f t="shared" si="117"/>
        <v>104</v>
      </c>
      <c r="X249">
        <f t="shared" si="118"/>
        <v>104</v>
      </c>
      <c r="Y249">
        <f t="shared" si="119"/>
        <v>91.5</v>
      </c>
      <c r="Z249">
        <f t="shared" si="120"/>
        <v>91.5</v>
      </c>
      <c r="AA249">
        <f t="shared" si="121"/>
        <v>102</v>
      </c>
      <c r="AB249">
        <f t="shared" si="122"/>
        <v>102</v>
      </c>
      <c r="AC249" s="27">
        <f t="shared" si="123"/>
        <v>97</v>
      </c>
      <c r="AD249">
        <f t="shared" si="124"/>
        <v>77</v>
      </c>
    </row>
    <row r="250" spans="1:30" hidden="1" x14ac:dyDescent="0.2">
      <c r="A250" t="str">
        <f t="shared" si="127"/>
        <v>Terracotta  5.0,  Red</v>
      </c>
      <c r="B250" s="11">
        <f t="shared" si="128"/>
        <v>77</v>
      </c>
      <c r="C250">
        <f t="shared" si="97"/>
        <v>102</v>
      </c>
      <c r="D250">
        <f t="shared" si="98"/>
        <v>102</v>
      </c>
      <c r="E250">
        <f t="shared" si="99"/>
        <v>107</v>
      </c>
      <c r="F250">
        <f t="shared" si="100"/>
        <v>107</v>
      </c>
      <c r="G250">
        <f t="shared" si="101"/>
        <v>112</v>
      </c>
      <c r="H250">
        <f t="shared" si="102"/>
        <v>112</v>
      </c>
      <c r="I250">
        <f t="shared" si="103"/>
        <v>137</v>
      </c>
      <c r="J250">
        <f t="shared" si="104"/>
        <v>137</v>
      </c>
      <c r="K250">
        <f t="shared" si="105"/>
        <v>104</v>
      </c>
      <c r="L250">
        <f t="shared" si="106"/>
        <v>104</v>
      </c>
      <c r="M250">
        <f t="shared" si="107"/>
        <v>117</v>
      </c>
      <c r="N250">
        <f t="shared" si="108"/>
        <v>117</v>
      </c>
      <c r="O250">
        <f t="shared" si="109"/>
        <v>94</v>
      </c>
      <c r="P250">
        <f t="shared" si="110"/>
        <v>94</v>
      </c>
      <c r="Q250">
        <f t="shared" si="111"/>
        <v>112</v>
      </c>
      <c r="R250">
        <f t="shared" si="112"/>
        <v>112</v>
      </c>
      <c r="S250">
        <f t="shared" si="113"/>
        <v>127</v>
      </c>
      <c r="T250">
        <f t="shared" si="114"/>
        <v>127</v>
      </c>
      <c r="U250">
        <f t="shared" si="115"/>
        <v>99</v>
      </c>
      <c r="V250">
        <f t="shared" si="116"/>
        <v>99</v>
      </c>
      <c r="W250">
        <f t="shared" si="117"/>
        <v>104</v>
      </c>
      <c r="X250">
        <f t="shared" si="118"/>
        <v>104</v>
      </c>
      <c r="Y250">
        <f t="shared" si="119"/>
        <v>91.5</v>
      </c>
      <c r="Z250">
        <f t="shared" si="120"/>
        <v>91.5</v>
      </c>
      <c r="AA250">
        <f t="shared" si="121"/>
        <v>102</v>
      </c>
      <c r="AB250">
        <f t="shared" si="122"/>
        <v>102</v>
      </c>
      <c r="AC250" s="27">
        <f t="shared" si="123"/>
        <v>97</v>
      </c>
      <c r="AD250">
        <f t="shared" si="124"/>
        <v>77</v>
      </c>
    </row>
    <row r="251" spans="1:30" x14ac:dyDescent="0.2">
      <c r="A251" t="str">
        <f t="shared" si="127"/>
        <v>Terracotta  5.0,  Lichen  5.6</v>
      </c>
      <c r="B251" s="11">
        <f t="shared" si="128"/>
        <v>44</v>
      </c>
      <c r="C251">
        <f t="shared" si="97"/>
        <v>69</v>
      </c>
      <c r="D251">
        <f t="shared" si="98"/>
        <v>69</v>
      </c>
      <c r="E251">
        <f t="shared" si="99"/>
        <v>74</v>
      </c>
      <c r="F251">
        <f t="shared" si="100"/>
        <v>74</v>
      </c>
      <c r="G251">
        <f t="shared" si="101"/>
        <v>79</v>
      </c>
      <c r="H251">
        <f t="shared" si="102"/>
        <v>79</v>
      </c>
      <c r="I251">
        <f t="shared" si="103"/>
        <v>104</v>
      </c>
      <c r="J251">
        <f t="shared" si="104"/>
        <v>104</v>
      </c>
      <c r="K251">
        <f t="shared" si="105"/>
        <v>71</v>
      </c>
      <c r="L251">
        <f t="shared" si="106"/>
        <v>71</v>
      </c>
      <c r="M251">
        <f t="shared" si="107"/>
        <v>84</v>
      </c>
      <c r="N251">
        <f t="shared" si="108"/>
        <v>84</v>
      </c>
      <c r="O251">
        <f t="shared" si="109"/>
        <v>61</v>
      </c>
      <c r="P251">
        <f t="shared" si="110"/>
        <v>61</v>
      </c>
      <c r="Q251">
        <f t="shared" si="111"/>
        <v>79</v>
      </c>
      <c r="R251">
        <f t="shared" si="112"/>
        <v>79</v>
      </c>
      <c r="S251">
        <f t="shared" si="113"/>
        <v>94</v>
      </c>
      <c r="T251">
        <f t="shared" si="114"/>
        <v>94</v>
      </c>
      <c r="U251">
        <f t="shared" si="115"/>
        <v>66</v>
      </c>
      <c r="V251">
        <f t="shared" si="116"/>
        <v>66</v>
      </c>
      <c r="W251">
        <f t="shared" si="117"/>
        <v>71</v>
      </c>
      <c r="X251">
        <f t="shared" si="118"/>
        <v>71</v>
      </c>
      <c r="Y251">
        <f t="shared" si="119"/>
        <v>58.5</v>
      </c>
      <c r="Z251">
        <f t="shared" si="120"/>
        <v>58.5</v>
      </c>
      <c r="AA251">
        <f t="shared" si="121"/>
        <v>69</v>
      </c>
      <c r="AB251">
        <f t="shared" si="122"/>
        <v>69</v>
      </c>
      <c r="AC251" s="27">
        <f t="shared" si="123"/>
        <v>64</v>
      </c>
      <c r="AD251">
        <f t="shared" si="124"/>
        <v>44</v>
      </c>
    </row>
    <row r="252" spans="1:30" hidden="1" x14ac:dyDescent="0.2">
      <c r="A252" t="str">
        <f t="shared" si="127"/>
        <v>Terracotta  5.0,  Lichen</v>
      </c>
      <c r="B252" s="11">
        <f t="shared" si="128"/>
        <v>44</v>
      </c>
      <c r="C252">
        <f t="shared" si="97"/>
        <v>69</v>
      </c>
      <c r="D252">
        <f t="shared" si="98"/>
        <v>69</v>
      </c>
      <c r="E252">
        <f t="shared" si="99"/>
        <v>74</v>
      </c>
      <c r="F252">
        <f t="shared" si="100"/>
        <v>74</v>
      </c>
      <c r="G252">
        <f t="shared" si="101"/>
        <v>79</v>
      </c>
      <c r="H252">
        <f t="shared" si="102"/>
        <v>79</v>
      </c>
      <c r="I252">
        <f t="shared" si="103"/>
        <v>104</v>
      </c>
      <c r="J252">
        <f t="shared" si="104"/>
        <v>104</v>
      </c>
      <c r="K252">
        <f t="shared" si="105"/>
        <v>71</v>
      </c>
      <c r="L252">
        <f t="shared" si="106"/>
        <v>71</v>
      </c>
      <c r="M252">
        <f t="shared" si="107"/>
        <v>84</v>
      </c>
      <c r="N252">
        <f t="shared" si="108"/>
        <v>84</v>
      </c>
      <c r="O252">
        <f t="shared" si="109"/>
        <v>61</v>
      </c>
      <c r="P252">
        <f t="shared" si="110"/>
        <v>61</v>
      </c>
      <c r="Q252">
        <f t="shared" si="111"/>
        <v>79</v>
      </c>
      <c r="R252">
        <f t="shared" si="112"/>
        <v>79</v>
      </c>
      <c r="S252">
        <f t="shared" si="113"/>
        <v>94</v>
      </c>
      <c r="T252">
        <f t="shared" si="114"/>
        <v>94</v>
      </c>
      <c r="U252">
        <f t="shared" si="115"/>
        <v>66</v>
      </c>
      <c r="V252">
        <f t="shared" si="116"/>
        <v>66</v>
      </c>
      <c r="W252">
        <f t="shared" si="117"/>
        <v>71</v>
      </c>
      <c r="X252">
        <f t="shared" si="118"/>
        <v>71</v>
      </c>
      <c r="Y252">
        <f t="shared" si="119"/>
        <v>58.5</v>
      </c>
      <c r="Z252">
        <f t="shared" si="120"/>
        <v>58.5</v>
      </c>
      <c r="AA252">
        <f t="shared" si="121"/>
        <v>69</v>
      </c>
      <c r="AB252">
        <f t="shared" si="122"/>
        <v>69</v>
      </c>
      <c r="AC252" s="27">
        <f t="shared" si="123"/>
        <v>64</v>
      </c>
      <c r="AD252">
        <f t="shared" si="124"/>
        <v>44</v>
      </c>
    </row>
    <row r="253" spans="1:30" x14ac:dyDescent="0.2">
      <c r="A253" t="str">
        <f t="shared" si="127"/>
        <v>Terracotta  5.0,  Black  6.3</v>
      </c>
      <c r="B253" s="11">
        <f t="shared" si="128"/>
        <v>57</v>
      </c>
      <c r="C253">
        <f t="shared" si="97"/>
        <v>82</v>
      </c>
      <c r="D253">
        <f t="shared" si="98"/>
        <v>82</v>
      </c>
      <c r="E253">
        <f t="shared" si="99"/>
        <v>87</v>
      </c>
      <c r="F253">
        <f t="shared" si="100"/>
        <v>87</v>
      </c>
      <c r="G253">
        <f t="shared" si="101"/>
        <v>92</v>
      </c>
      <c r="H253">
        <f t="shared" si="102"/>
        <v>92</v>
      </c>
      <c r="I253">
        <f t="shared" si="103"/>
        <v>117</v>
      </c>
      <c r="J253">
        <f t="shared" si="104"/>
        <v>117</v>
      </c>
      <c r="K253">
        <f t="shared" si="105"/>
        <v>84</v>
      </c>
      <c r="L253">
        <f t="shared" si="106"/>
        <v>84</v>
      </c>
      <c r="M253">
        <f t="shared" si="107"/>
        <v>97</v>
      </c>
      <c r="N253">
        <f t="shared" si="108"/>
        <v>97</v>
      </c>
      <c r="O253">
        <f t="shared" si="109"/>
        <v>74</v>
      </c>
      <c r="P253">
        <f t="shared" si="110"/>
        <v>74</v>
      </c>
      <c r="Q253">
        <f t="shared" si="111"/>
        <v>92</v>
      </c>
      <c r="R253">
        <f t="shared" si="112"/>
        <v>92</v>
      </c>
      <c r="S253">
        <f t="shared" si="113"/>
        <v>107</v>
      </c>
      <c r="T253">
        <f t="shared" si="114"/>
        <v>107</v>
      </c>
      <c r="U253">
        <f t="shared" si="115"/>
        <v>79</v>
      </c>
      <c r="V253">
        <f t="shared" si="116"/>
        <v>79</v>
      </c>
      <c r="W253">
        <f t="shared" si="117"/>
        <v>84</v>
      </c>
      <c r="X253">
        <f t="shared" si="118"/>
        <v>84</v>
      </c>
      <c r="Y253">
        <f t="shared" si="119"/>
        <v>71.5</v>
      </c>
      <c r="Z253">
        <f t="shared" si="120"/>
        <v>71.5</v>
      </c>
      <c r="AA253">
        <f t="shared" si="121"/>
        <v>82</v>
      </c>
      <c r="AB253">
        <f t="shared" si="122"/>
        <v>82</v>
      </c>
      <c r="AC253" s="27">
        <f t="shared" si="123"/>
        <v>77</v>
      </c>
      <c r="AD253">
        <f t="shared" si="124"/>
        <v>57</v>
      </c>
    </row>
    <row r="254" spans="1:30" hidden="1" x14ac:dyDescent="0.2">
      <c r="A254" t="str">
        <f t="shared" si="127"/>
        <v>Terracotta  5.0,  Black</v>
      </c>
      <c r="B254" s="11">
        <f t="shared" si="128"/>
        <v>57</v>
      </c>
      <c r="C254">
        <f t="shared" si="97"/>
        <v>82</v>
      </c>
      <c r="D254">
        <f t="shared" si="98"/>
        <v>82</v>
      </c>
      <c r="E254">
        <f t="shared" si="99"/>
        <v>87</v>
      </c>
      <c r="F254">
        <f t="shared" si="100"/>
        <v>87</v>
      </c>
      <c r="G254">
        <f t="shared" si="101"/>
        <v>92</v>
      </c>
      <c r="H254">
        <f t="shared" si="102"/>
        <v>92</v>
      </c>
      <c r="I254">
        <f t="shared" si="103"/>
        <v>117</v>
      </c>
      <c r="J254">
        <f t="shared" si="104"/>
        <v>117</v>
      </c>
      <c r="K254">
        <f t="shared" si="105"/>
        <v>84</v>
      </c>
      <c r="L254">
        <f t="shared" si="106"/>
        <v>84</v>
      </c>
      <c r="M254">
        <f t="shared" si="107"/>
        <v>97</v>
      </c>
      <c r="N254">
        <f t="shared" si="108"/>
        <v>97</v>
      </c>
      <c r="O254">
        <f t="shared" si="109"/>
        <v>74</v>
      </c>
      <c r="P254">
        <f t="shared" si="110"/>
        <v>74</v>
      </c>
      <c r="Q254">
        <f t="shared" si="111"/>
        <v>92</v>
      </c>
      <c r="R254">
        <f t="shared" si="112"/>
        <v>92</v>
      </c>
      <c r="S254">
        <f t="shared" si="113"/>
        <v>107</v>
      </c>
      <c r="T254">
        <f t="shared" si="114"/>
        <v>107</v>
      </c>
      <c r="U254">
        <f t="shared" si="115"/>
        <v>79</v>
      </c>
      <c r="V254">
        <f t="shared" si="116"/>
        <v>79</v>
      </c>
      <c r="W254">
        <f t="shared" si="117"/>
        <v>84</v>
      </c>
      <c r="X254">
        <f t="shared" si="118"/>
        <v>84</v>
      </c>
      <c r="Y254">
        <f t="shared" si="119"/>
        <v>71.5</v>
      </c>
      <c r="Z254">
        <f t="shared" si="120"/>
        <v>71.5</v>
      </c>
      <c r="AA254">
        <f t="shared" si="121"/>
        <v>82</v>
      </c>
      <c r="AB254">
        <f t="shared" si="122"/>
        <v>82</v>
      </c>
      <c r="AC254" s="27">
        <f t="shared" si="123"/>
        <v>77</v>
      </c>
      <c r="AD254">
        <f t="shared" si="124"/>
        <v>57</v>
      </c>
    </row>
    <row r="255" spans="1:30" x14ac:dyDescent="0.2">
      <c r="A255" t="str">
        <f t="shared" si="127"/>
        <v>Terracotta  5.0,  Terracotta  5.0</v>
      </c>
      <c r="B255" s="11">
        <f t="shared" si="128"/>
        <v>34</v>
      </c>
      <c r="C255">
        <f t="shared" si="97"/>
        <v>59</v>
      </c>
      <c r="D255">
        <f t="shared" si="98"/>
        <v>59</v>
      </c>
      <c r="E255">
        <f t="shared" si="99"/>
        <v>64</v>
      </c>
      <c r="F255">
        <f t="shared" si="100"/>
        <v>64</v>
      </c>
      <c r="G255">
        <f t="shared" si="101"/>
        <v>69</v>
      </c>
      <c r="H255">
        <f t="shared" si="102"/>
        <v>69</v>
      </c>
      <c r="I255">
        <f t="shared" si="103"/>
        <v>94</v>
      </c>
      <c r="J255">
        <f t="shared" si="104"/>
        <v>94</v>
      </c>
      <c r="K255">
        <f t="shared" si="105"/>
        <v>61</v>
      </c>
      <c r="L255">
        <f t="shared" si="106"/>
        <v>61</v>
      </c>
      <c r="M255">
        <f t="shared" si="107"/>
        <v>74</v>
      </c>
      <c r="N255">
        <f t="shared" si="108"/>
        <v>74</v>
      </c>
      <c r="O255" s="9">
        <f t="shared" si="109"/>
        <v>51</v>
      </c>
      <c r="P255">
        <f t="shared" si="110"/>
        <v>51</v>
      </c>
      <c r="Q255">
        <f t="shared" si="111"/>
        <v>69</v>
      </c>
      <c r="R255">
        <f t="shared" si="112"/>
        <v>69</v>
      </c>
      <c r="S255">
        <f t="shared" si="113"/>
        <v>84</v>
      </c>
      <c r="T255">
        <f t="shared" si="114"/>
        <v>84</v>
      </c>
      <c r="U255">
        <f t="shared" si="115"/>
        <v>56</v>
      </c>
      <c r="V255">
        <f t="shared" si="116"/>
        <v>56</v>
      </c>
      <c r="W255">
        <f t="shared" si="117"/>
        <v>61</v>
      </c>
      <c r="X255">
        <f t="shared" si="118"/>
        <v>61</v>
      </c>
      <c r="Y255">
        <f t="shared" si="119"/>
        <v>48.5</v>
      </c>
      <c r="Z255">
        <f t="shared" si="120"/>
        <v>48.5</v>
      </c>
      <c r="AA255">
        <f t="shared" si="121"/>
        <v>59</v>
      </c>
      <c r="AB255">
        <f t="shared" si="122"/>
        <v>59</v>
      </c>
      <c r="AC255" s="27">
        <f t="shared" si="123"/>
        <v>54</v>
      </c>
      <c r="AD255">
        <f t="shared" si="124"/>
        <v>34</v>
      </c>
    </row>
    <row r="256" spans="1:30" hidden="1" x14ac:dyDescent="0.2">
      <c r="A256" t="str">
        <f t="shared" si="127"/>
        <v>Terracotta  5.0,  Terracotta</v>
      </c>
      <c r="B256" s="11">
        <f t="shared" si="128"/>
        <v>34</v>
      </c>
      <c r="C256">
        <f t="shared" si="97"/>
        <v>59</v>
      </c>
      <c r="D256">
        <f t="shared" si="98"/>
        <v>59</v>
      </c>
      <c r="E256">
        <f t="shared" si="99"/>
        <v>64</v>
      </c>
      <c r="F256">
        <f t="shared" si="100"/>
        <v>64</v>
      </c>
      <c r="G256">
        <f t="shared" si="101"/>
        <v>69</v>
      </c>
      <c r="H256">
        <f t="shared" si="102"/>
        <v>69</v>
      </c>
      <c r="I256">
        <f t="shared" si="103"/>
        <v>94</v>
      </c>
      <c r="J256">
        <f t="shared" si="104"/>
        <v>94</v>
      </c>
      <c r="K256">
        <f t="shared" si="105"/>
        <v>61</v>
      </c>
      <c r="L256">
        <f t="shared" si="106"/>
        <v>61</v>
      </c>
      <c r="M256">
        <f t="shared" si="107"/>
        <v>74</v>
      </c>
      <c r="N256">
        <f t="shared" si="108"/>
        <v>74</v>
      </c>
      <c r="O256">
        <f t="shared" si="109"/>
        <v>51</v>
      </c>
      <c r="P256">
        <f t="shared" si="110"/>
        <v>51</v>
      </c>
      <c r="Q256">
        <f t="shared" si="111"/>
        <v>69</v>
      </c>
      <c r="R256">
        <f t="shared" si="112"/>
        <v>69</v>
      </c>
      <c r="S256">
        <f t="shared" si="113"/>
        <v>84</v>
      </c>
      <c r="T256">
        <f t="shared" si="114"/>
        <v>84</v>
      </c>
      <c r="U256">
        <f t="shared" si="115"/>
        <v>56</v>
      </c>
      <c r="V256">
        <f t="shared" si="116"/>
        <v>56</v>
      </c>
      <c r="W256">
        <f t="shared" si="117"/>
        <v>61</v>
      </c>
      <c r="X256">
        <f t="shared" si="118"/>
        <v>61</v>
      </c>
      <c r="Y256">
        <f t="shared" si="119"/>
        <v>48.5</v>
      </c>
      <c r="Z256">
        <f t="shared" si="120"/>
        <v>48.5</v>
      </c>
      <c r="AA256">
        <f t="shared" si="121"/>
        <v>59</v>
      </c>
      <c r="AB256">
        <f t="shared" si="122"/>
        <v>59</v>
      </c>
      <c r="AC256" s="27">
        <f t="shared" si="123"/>
        <v>54</v>
      </c>
      <c r="AD256">
        <f t="shared" si="124"/>
        <v>34</v>
      </c>
    </row>
    <row r="257" spans="1:30" x14ac:dyDescent="0.2">
      <c r="A257" t="str">
        <f t="shared" si="127"/>
        <v>Terracotta  5.0,  Purple  6.3</v>
      </c>
      <c r="B257" s="11">
        <f t="shared" si="128"/>
        <v>52</v>
      </c>
      <c r="C257">
        <f t="shared" si="97"/>
        <v>77</v>
      </c>
      <c r="D257">
        <f t="shared" si="98"/>
        <v>77</v>
      </c>
      <c r="E257">
        <f t="shared" si="99"/>
        <v>82</v>
      </c>
      <c r="F257">
        <f t="shared" si="100"/>
        <v>82</v>
      </c>
      <c r="G257">
        <f t="shared" si="101"/>
        <v>87</v>
      </c>
      <c r="H257">
        <f t="shared" si="102"/>
        <v>87</v>
      </c>
      <c r="I257">
        <f t="shared" si="103"/>
        <v>112</v>
      </c>
      <c r="J257">
        <f t="shared" si="104"/>
        <v>112</v>
      </c>
      <c r="K257">
        <f t="shared" si="105"/>
        <v>79</v>
      </c>
      <c r="L257">
        <f t="shared" si="106"/>
        <v>79</v>
      </c>
      <c r="M257">
        <f t="shared" si="107"/>
        <v>92</v>
      </c>
      <c r="N257">
        <f t="shared" si="108"/>
        <v>92</v>
      </c>
      <c r="O257">
        <f t="shared" si="109"/>
        <v>69</v>
      </c>
      <c r="P257">
        <f t="shared" si="110"/>
        <v>69</v>
      </c>
      <c r="Q257">
        <f t="shared" si="111"/>
        <v>87</v>
      </c>
      <c r="R257">
        <f t="shared" si="112"/>
        <v>87</v>
      </c>
      <c r="S257">
        <f t="shared" si="113"/>
        <v>102</v>
      </c>
      <c r="T257">
        <f t="shared" si="114"/>
        <v>102</v>
      </c>
      <c r="U257">
        <f t="shared" si="115"/>
        <v>74</v>
      </c>
      <c r="V257">
        <f t="shared" si="116"/>
        <v>74</v>
      </c>
      <c r="W257">
        <f t="shared" si="117"/>
        <v>79</v>
      </c>
      <c r="X257">
        <f t="shared" si="118"/>
        <v>79</v>
      </c>
      <c r="Y257">
        <f t="shared" si="119"/>
        <v>66.5</v>
      </c>
      <c r="Z257">
        <f t="shared" si="120"/>
        <v>66.5</v>
      </c>
      <c r="AA257">
        <f t="shared" si="121"/>
        <v>77</v>
      </c>
      <c r="AB257">
        <f t="shared" si="122"/>
        <v>77</v>
      </c>
      <c r="AC257" s="27">
        <f t="shared" si="123"/>
        <v>72</v>
      </c>
      <c r="AD257">
        <f t="shared" si="124"/>
        <v>52</v>
      </c>
    </row>
    <row r="258" spans="1:30" hidden="1" x14ac:dyDescent="0.2">
      <c r="A258" t="str">
        <f t="shared" si="127"/>
        <v>Terracotta  5.0,  Purple</v>
      </c>
      <c r="B258" s="11">
        <f t="shared" si="128"/>
        <v>52</v>
      </c>
      <c r="C258">
        <f t="shared" si="97"/>
        <v>77</v>
      </c>
      <c r="D258">
        <f t="shared" si="98"/>
        <v>77</v>
      </c>
      <c r="E258">
        <f t="shared" si="99"/>
        <v>82</v>
      </c>
      <c r="F258">
        <f t="shared" si="100"/>
        <v>82</v>
      </c>
      <c r="G258">
        <f t="shared" si="101"/>
        <v>87</v>
      </c>
      <c r="H258">
        <f t="shared" si="102"/>
        <v>87</v>
      </c>
      <c r="I258">
        <f t="shared" si="103"/>
        <v>112</v>
      </c>
      <c r="J258">
        <f t="shared" si="104"/>
        <v>112</v>
      </c>
      <c r="K258">
        <f t="shared" si="105"/>
        <v>79</v>
      </c>
      <c r="L258">
        <f t="shared" si="106"/>
        <v>79</v>
      </c>
      <c r="M258">
        <f t="shared" si="107"/>
        <v>92</v>
      </c>
      <c r="N258">
        <f t="shared" si="108"/>
        <v>92</v>
      </c>
      <c r="O258">
        <f t="shared" si="109"/>
        <v>69</v>
      </c>
      <c r="P258">
        <f t="shared" si="110"/>
        <v>69</v>
      </c>
      <c r="Q258">
        <f t="shared" si="111"/>
        <v>87</v>
      </c>
      <c r="R258">
        <f t="shared" si="112"/>
        <v>87</v>
      </c>
      <c r="S258">
        <f t="shared" si="113"/>
        <v>102</v>
      </c>
      <c r="T258">
        <f t="shared" si="114"/>
        <v>102</v>
      </c>
      <c r="U258">
        <f t="shared" si="115"/>
        <v>74</v>
      </c>
      <c r="V258">
        <f t="shared" si="116"/>
        <v>74</v>
      </c>
      <c r="W258">
        <f t="shared" si="117"/>
        <v>79</v>
      </c>
      <c r="X258">
        <f t="shared" si="118"/>
        <v>79</v>
      </c>
      <c r="Y258">
        <f t="shared" si="119"/>
        <v>66.5</v>
      </c>
      <c r="Z258">
        <f t="shared" si="120"/>
        <v>66.5</v>
      </c>
      <c r="AA258">
        <f t="shared" si="121"/>
        <v>77</v>
      </c>
      <c r="AB258">
        <f t="shared" si="122"/>
        <v>77</v>
      </c>
      <c r="AC258" s="27">
        <f t="shared" si="123"/>
        <v>72</v>
      </c>
      <c r="AD258">
        <f t="shared" si="124"/>
        <v>52</v>
      </c>
    </row>
    <row r="259" spans="1:30" x14ac:dyDescent="0.2">
      <c r="A259" t="str">
        <f t="shared" si="127"/>
        <v>Terracotta  5.0,  Green  7.1</v>
      </c>
      <c r="B259" s="11">
        <f t="shared" si="128"/>
        <v>67</v>
      </c>
      <c r="C259">
        <f t="shared" si="97"/>
        <v>92</v>
      </c>
      <c r="D259">
        <f t="shared" si="98"/>
        <v>92</v>
      </c>
      <c r="E259">
        <f t="shared" si="99"/>
        <v>97</v>
      </c>
      <c r="F259">
        <f t="shared" si="100"/>
        <v>97</v>
      </c>
      <c r="G259">
        <f t="shared" si="101"/>
        <v>102</v>
      </c>
      <c r="H259">
        <f t="shared" si="102"/>
        <v>102</v>
      </c>
      <c r="I259">
        <f t="shared" si="103"/>
        <v>127</v>
      </c>
      <c r="J259">
        <f t="shared" si="104"/>
        <v>127</v>
      </c>
      <c r="K259">
        <f t="shared" si="105"/>
        <v>94</v>
      </c>
      <c r="L259">
        <f t="shared" si="106"/>
        <v>94</v>
      </c>
      <c r="M259">
        <f t="shared" si="107"/>
        <v>107</v>
      </c>
      <c r="N259">
        <f t="shared" si="108"/>
        <v>107</v>
      </c>
      <c r="O259">
        <f t="shared" si="109"/>
        <v>84</v>
      </c>
      <c r="P259">
        <f t="shared" si="110"/>
        <v>84</v>
      </c>
      <c r="Q259">
        <f t="shared" si="111"/>
        <v>102</v>
      </c>
      <c r="R259">
        <f t="shared" si="112"/>
        <v>102</v>
      </c>
      <c r="S259">
        <f t="shared" si="113"/>
        <v>117</v>
      </c>
      <c r="T259">
        <f t="shared" si="114"/>
        <v>117</v>
      </c>
      <c r="U259">
        <f t="shared" si="115"/>
        <v>89</v>
      </c>
      <c r="V259">
        <f t="shared" si="116"/>
        <v>89</v>
      </c>
      <c r="W259">
        <f t="shared" si="117"/>
        <v>94</v>
      </c>
      <c r="X259">
        <f t="shared" si="118"/>
        <v>94</v>
      </c>
      <c r="Y259">
        <f t="shared" si="119"/>
        <v>81.5</v>
      </c>
      <c r="Z259">
        <f t="shared" si="120"/>
        <v>81.5</v>
      </c>
      <c r="AA259">
        <f t="shared" si="121"/>
        <v>92</v>
      </c>
      <c r="AB259">
        <f t="shared" si="122"/>
        <v>92</v>
      </c>
      <c r="AC259" s="27">
        <f t="shared" si="123"/>
        <v>87</v>
      </c>
      <c r="AD259">
        <f t="shared" si="124"/>
        <v>67</v>
      </c>
    </row>
    <row r="260" spans="1:30" hidden="1" x14ac:dyDescent="0.2">
      <c r="A260" t="str">
        <f t="shared" si="127"/>
        <v>Terracotta  5.0,  Green</v>
      </c>
      <c r="B260" s="11">
        <f t="shared" si="128"/>
        <v>67</v>
      </c>
      <c r="C260">
        <f t="shared" si="97"/>
        <v>92</v>
      </c>
      <c r="D260">
        <f t="shared" si="98"/>
        <v>92</v>
      </c>
      <c r="E260">
        <f t="shared" si="99"/>
        <v>97</v>
      </c>
      <c r="F260">
        <f t="shared" si="100"/>
        <v>97</v>
      </c>
      <c r="G260">
        <f t="shared" si="101"/>
        <v>102</v>
      </c>
      <c r="H260">
        <f t="shared" si="102"/>
        <v>102</v>
      </c>
      <c r="I260">
        <f t="shared" si="103"/>
        <v>127</v>
      </c>
      <c r="J260">
        <f t="shared" si="104"/>
        <v>127</v>
      </c>
      <c r="K260">
        <f t="shared" si="105"/>
        <v>94</v>
      </c>
      <c r="L260">
        <f t="shared" si="106"/>
        <v>94</v>
      </c>
      <c r="M260">
        <f t="shared" si="107"/>
        <v>107</v>
      </c>
      <c r="N260">
        <f t="shared" si="108"/>
        <v>107</v>
      </c>
      <c r="O260">
        <f t="shared" si="109"/>
        <v>84</v>
      </c>
      <c r="P260">
        <f t="shared" si="110"/>
        <v>84</v>
      </c>
      <c r="Q260">
        <f t="shared" si="111"/>
        <v>102</v>
      </c>
      <c r="R260">
        <f t="shared" si="112"/>
        <v>102</v>
      </c>
      <c r="S260">
        <f t="shared" si="113"/>
        <v>117</v>
      </c>
      <c r="T260">
        <f t="shared" si="114"/>
        <v>117</v>
      </c>
      <c r="U260">
        <f t="shared" si="115"/>
        <v>89</v>
      </c>
      <c r="V260">
        <f t="shared" si="116"/>
        <v>89</v>
      </c>
      <c r="W260">
        <f t="shared" si="117"/>
        <v>94</v>
      </c>
      <c r="X260">
        <f t="shared" si="118"/>
        <v>94</v>
      </c>
      <c r="Y260">
        <f t="shared" si="119"/>
        <v>81.5</v>
      </c>
      <c r="Z260">
        <f t="shared" si="120"/>
        <v>81.5</v>
      </c>
      <c r="AA260">
        <f t="shared" si="121"/>
        <v>92</v>
      </c>
      <c r="AB260">
        <f t="shared" si="122"/>
        <v>92</v>
      </c>
      <c r="AC260" s="27">
        <f t="shared" si="123"/>
        <v>87</v>
      </c>
      <c r="AD260">
        <f t="shared" si="124"/>
        <v>67</v>
      </c>
    </row>
    <row r="261" spans="1:30" x14ac:dyDescent="0.2">
      <c r="A261" t="str">
        <f t="shared" si="127"/>
        <v>Terracotta  5.0,  Orange  5.6</v>
      </c>
      <c r="B261" s="11">
        <f t="shared" si="128"/>
        <v>39</v>
      </c>
      <c r="C261">
        <f t="shared" si="97"/>
        <v>64</v>
      </c>
      <c r="D261">
        <f t="shared" si="98"/>
        <v>64</v>
      </c>
      <c r="E261">
        <f t="shared" si="99"/>
        <v>69</v>
      </c>
      <c r="F261">
        <f t="shared" si="100"/>
        <v>69</v>
      </c>
      <c r="G261">
        <f t="shared" si="101"/>
        <v>74</v>
      </c>
      <c r="H261">
        <f t="shared" si="102"/>
        <v>74</v>
      </c>
      <c r="I261">
        <f t="shared" si="103"/>
        <v>99</v>
      </c>
      <c r="J261">
        <f t="shared" si="104"/>
        <v>99</v>
      </c>
      <c r="K261">
        <f t="shared" si="105"/>
        <v>66</v>
      </c>
      <c r="L261">
        <f t="shared" si="106"/>
        <v>66</v>
      </c>
      <c r="M261">
        <f t="shared" si="107"/>
        <v>79</v>
      </c>
      <c r="N261">
        <f t="shared" si="108"/>
        <v>79</v>
      </c>
      <c r="O261">
        <f t="shared" si="109"/>
        <v>56</v>
      </c>
      <c r="P261">
        <f t="shared" si="110"/>
        <v>56</v>
      </c>
      <c r="Q261">
        <f t="shared" si="111"/>
        <v>74</v>
      </c>
      <c r="R261">
        <f t="shared" si="112"/>
        <v>74</v>
      </c>
      <c r="S261">
        <f t="shared" si="113"/>
        <v>89</v>
      </c>
      <c r="T261">
        <f t="shared" si="114"/>
        <v>89</v>
      </c>
      <c r="U261">
        <f t="shared" si="115"/>
        <v>61</v>
      </c>
      <c r="V261">
        <f t="shared" si="116"/>
        <v>61</v>
      </c>
      <c r="W261">
        <f t="shared" si="117"/>
        <v>66</v>
      </c>
      <c r="X261">
        <f t="shared" si="118"/>
        <v>66</v>
      </c>
      <c r="Y261">
        <f t="shared" si="119"/>
        <v>53.5</v>
      </c>
      <c r="Z261">
        <f t="shared" si="120"/>
        <v>53.5</v>
      </c>
      <c r="AA261">
        <f t="shared" si="121"/>
        <v>64</v>
      </c>
      <c r="AB261">
        <f t="shared" si="122"/>
        <v>64</v>
      </c>
      <c r="AC261" s="27">
        <f t="shared" si="123"/>
        <v>59</v>
      </c>
      <c r="AD261">
        <f t="shared" si="124"/>
        <v>39</v>
      </c>
    </row>
    <row r="262" spans="1:30" hidden="1" x14ac:dyDescent="0.2">
      <c r="A262" t="str">
        <f t="shared" si="127"/>
        <v>Terracotta  5.0,  Orange</v>
      </c>
      <c r="B262" s="11">
        <f t="shared" si="128"/>
        <v>39</v>
      </c>
      <c r="C262">
        <f t="shared" si="97"/>
        <v>64</v>
      </c>
      <c r="D262">
        <f t="shared" si="98"/>
        <v>64</v>
      </c>
      <c r="E262">
        <f t="shared" si="99"/>
        <v>69</v>
      </c>
      <c r="F262">
        <f t="shared" si="100"/>
        <v>69</v>
      </c>
      <c r="G262">
        <f t="shared" si="101"/>
        <v>74</v>
      </c>
      <c r="H262">
        <f t="shared" si="102"/>
        <v>74</v>
      </c>
      <c r="I262">
        <f t="shared" si="103"/>
        <v>99</v>
      </c>
      <c r="J262">
        <f t="shared" si="104"/>
        <v>99</v>
      </c>
      <c r="K262">
        <f t="shared" si="105"/>
        <v>66</v>
      </c>
      <c r="L262">
        <f t="shared" si="106"/>
        <v>66</v>
      </c>
      <c r="M262">
        <f t="shared" si="107"/>
        <v>79</v>
      </c>
      <c r="N262">
        <f t="shared" si="108"/>
        <v>79</v>
      </c>
      <c r="O262">
        <f t="shared" si="109"/>
        <v>56</v>
      </c>
      <c r="P262">
        <f t="shared" si="110"/>
        <v>56</v>
      </c>
      <c r="Q262">
        <f t="shared" si="111"/>
        <v>74</v>
      </c>
      <c r="R262">
        <f t="shared" si="112"/>
        <v>74</v>
      </c>
      <c r="S262">
        <f t="shared" si="113"/>
        <v>89</v>
      </c>
      <c r="T262">
        <f t="shared" si="114"/>
        <v>89</v>
      </c>
      <c r="U262">
        <f t="shared" si="115"/>
        <v>61</v>
      </c>
      <c r="V262">
        <f t="shared" si="116"/>
        <v>61</v>
      </c>
      <c r="W262">
        <f t="shared" si="117"/>
        <v>66</v>
      </c>
      <c r="X262">
        <f t="shared" si="118"/>
        <v>66</v>
      </c>
      <c r="Y262">
        <f t="shared" si="119"/>
        <v>53.5</v>
      </c>
      <c r="Z262">
        <f t="shared" si="120"/>
        <v>53.5</v>
      </c>
      <c r="AA262">
        <f t="shared" si="121"/>
        <v>64</v>
      </c>
      <c r="AB262">
        <f t="shared" si="122"/>
        <v>64</v>
      </c>
      <c r="AC262" s="27">
        <f t="shared" si="123"/>
        <v>59</v>
      </c>
      <c r="AD262">
        <f t="shared" si="124"/>
        <v>39</v>
      </c>
    </row>
    <row r="263" spans="1:30" x14ac:dyDescent="0.2">
      <c r="A263" t="str">
        <f t="shared" si="127"/>
        <v>Terracotta  5.0,  Yellow  6.0</v>
      </c>
      <c r="B263" s="11">
        <f t="shared" si="128"/>
        <v>44</v>
      </c>
      <c r="C263">
        <f t="shared" si="97"/>
        <v>69</v>
      </c>
      <c r="D263">
        <f t="shared" si="98"/>
        <v>69</v>
      </c>
      <c r="E263">
        <f t="shared" si="99"/>
        <v>74</v>
      </c>
      <c r="F263">
        <f t="shared" si="100"/>
        <v>74</v>
      </c>
      <c r="G263">
        <f t="shared" si="101"/>
        <v>79</v>
      </c>
      <c r="H263">
        <f t="shared" si="102"/>
        <v>79</v>
      </c>
      <c r="I263">
        <f t="shared" si="103"/>
        <v>104</v>
      </c>
      <c r="J263">
        <f t="shared" si="104"/>
        <v>104</v>
      </c>
      <c r="K263">
        <f t="shared" si="105"/>
        <v>71</v>
      </c>
      <c r="L263">
        <f t="shared" si="106"/>
        <v>71</v>
      </c>
      <c r="M263">
        <f t="shared" si="107"/>
        <v>84</v>
      </c>
      <c r="N263">
        <f t="shared" si="108"/>
        <v>84</v>
      </c>
      <c r="O263">
        <f t="shared" si="109"/>
        <v>61</v>
      </c>
      <c r="P263">
        <f t="shared" si="110"/>
        <v>61</v>
      </c>
      <c r="Q263">
        <f t="shared" si="111"/>
        <v>79</v>
      </c>
      <c r="R263">
        <f t="shared" si="112"/>
        <v>79</v>
      </c>
      <c r="S263">
        <f t="shared" si="113"/>
        <v>94</v>
      </c>
      <c r="T263">
        <f t="shared" si="114"/>
        <v>94</v>
      </c>
      <c r="U263">
        <f t="shared" si="115"/>
        <v>66</v>
      </c>
      <c r="V263">
        <f t="shared" si="116"/>
        <v>66</v>
      </c>
      <c r="W263">
        <f t="shared" si="117"/>
        <v>71</v>
      </c>
      <c r="X263">
        <f t="shared" si="118"/>
        <v>71</v>
      </c>
      <c r="Y263">
        <f t="shared" si="119"/>
        <v>58.5</v>
      </c>
      <c r="Z263">
        <f t="shared" si="120"/>
        <v>58.5</v>
      </c>
      <c r="AA263">
        <f t="shared" si="121"/>
        <v>69</v>
      </c>
      <c r="AB263">
        <f t="shared" si="122"/>
        <v>69</v>
      </c>
      <c r="AC263" s="27">
        <f t="shared" si="123"/>
        <v>64</v>
      </c>
      <c r="AD263">
        <f t="shared" si="124"/>
        <v>44</v>
      </c>
    </row>
    <row r="264" spans="1:30" hidden="1" x14ac:dyDescent="0.2">
      <c r="A264" t="str">
        <f t="shared" si="127"/>
        <v>Terracotta  5.0,  Yellow</v>
      </c>
      <c r="B264" s="11">
        <f t="shared" si="128"/>
        <v>44</v>
      </c>
      <c r="C264">
        <f t="shared" si="97"/>
        <v>69</v>
      </c>
      <c r="D264">
        <f t="shared" si="98"/>
        <v>69</v>
      </c>
      <c r="E264">
        <f t="shared" si="99"/>
        <v>74</v>
      </c>
      <c r="F264">
        <f t="shared" si="100"/>
        <v>74</v>
      </c>
      <c r="G264">
        <f t="shared" si="101"/>
        <v>79</v>
      </c>
      <c r="H264">
        <f t="shared" si="102"/>
        <v>79</v>
      </c>
      <c r="I264">
        <f t="shared" si="103"/>
        <v>104</v>
      </c>
      <c r="J264">
        <f t="shared" si="104"/>
        <v>104</v>
      </c>
      <c r="K264">
        <f t="shared" si="105"/>
        <v>71</v>
      </c>
      <c r="L264">
        <f t="shared" si="106"/>
        <v>71</v>
      </c>
      <c r="M264">
        <f t="shared" si="107"/>
        <v>84</v>
      </c>
      <c r="N264">
        <f t="shared" si="108"/>
        <v>84</v>
      </c>
      <c r="O264">
        <f t="shared" si="109"/>
        <v>61</v>
      </c>
      <c r="P264">
        <f t="shared" si="110"/>
        <v>61</v>
      </c>
      <c r="Q264">
        <f t="shared" si="111"/>
        <v>79</v>
      </c>
      <c r="R264">
        <f t="shared" si="112"/>
        <v>79</v>
      </c>
      <c r="S264">
        <f t="shared" si="113"/>
        <v>94</v>
      </c>
      <c r="T264">
        <f t="shared" si="114"/>
        <v>94</v>
      </c>
      <c r="U264">
        <f t="shared" si="115"/>
        <v>66</v>
      </c>
      <c r="V264">
        <f t="shared" si="116"/>
        <v>66</v>
      </c>
      <c r="W264">
        <f t="shared" si="117"/>
        <v>71</v>
      </c>
      <c r="X264">
        <f t="shared" si="118"/>
        <v>71</v>
      </c>
      <c r="Y264">
        <f t="shared" si="119"/>
        <v>58.5</v>
      </c>
      <c r="Z264">
        <f t="shared" si="120"/>
        <v>58.5</v>
      </c>
      <c r="AA264">
        <f t="shared" si="121"/>
        <v>69</v>
      </c>
      <c r="AB264">
        <f t="shared" si="122"/>
        <v>69</v>
      </c>
      <c r="AC264" s="27">
        <f t="shared" si="123"/>
        <v>64</v>
      </c>
      <c r="AD264">
        <f t="shared" si="124"/>
        <v>44</v>
      </c>
    </row>
    <row r="265" spans="1:30" x14ac:dyDescent="0.2">
      <c r="A265" t="str">
        <f t="shared" si="127"/>
        <v>Terracotta  5.0,  Blue  5.0</v>
      </c>
      <c r="B265" s="11">
        <f t="shared" si="128"/>
        <v>31.5</v>
      </c>
      <c r="C265">
        <f t="shared" si="97"/>
        <v>56.5</v>
      </c>
      <c r="D265">
        <f t="shared" si="98"/>
        <v>56.5</v>
      </c>
      <c r="E265">
        <f t="shared" si="99"/>
        <v>61.5</v>
      </c>
      <c r="F265">
        <f t="shared" si="100"/>
        <v>61.5</v>
      </c>
      <c r="G265">
        <f t="shared" si="101"/>
        <v>66.5</v>
      </c>
      <c r="H265">
        <f t="shared" si="102"/>
        <v>66.5</v>
      </c>
      <c r="I265">
        <f t="shared" si="103"/>
        <v>91.5</v>
      </c>
      <c r="J265">
        <f t="shared" si="104"/>
        <v>91.5</v>
      </c>
      <c r="K265">
        <f t="shared" si="105"/>
        <v>58.5</v>
      </c>
      <c r="L265">
        <f t="shared" si="106"/>
        <v>58.5</v>
      </c>
      <c r="M265">
        <f t="shared" si="107"/>
        <v>71.5</v>
      </c>
      <c r="N265">
        <f t="shared" si="108"/>
        <v>71.5</v>
      </c>
      <c r="O265">
        <f t="shared" si="109"/>
        <v>48.5</v>
      </c>
      <c r="P265">
        <f t="shared" si="110"/>
        <v>48.5</v>
      </c>
      <c r="Q265">
        <f t="shared" si="111"/>
        <v>66.5</v>
      </c>
      <c r="R265">
        <f t="shared" si="112"/>
        <v>66.5</v>
      </c>
      <c r="S265">
        <f t="shared" si="113"/>
        <v>81.5</v>
      </c>
      <c r="T265">
        <f t="shared" si="114"/>
        <v>81.5</v>
      </c>
      <c r="U265">
        <f t="shared" si="115"/>
        <v>53.5</v>
      </c>
      <c r="V265">
        <f t="shared" si="116"/>
        <v>53.5</v>
      </c>
      <c r="W265">
        <f t="shared" si="117"/>
        <v>58.5</v>
      </c>
      <c r="X265">
        <f t="shared" si="118"/>
        <v>58.5</v>
      </c>
      <c r="Y265">
        <f t="shared" si="119"/>
        <v>46</v>
      </c>
      <c r="Z265">
        <f t="shared" si="120"/>
        <v>46</v>
      </c>
      <c r="AA265">
        <f t="shared" si="121"/>
        <v>56.5</v>
      </c>
      <c r="AB265">
        <f t="shared" si="122"/>
        <v>56.5</v>
      </c>
      <c r="AC265" s="27">
        <f t="shared" si="123"/>
        <v>51.5</v>
      </c>
      <c r="AD265">
        <f t="shared" si="124"/>
        <v>31.5</v>
      </c>
    </row>
    <row r="266" spans="1:30" hidden="1" x14ac:dyDescent="0.2">
      <c r="A266" t="str">
        <f t="shared" si="127"/>
        <v>Terracotta  5.0,  Blue</v>
      </c>
      <c r="B266" s="11">
        <f t="shared" si="128"/>
        <v>31.5</v>
      </c>
      <c r="C266">
        <f t="shared" si="97"/>
        <v>56.5</v>
      </c>
      <c r="D266">
        <f t="shared" si="98"/>
        <v>56.5</v>
      </c>
      <c r="E266">
        <f t="shared" si="99"/>
        <v>61.5</v>
      </c>
      <c r="F266">
        <f t="shared" si="100"/>
        <v>61.5</v>
      </c>
      <c r="G266">
        <f t="shared" si="101"/>
        <v>66.5</v>
      </c>
      <c r="H266">
        <f t="shared" si="102"/>
        <v>66.5</v>
      </c>
      <c r="I266">
        <f t="shared" si="103"/>
        <v>91.5</v>
      </c>
      <c r="J266">
        <f t="shared" si="104"/>
        <v>91.5</v>
      </c>
      <c r="K266">
        <f t="shared" si="105"/>
        <v>58.5</v>
      </c>
      <c r="L266">
        <f t="shared" si="106"/>
        <v>58.5</v>
      </c>
      <c r="M266">
        <f t="shared" si="107"/>
        <v>71.5</v>
      </c>
      <c r="N266">
        <f t="shared" si="108"/>
        <v>71.5</v>
      </c>
      <c r="O266">
        <f t="shared" si="109"/>
        <v>48.5</v>
      </c>
      <c r="P266">
        <f t="shared" si="110"/>
        <v>48.5</v>
      </c>
      <c r="Q266">
        <f t="shared" si="111"/>
        <v>66.5</v>
      </c>
      <c r="R266">
        <f t="shared" si="112"/>
        <v>66.5</v>
      </c>
      <c r="S266">
        <f t="shared" si="113"/>
        <v>81.5</v>
      </c>
      <c r="T266">
        <f t="shared" si="114"/>
        <v>81.5</v>
      </c>
      <c r="U266">
        <f t="shared" si="115"/>
        <v>53.5</v>
      </c>
      <c r="V266">
        <f t="shared" si="116"/>
        <v>53.5</v>
      </c>
      <c r="W266">
        <f t="shared" si="117"/>
        <v>58.5</v>
      </c>
      <c r="X266">
        <f t="shared" si="118"/>
        <v>58.5</v>
      </c>
      <c r="Y266">
        <f t="shared" si="119"/>
        <v>46</v>
      </c>
      <c r="Z266">
        <f t="shared" si="120"/>
        <v>46</v>
      </c>
      <c r="AA266">
        <f t="shared" si="121"/>
        <v>56.5</v>
      </c>
      <c r="AB266">
        <f t="shared" si="122"/>
        <v>56.5</v>
      </c>
      <c r="AC266" s="27">
        <f t="shared" si="123"/>
        <v>51.5</v>
      </c>
      <c r="AD266">
        <f t="shared" si="124"/>
        <v>31.5</v>
      </c>
    </row>
    <row r="267" spans="1:30" x14ac:dyDescent="0.2">
      <c r="A267" t="str">
        <f t="shared" si="127"/>
        <v>Terracotta  5.0,  White  6.0</v>
      </c>
      <c r="B267" s="11">
        <f t="shared" si="128"/>
        <v>42</v>
      </c>
      <c r="C267">
        <f t="shared" si="97"/>
        <v>67</v>
      </c>
      <c r="D267">
        <f t="shared" si="98"/>
        <v>67</v>
      </c>
      <c r="E267">
        <f t="shared" si="99"/>
        <v>72</v>
      </c>
      <c r="F267">
        <f t="shared" si="100"/>
        <v>72</v>
      </c>
      <c r="G267">
        <f t="shared" si="101"/>
        <v>77</v>
      </c>
      <c r="H267">
        <f t="shared" si="102"/>
        <v>77</v>
      </c>
      <c r="I267">
        <f t="shared" si="103"/>
        <v>102</v>
      </c>
      <c r="J267">
        <f t="shared" si="104"/>
        <v>102</v>
      </c>
      <c r="K267">
        <f t="shared" si="105"/>
        <v>69</v>
      </c>
      <c r="L267">
        <f t="shared" si="106"/>
        <v>69</v>
      </c>
      <c r="M267">
        <f t="shared" si="107"/>
        <v>82</v>
      </c>
      <c r="N267">
        <f t="shared" si="108"/>
        <v>82</v>
      </c>
      <c r="O267">
        <f t="shared" si="109"/>
        <v>59</v>
      </c>
      <c r="P267">
        <f t="shared" si="110"/>
        <v>59</v>
      </c>
      <c r="Q267">
        <f t="shared" si="111"/>
        <v>77</v>
      </c>
      <c r="R267">
        <f t="shared" si="112"/>
        <v>77</v>
      </c>
      <c r="S267">
        <f t="shared" si="113"/>
        <v>92</v>
      </c>
      <c r="T267">
        <f t="shared" si="114"/>
        <v>92</v>
      </c>
      <c r="U267">
        <f t="shared" si="115"/>
        <v>64</v>
      </c>
      <c r="V267">
        <f t="shared" si="116"/>
        <v>64</v>
      </c>
      <c r="W267">
        <f t="shared" si="117"/>
        <v>69</v>
      </c>
      <c r="X267">
        <f t="shared" si="118"/>
        <v>69</v>
      </c>
      <c r="Y267">
        <f t="shared" si="119"/>
        <v>56.5</v>
      </c>
      <c r="Z267">
        <f t="shared" si="120"/>
        <v>56.5</v>
      </c>
      <c r="AA267">
        <f t="shared" si="121"/>
        <v>67</v>
      </c>
      <c r="AB267">
        <f t="shared" si="122"/>
        <v>67</v>
      </c>
      <c r="AC267" s="27">
        <f t="shared" si="123"/>
        <v>62</v>
      </c>
      <c r="AD267">
        <f t="shared" si="124"/>
        <v>42</v>
      </c>
    </row>
    <row r="268" spans="1:30" hidden="1" x14ac:dyDescent="0.2">
      <c r="A268" t="str">
        <f t="shared" si="127"/>
        <v>Terracotta  5.0,  White</v>
      </c>
      <c r="B268" s="11">
        <f t="shared" si="128"/>
        <v>42</v>
      </c>
      <c r="C268">
        <f t="shared" ref="C268:C331" si="129">B268+$C$74</f>
        <v>67</v>
      </c>
      <c r="D268">
        <f t="shared" ref="D268:D331" si="130">B268+$D$74</f>
        <v>67</v>
      </c>
      <c r="E268">
        <f t="shared" ref="E268:E331" si="131">B268+$E$74</f>
        <v>72</v>
      </c>
      <c r="F268">
        <f t="shared" ref="F268:F331" si="132">B268+$F$74</f>
        <v>72</v>
      </c>
      <c r="G268">
        <f t="shared" ref="G268:G331" si="133">B268+$G$74</f>
        <v>77</v>
      </c>
      <c r="H268">
        <f t="shared" ref="H268:H331" si="134">B268+$H$74</f>
        <v>77</v>
      </c>
      <c r="I268">
        <f t="shared" ref="I268:I331" si="135">B268+$I$74</f>
        <v>102</v>
      </c>
      <c r="J268">
        <f t="shared" ref="J268:J331" si="136">B268+$J$74</f>
        <v>102</v>
      </c>
      <c r="K268">
        <f t="shared" ref="K268:K331" si="137">B268+$K$74</f>
        <v>69</v>
      </c>
      <c r="L268">
        <f t="shared" ref="L268:L331" si="138">B268+$L$74</f>
        <v>69</v>
      </c>
      <c r="M268">
        <f t="shared" ref="M268:M331" si="139">B268+$M$74</f>
        <v>82</v>
      </c>
      <c r="N268">
        <f t="shared" ref="N268:N331" si="140">B268+$N$74</f>
        <v>82</v>
      </c>
      <c r="O268">
        <f t="shared" ref="O268:O331" si="141">B268+$O$74</f>
        <v>59</v>
      </c>
      <c r="P268">
        <f t="shared" ref="P268:P331" si="142">B268+$P$74</f>
        <v>59</v>
      </c>
      <c r="Q268">
        <f t="shared" ref="Q268:Q331" si="143">B268+$Q$74</f>
        <v>77</v>
      </c>
      <c r="R268">
        <f t="shared" ref="R268:R331" si="144">B268+$R$74</f>
        <v>77</v>
      </c>
      <c r="S268">
        <f t="shared" ref="S268:S331" si="145">B268+$S$74</f>
        <v>92</v>
      </c>
      <c r="T268">
        <f t="shared" ref="T268:T331" si="146">B268+$T$74</f>
        <v>92</v>
      </c>
      <c r="U268">
        <f t="shared" ref="U268:U331" si="147">B268+$U$74</f>
        <v>64</v>
      </c>
      <c r="V268">
        <f t="shared" ref="V268:V331" si="148">B268+$V$74</f>
        <v>64</v>
      </c>
      <c r="W268">
        <f t="shared" ref="W268:W331" si="149">B268+$W$74</f>
        <v>69</v>
      </c>
      <c r="X268">
        <f t="shared" ref="X268:X331" si="150">B268+$X$74</f>
        <v>69</v>
      </c>
      <c r="Y268">
        <f t="shared" ref="Y268:Y331" si="151">B268+$Y$74</f>
        <v>56.5</v>
      </c>
      <c r="Z268">
        <f t="shared" ref="Z268:Z331" si="152">B268+$Z$74</f>
        <v>56.5</v>
      </c>
      <c r="AA268">
        <f t="shared" ref="AA268:AA331" si="153">B268+$AA$74</f>
        <v>67</v>
      </c>
      <c r="AB268">
        <f t="shared" ref="AB268:AB331" si="154">B268+$AB$74</f>
        <v>67</v>
      </c>
      <c r="AC268" s="27">
        <f t="shared" ref="AC268:AC331" si="155">B268+$AC$74</f>
        <v>62</v>
      </c>
      <c r="AD268">
        <f t="shared" ref="AD268:AD331" si="156">B268+$AD$74</f>
        <v>42</v>
      </c>
    </row>
    <row r="269" spans="1:30" x14ac:dyDescent="0.2">
      <c r="A269" t="str">
        <f t="shared" si="127"/>
        <v>Terracotta  5.0,  Red/Green  5.6</v>
      </c>
      <c r="B269" s="11">
        <f t="shared" si="128"/>
        <v>37</v>
      </c>
      <c r="C269">
        <f t="shared" si="129"/>
        <v>62</v>
      </c>
      <c r="D269">
        <f t="shared" si="130"/>
        <v>62</v>
      </c>
      <c r="E269">
        <f t="shared" si="131"/>
        <v>67</v>
      </c>
      <c r="F269">
        <f t="shared" si="132"/>
        <v>67</v>
      </c>
      <c r="G269">
        <f t="shared" si="133"/>
        <v>72</v>
      </c>
      <c r="H269">
        <f t="shared" si="134"/>
        <v>72</v>
      </c>
      <c r="I269">
        <f t="shared" si="135"/>
        <v>97</v>
      </c>
      <c r="J269">
        <f t="shared" si="136"/>
        <v>97</v>
      </c>
      <c r="K269">
        <f t="shared" si="137"/>
        <v>64</v>
      </c>
      <c r="L269">
        <f t="shared" si="138"/>
        <v>64</v>
      </c>
      <c r="M269">
        <f t="shared" si="139"/>
        <v>77</v>
      </c>
      <c r="N269">
        <f t="shared" si="140"/>
        <v>77</v>
      </c>
      <c r="O269">
        <f t="shared" si="141"/>
        <v>54</v>
      </c>
      <c r="P269">
        <f t="shared" si="142"/>
        <v>54</v>
      </c>
      <c r="Q269">
        <f t="shared" si="143"/>
        <v>72</v>
      </c>
      <c r="R269">
        <f t="shared" si="144"/>
        <v>72</v>
      </c>
      <c r="S269">
        <f t="shared" si="145"/>
        <v>87</v>
      </c>
      <c r="T269">
        <f t="shared" si="146"/>
        <v>87</v>
      </c>
      <c r="U269">
        <f t="shared" si="147"/>
        <v>59</v>
      </c>
      <c r="V269">
        <f t="shared" si="148"/>
        <v>59</v>
      </c>
      <c r="W269">
        <f t="shared" si="149"/>
        <v>64</v>
      </c>
      <c r="X269">
        <f t="shared" si="150"/>
        <v>64</v>
      </c>
      <c r="Y269">
        <f t="shared" si="151"/>
        <v>51.5</v>
      </c>
      <c r="Z269">
        <f t="shared" si="152"/>
        <v>51.5</v>
      </c>
      <c r="AA269">
        <f t="shared" si="153"/>
        <v>62</v>
      </c>
      <c r="AB269">
        <f t="shared" si="154"/>
        <v>62</v>
      </c>
      <c r="AC269" s="27">
        <f t="shared" si="155"/>
        <v>57</v>
      </c>
      <c r="AD269">
        <f t="shared" si="156"/>
        <v>37</v>
      </c>
    </row>
    <row r="270" spans="1:30" hidden="1" x14ac:dyDescent="0.2">
      <c r="A270" t="str">
        <f t="shared" si="127"/>
        <v>Terracotta  5.0,  Red/Green</v>
      </c>
      <c r="B270" s="11">
        <f t="shared" si="128"/>
        <v>17</v>
      </c>
      <c r="C270">
        <f t="shared" si="129"/>
        <v>42</v>
      </c>
      <c r="D270">
        <f t="shared" si="130"/>
        <v>42</v>
      </c>
      <c r="E270">
        <f t="shared" si="131"/>
        <v>47</v>
      </c>
      <c r="F270">
        <f t="shared" si="132"/>
        <v>47</v>
      </c>
      <c r="G270">
        <f t="shared" si="133"/>
        <v>52</v>
      </c>
      <c r="H270">
        <f t="shared" si="134"/>
        <v>52</v>
      </c>
      <c r="I270">
        <f t="shared" si="135"/>
        <v>77</v>
      </c>
      <c r="J270">
        <f t="shared" si="136"/>
        <v>77</v>
      </c>
      <c r="K270">
        <f t="shared" si="137"/>
        <v>44</v>
      </c>
      <c r="L270">
        <f t="shared" si="138"/>
        <v>44</v>
      </c>
      <c r="M270">
        <f t="shared" si="139"/>
        <v>57</v>
      </c>
      <c r="N270">
        <f t="shared" si="140"/>
        <v>57</v>
      </c>
      <c r="O270">
        <f t="shared" si="141"/>
        <v>34</v>
      </c>
      <c r="P270">
        <f t="shared" si="142"/>
        <v>34</v>
      </c>
      <c r="Q270">
        <f t="shared" si="143"/>
        <v>52</v>
      </c>
      <c r="R270">
        <f t="shared" si="144"/>
        <v>52</v>
      </c>
      <c r="S270">
        <f t="shared" si="145"/>
        <v>67</v>
      </c>
      <c r="T270">
        <f t="shared" si="146"/>
        <v>67</v>
      </c>
      <c r="U270">
        <f t="shared" si="147"/>
        <v>39</v>
      </c>
      <c r="V270">
        <f t="shared" si="148"/>
        <v>39</v>
      </c>
      <c r="W270">
        <f t="shared" si="149"/>
        <v>44</v>
      </c>
      <c r="X270">
        <f t="shared" si="150"/>
        <v>44</v>
      </c>
      <c r="Y270">
        <f t="shared" si="151"/>
        <v>31.5</v>
      </c>
      <c r="Z270">
        <f t="shared" si="152"/>
        <v>31.5</v>
      </c>
      <c r="AA270">
        <f t="shared" si="153"/>
        <v>42</v>
      </c>
      <c r="AB270">
        <f t="shared" si="154"/>
        <v>42</v>
      </c>
      <c r="AC270" s="27">
        <f t="shared" si="155"/>
        <v>37</v>
      </c>
      <c r="AD270">
        <f t="shared" si="156"/>
        <v>17</v>
      </c>
    </row>
    <row r="271" spans="1:30" x14ac:dyDescent="0.2">
      <c r="A271" t="str">
        <f>$Q$41&amp;",  "&amp;$A43</f>
        <v>Purple  6.3,  Alpine Blue 5.6</v>
      </c>
      <c r="B271" s="11">
        <f>Q43</f>
        <v>60</v>
      </c>
      <c r="C271">
        <f t="shared" si="129"/>
        <v>85</v>
      </c>
      <c r="D271">
        <f t="shared" si="130"/>
        <v>85</v>
      </c>
      <c r="E271">
        <f t="shared" si="131"/>
        <v>90</v>
      </c>
      <c r="F271">
        <f t="shared" si="132"/>
        <v>90</v>
      </c>
      <c r="G271">
        <f t="shared" si="133"/>
        <v>95</v>
      </c>
      <c r="H271">
        <f t="shared" si="134"/>
        <v>95</v>
      </c>
      <c r="I271">
        <f t="shared" si="135"/>
        <v>120</v>
      </c>
      <c r="J271">
        <f t="shared" si="136"/>
        <v>120</v>
      </c>
      <c r="K271">
        <f t="shared" si="137"/>
        <v>87</v>
      </c>
      <c r="L271">
        <f t="shared" si="138"/>
        <v>87</v>
      </c>
      <c r="M271">
        <f t="shared" si="139"/>
        <v>100</v>
      </c>
      <c r="N271">
        <f t="shared" si="140"/>
        <v>100</v>
      </c>
      <c r="O271">
        <f t="shared" si="141"/>
        <v>77</v>
      </c>
      <c r="P271">
        <f t="shared" si="142"/>
        <v>77</v>
      </c>
      <c r="Q271">
        <f t="shared" si="143"/>
        <v>95</v>
      </c>
      <c r="R271">
        <f t="shared" si="144"/>
        <v>95</v>
      </c>
      <c r="S271">
        <f t="shared" si="145"/>
        <v>110</v>
      </c>
      <c r="T271">
        <f t="shared" si="146"/>
        <v>110</v>
      </c>
      <c r="U271">
        <f t="shared" si="147"/>
        <v>82</v>
      </c>
      <c r="V271">
        <f t="shared" si="148"/>
        <v>82</v>
      </c>
      <c r="W271">
        <f t="shared" si="149"/>
        <v>87</v>
      </c>
      <c r="X271">
        <f t="shared" si="150"/>
        <v>87</v>
      </c>
      <c r="Y271">
        <f t="shared" si="151"/>
        <v>74.5</v>
      </c>
      <c r="Z271">
        <f t="shared" si="152"/>
        <v>74.5</v>
      </c>
      <c r="AA271">
        <f t="shared" si="153"/>
        <v>85</v>
      </c>
      <c r="AB271">
        <f t="shared" si="154"/>
        <v>85</v>
      </c>
      <c r="AC271" s="27">
        <f t="shared" si="155"/>
        <v>80</v>
      </c>
      <c r="AD271">
        <f t="shared" si="156"/>
        <v>60</v>
      </c>
    </row>
    <row r="272" spans="1:30" hidden="1" x14ac:dyDescent="0.2">
      <c r="A272" t="str">
        <f t="shared" ref="A272:A298" si="157">$Q$41&amp;",  "&amp;$A44</f>
        <v>Purple  6.3,  Alpine Blue</v>
      </c>
      <c r="B272" s="11">
        <f t="shared" ref="B272:B298" si="158">Q44</f>
        <v>60</v>
      </c>
      <c r="C272">
        <f t="shared" si="129"/>
        <v>85</v>
      </c>
      <c r="D272">
        <f t="shared" si="130"/>
        <v>85</v>
      </c>
      <c r="E272">
        <f t="shared" si="131"/>
        <v>90</v>
      </c>
      <c r="F272">
        <f t="shared" si="132"/>
        <v>90</v>
      </c>
      <c r="G272">
        <f t="shared" si="133"/>
        <v>95</v>
      </c>
      <c r="H272">
        <f t="shared" si="134"/>
        <v>95</v>
      </c>
      <c r="I272">
        <f t="shared" si="135"/>
        <v>120</v>
      </c>
      <c r="J272">
        <f t="shared" si="136"/>
        <v>120</v>
      </c>
      <c r="K272">
        <f t="shared" si="137"/>
        <v>87</v>
      </c>
      <c r="L272">
        <f t="shared" si="138"/>
        <v>87</v>
      </c>
      <c r="M272">
        <f t="shared" si="139"/>
        <v>100</v>
      </c>
      <c r="N272">
        <f t="shared" si="140"/>
        <v>100</v>
      </c>
      <c r="O272">
        <f t="shared" si="141"/>
        <v>77</v>
      </c>
      <c r="P272">
        <f t="shared" si="142"/>
        <v>77</v>
      </c>
      <c r="Q272">
        <f t="shared" si="143"/>
        <v>95</v>
      </c>
      <c r="R272">
        <f t="shared" si="144"/>
        <v>95</v>
      </c>
      <c r="S272">
        <f t="shared" si="145"/>
        <v>110</v>
      </c>
      <c r="T272">
        <f t="shared" si="146"/>
        <v>110</v>
      </c>
      <c r="U272">
        <f t="shared" si="147"/>
        <v>82</v>
      </c>
      <c r="V272">
        <f t="shared" si="148"/>
        <v>82</v>
      </c>
      <c r="W272">
        <f t="shared" si="149"/>
        <v>87</v>
      </c>
      <c r="X272">
        <f t="shared" si="150"/>
        <v>87</v>
      </c>
      <c r="Y272">
        <f t="shared" si="151"/>
        <v>74.5</v>
      </c>
      <c r="Z272">
        <f t="shared" si="152"/>
        <v>74.5</v>
      </c>
      <c r="AA272">
        <f t="shared" si="153"/>
        <v>85</v>
      </c>
      <c r="AB272">
        <f t="shared" si="154"/>
        <v>85</v>
      </c>
      <c r="AC272" s="27">
        <f t="shared" si="155"/>
        <v>80</v>
      </c>
      <c r="AD272">
        <f t="shared" si="156"/>
        <v>60</v>
      </c>
    </row>
    <row r="273" spans="1:30" x14ac:dyDescent="0.2">
      <c r="A273" t="str">
        <f t="shared" si="157"/>
        <v>Purple  6.3,  Brown  5.6</v>
      </c>
      <c r="B273" s="11">
        <f t="shared" si="158"/>
        <v>65</v>
      </c>
      <c r="C273">
        <f t="shared" si="129"/>
        <v>90</v>
      </c>
      <c r="D273">
        <f t="shared" si="130"/>
        <v>90</v>
      </c>
      <c r="E273">
        <f t="shared" si="131"/>
        <v>95</v>
      </c>
      <c r="F273">
        <f t="shared" si="132"/>
        <v>95</v>
      </c>
      <c r="G273">
        <f t="shared" si="133"/>
        <v>100</v>
      </c>
      <c r="H273">
        <f t="shared" si="134"/>
        <v>100</v>
      </c>
      <c r="I273">
        <f t="shared" si="135"/>
        <v>125</v>
      </c>
      <c r="J273">
        <f t="shared" si="136"/>
        <v>125</v>
      </c>
      <c r="K273">
        <f t="shared" si="137"/>
        <v>92</v>
      </c>
      <c r="L273">
        <f t="shared" si="138"/>
        <v>92</v>
      </c>
      <c r="M273">
        <f t="shared" si="139"/>
        <v>105</v>
      </c>
      <c r="N273">
        <f t="shared" si="140"/>
        <v>105</v>
      </c>
      <c r="O273">
        <f t="shared" si="141"/>
        <v>82</v>
      </c>
      <c r="P273">
        <f t="shared" si="142"/>
        <v>82</v>
      </c>
      <c r="Q273">
        <f t="shared" si="143"/>
        <v>100</v>
      </c>
      <c r="R273">
        <f t="shared" si="144"/>
        <v>100</v>
      </c>
      <c r="S273">
        <f t="shared" si="145"/>
        <v>115</v>
      </c>
      <c r="T273">
        <f t="shared" si="146"/>
        <v>115</v>
      </c>
      <c r="U273">
        <f t="shared" si="147"/>
        <v>87</v>
      </c>
      <c r="V273">
        <f t="shared" si="148"/>
        <v>87</v>
      </c>
      <c r="W273">
        <f t="shared" si="149"/>
        <v>92</v>
      </c>
      <c r="X273">
        <f t="shared" si="150"/>
        <v>92</v>
      </c>
      <c r="Y273">
        <f t="shared" si="151"/>
        <v>79.5</v>
      </c>
      <c r="Z273">
        <f t="shared" si="152"/>
        <v>79.5</v>
      </c>
      <c r="AA273">
        <f t="shared" si="153"/>
        <v>90</v>
      </c>
      <c r="AB273">
        <f t="shared" si="154"/>
        <v>90</v>
      </c>
      <c r="AC273" s="27">
        <f t="shared" si="155"/>
        <v>85</v>
      </c>
      <c r="AD273">
        <f t="shared" si="156"/>
        <v>65</v>
      </c>
    </row>
    <row r="274" spans="1:30" hidden="1" x14ac:dyDescent="0.2">
      <c r="A274" t="str">
        <f t="shared" si="157"/>
        <v>Purple  6.3,  Brown</v>
      </c>
      <c r="B274" s="11">
        <f t="shared" si="158"/>
        <v>65</v>
      </c>
      <c r="C274">
        <f t="shared" si="129"/>
        <v>90</v>
      </c>
      <c r="D274">
        <f t="shared" si="130"/>
        <v>90</v>
      </c>
      <c r="E274">
        <f t="shared" si="131"/>
        <v>95</v>
      </c>
      <c r="F274">
        <f t="shared" si="132"/>
        <v>95</v>
      </c>
      <c r="G274">
        <f t="shared" si="133"/>
        <v>100</v>
      </c>
      <c r="H274">
        <f t="shared" si="134"/>
        <v>100</v>
      </c>
      <c r="I274">
        <f t="shared" si="135"/>
        <v>125</v>
      </c>
      <c r="J274">
        <f t="shared" si="136"/>
        <v>125</v>
      </c>
      <c r="K274">
        <f t="shared" si="137"/>
        <v>92</v>
      </c>
      <c r="L274">
        <f t="shared" si="138"/>
        <v>92</v>
      </c>
      <c r="M274">
        <f t="shared" si="139"/>
        <v>105</v>
      </c>
      <c r="N274">
        <f t="shared" si="140"/>
        <v>105</v>
      </c>
      <c r="O274">
        <f t="shared" si="141"/>
        <v>82</v>
      </c>
      <c r="P274">
        <f t="shared" si="142"/>
        <v>82</v>
      </c>
      <c r="Q274">
        <f t="shared" si="143"/>
        <v>100</v>
      </c>
      <c r="R274">
        <f t="shared" si="144"/>
        <v>100</v>
      </c>
      <c r="S274">
        <f t="shared" si="145"/>
        <v>115</v>
      </c>
      <c r="T274">
        <f t="shared" si="146"/>
        <v>115</v>
      </c>
      <c r="U274">
        <f t="shared" si="147"/>
        <v>87</v>
      </c>
      <c r="V274">
        <f t="shared" si="148"/>
        <v>87</v>
      </c>
      <c r="W274">
        <f t="shared" si="149"/>
        <v>92</v>
      </c>
      <c r="X274">
        <f t="shared" si="150"/>
        <v>92</v>
      </c>
      <c r="Y274">
        <f t="shared" si="151"/>
        <v>79.5</v>
      </c>
      <c r="Z274">
        <f t="shared" si="152"/>
        <v>79.5</v>
      </c>
      <c r="AA274">
        <f t="shared" si="153"/>
        <v>90</v>
      </c>
      <c r="AB274">
        <f t="shared" si="154"/>
        <v>90</v>
      </c>
      <c r="AC274" s="27">
        <f t="shared" si="155"/>
        <v>85</v>
      </c>
      <c r="AD274">
        <f t="shared" si="156"/>
        <v>65</v>
      </c>
    </row>
    <row r="275" spans="1:30" x14ac:dyDescent="0.2">
      <c r="A275" t="str">
        <f t="shared" si="157"/>
        <v>Purple  6.3,  Desert Sand 6.0</v>
      </c>
      <c r="B275" s="11">
        <f t="shared" si="158"/>
        <v>70</v>
      </c>
      <c r="C275">
        <f t="shared" si="129"/>
        <v>95</v>
      </c>
      <c r="D275">
        <f t="shared" si="130"/>
        <v>95</v>
      </c>
      <c r="E275">
        <f t="shared" si="131"/>
        <v>100</v>
      </c>
      <c r="F275">
        <f t="shared" si="132"/>
        <v>100</v>
      </c>
      <c r="G275">
        <f t="shared" si="133"/>
        <v>105</v>
      </c>
      <c r="H275">
        <f t="shared" si="134"/>
        <v>105</v>
      </c>
      <c r="I275">
        <f t="shared" si="135"/>
        <v>130</v>
      </c>
      <c r="J275">
        <f t="shared" si="136"/>
        <v>130</v>
      </c>
      <c r="K275">
        <f t="shared" si="137"/>
        <v>97</v>
      </c>
      <c r="L275">
        <f t="shared" si="138"/>
        <v>97</v>
      </c>
      <c r="M275">
        <f t="shared" si="139"/>
        <v>110</v>
      </c>
      <c r="N275">
        <f t="shared" si="140"/>
        <v>110</v>
      </c>
      <c r="O275">
        <f t="shared" si="141"/>
        <v>87</v>
      </c>
      <c r="P275">
        <f t="shared" si="142"/>
        <v>87</v>
      </c>
      <c r="Q275">
        <f t="shared" si="143"/>
        <v>105</v>
      </c>
      <c r="R275">
        <f t="shared" si="144"/>
        <v>105</v>
      </c>
      <c r="S275">
        <f t="shared" si="145"/>
        <v>120</v>
      </c>
      <c r="T275">
        <f t="shared" si="146"/>
        <v>120</v>
      </c>
      <c r="U275">
        <f t="shared" si="147"/>
        <v>92</v>
      </c>
      <c r="V275">
        <f t="shared" si="148"/>
        <v>92</v>
      </c>
      <c r="W275">
        <f t="shared" si="149"/>
        <v>97</v>
      </c>
      <c r="X275">
        <f t="shared" si="150"/>
        <v>97</v>
      </c>
      <c r="Y275">
        <f t="shared" si="151"/>
        <v>84.5</v>
      </c>
      <c r="Z275">
        <f t="shared" si="152"/>
        <v>84.5</v>
      </c>
      <c r="AA275">
        <f t="shared" si="153"/>
        <v>95</v>
      </c>
      <c r="AB275">
        <f t="shared" si="154"/>
        <v>95</v>
      </c>
      <c r="AC275" s="27">
        <f t="shared" si="155"/>
        <v>90</v>
      </c>
      <c r="AD275">
        <f t="shared" si="156"/>
        <v>70</v>
      </c>
    </row>
    <row r="276" spans="1:30" hidden="1" x14ac:dyDescent="0.2">
      <c r="A276" t="str">
        <f t="shared" si="157"/>
        <v>Purple  6.3,  Desert Sand</v>
      </c>
      <c r="B276" s="11">
        <f t="shared" si="158"/>
        <v>70</v>
      </c>
      <c r="C276">
        <f t="shared" si="129"/>
        <v>95</v>
      </c>
      <c r="D276">
        <f t="shared" si="130"/>
        <v>95</v>
      </c>
      <c r="E276">
        <f t="shared" si="131"/>
        <v>100</v>
      </c>
      <c r="F276">
        <f t="shared" si="132"/>
        <v>100</v>
      </c>
      <c r="G276">
        <f t="shared" si="133"/>
        <v>105</v>
      </c>
      <c r="H276">
        <f t="shared" si="134"/>
        <v>105</v>
      </c>
      <c r="I276">
        <f t="shared" si="135"/>
        <v>130</v>
      </c>
      <c r="J276">
        <f t="shared" si="136"/>
        <v>130</v>
      </c>
      <c r="K276">
        <f t="shared" si="137"/>
        <v>97</v>
      </c>
      <c r="L276">
        <f t="shared" si="138"/>
        <v>97</v>
      </c>
      <c r="M276">
        <f t="shared" si="139"/>
        <v>110</v>
      </c>
      <c r="N276">
        <f t="shared" si="140"/>
        <v>110</v>
      </c>
      <c r="O276">
        <f t="shared" si="141"/>
        <v>87</v>
      </c>
      <c r="P276">
        <f t="shared" si="142"/>
        <v>87</v>
      </c>
      <c r="Q276">
        <f t="shared" si="143"/>
        <v>105</v>
      </c>
      <c r="R276">
        <f t="shared" si="144"/>
        <v>105</v>
      </c>
      <c r="S276">
        <f t="shared" si="145"/>
        <v>120</v>
      </c>
      <c r="T276">
        <f t="shared" si="146"/>
        <v>120</v>
      </c>
      <c r="U276">
        <f t="shared" si="147"/>
        <v>92</v>
      </c>
      <c r="V276">
        <f t="shared" si="148"/>
        <v>92</v>
      </c>
      <c r="W276">
        <f t="shared" si="149"/>
        <v>97</v>
      </c>
      <c r="X276">
        <f t="shared" si="150"/>
        <v>97</v>
      </c>
      <c r="Y276">
        <f t="shared" si="151"/>
        <v>84.5</v>
      </c>
      <c r="Z276">
        <f t="shared" si="152"/>
        <v>84.5</v>
      </c>
      <c r="AA276">
        <f t="shared" si="153"/>
        <v>95</v>
      </c>
      <c r="AB276">
        <f t="shared" si="154"/>
        <v>95</v>
      </c>
      <c r="AC276" s="27">
        <f t="shared" si="155"/>
        <v>90</v>
      </c>
      <c r="AD276">
        <f t="shared" si="156"/>
        <v>70</v>
      </c>
    </row>
    <row r="277" spans="1:30" x14ac:dyDescent="0.2">
      <c r="A277" t="str">
        <f t="shared" si="157"/>
        <v>Purple  6.3,  Red  7.1</v>
      </c>
      <c r="B277" s="11">
        <f t="shared" si="158"/>
        <v>95</v>
      </c>
      <c r="C277">
        <f t="shared" si="129"/>
        <v>120</v>
      </c>
      <c r="D277">
        <f t="shared" si="130"/>
        <v>120</v>
      </c>
      <c r="E277">
        <f t="shared" si="131"/>
        <v>125</v>
      </c>
      <c r="F277">
        <f t="shared" si="132"/>
        <v>125</v>
      </c>
      <c r="G277">
        <f t="shared" si="133"/>
        <v>130</v>
      </c>
      <c r="H277">
        <f t="shared" si="134"/>
        <v>130</v>
      </c>
      <c r="I277">
        <f t="shared" si="135"/>
        <v>155</v>
      </c>
      <c r="J277">
        <f t="shared" si="136"/>
        <v>155</v>
      </c>
      <c r="K277">
        <f t="shared" si="137"/>
        <v>122</v>
      </c>
      <c r="L277">
        <f t="shared" si="138"/>
        <v>122</v>
      </c>
      <c r="M277">
        <f t="shared" si="139"/>
        <v>135</v>
      </c>
      <c r="N277">
        <f t="shared" si="140"/>
        <v>135</v>
      </c>
      <c r="O277">
        <f t="shared" si="141"/>
        <v>112</v>
      </c>
      <c r="P277">
        <f t="shared" si="142"/>
        <v>112</v>
      </c>
      <c r="Q277">
        <f t="shared" si="143"/>
        <v>130</v>
      </c>
      <c r="R277">
        <f t="shared" si="144"/>
        <v>130</v>
      </c>
      <c r="S277">
        <f t="shared" si="145"/>
        <v>145</v>
      </c>
      <c r="T277">
        <f t="shared" si="146"/>
        <v>145</v>
      </c>
      <c r="U277">
        <f t="shared" si="147"/>
        <v>117</v>
      </c>
      <c r="V277">
        <f t="shared" si="148"/>
        <v>117</v>
      </c>
      <c r="W277">
        <f t="shared" si="149"/>
        <v>122</v>
      </c>
      <c r="X277">
        <f t="shared" si="150"/>
        <v>122</v>
      </c>
      <c r="Y277">
        <f t="shared" si="151"/>
        <v>109.5</v>
      </c>
      <c r="Z277">
        <f t="shared" si="152"/>
        <v>109.5</v>
      </c>
      <c r="AA277">
        <f t="shared" si="153"/>
        <v>120</v>
      </c>
      <c r="AB277">
        <f t="shared" si="154"/>
        <v>120</v>
      </c>
      <c r="AC277" s="27">
        <f t="shared" si="155"/>
        <v>115</v>
      </c>
      <c r="AD277">
        <f t="shared" si="156"/>
        <v>95</v>
      </c>
    </row>
    <row r="278" spans="1:30" hidden="1" x14ac:dyDescent="0.2">
      <c r="A278" t="str">
        <f t="shared" si="157"/>
        <v>Purple  6.3,  Red</v>
      </c>
      <c r="B278" s="11">
        <f t="shared" si="158"/>
        <v>95</v>
      </c>
      <c r="C278">
        <f t="shared" si="129"/>
        <v>120</v>
      </c>
      <c r="D278">
        <f t="shared" si="130"/>
        <v>120</v>
      </c>
      <c r="E278">
        <f t="shared" si="131"/>
        <v>125</v>
      </c>
      <c r="F278">
        <f t="shared" si="132"/>
        <v>125</v>
      </c>
      <c r="G278">
        <f t="shared" si="133"/>
        <v>130</v>
      </c>
      <c r="H278">
        <f t="shared" si="134"/>
        <v>130</v>
      </c>
      <c r="I278">
        <f t="shared" si="135"/>
        <v>155</v>
      </c>
      <c r="J278">
        <f t="shared" si="136"/>
        <v>155</v>
      </c>
      <c r="K278">
        <f t="shared" si="137"/>
        <v>122</v>
      </c>
      <c r="L278">
        <f t="shared" si="138"/>
        <v>122</v>
      </c>
      <c r="M278">
        <f t="shared" si="139"/>
        <v>135</v>
      </c>
      <c r="N278">
        <f t="shared" si="140"/>
        <v>135</v>
      </c>
      <c r="O278">
        <f t="shared" si="141"/>
        <v>112</v>
      </c>
      <c r="P278">
        <f t="shared" si="142"/>
        <v>112</v>
      </c>
      <c r="Q278">
        <f t="shared" si="143"/>
        <v>130</v>
      </c>
      <c r="R278">
        <f t="shared" si="144"/>
        <v>130</v>
      </c>
      <c r="S278">
        <f t="shared" si="145"/>
        <v>145</v>
      </c>
      <c r="T278">
        <f t="shared" si="146"/>
        <v>145</v>
      </c>
      <c r="U278">
        <f t="shared" si="147"/>
        <v>117</v>
      </c>
      <c r="V278">
        <f t="shared" si="148"/>
        <v>117</v>
      </c>
      <c r="W278">
        <f t="shared" si="149"/>
        <v>122</v>
      </c>
      <c r="X278">
        <f t="shared" si="150"/>
        <v>122</v>
      </c>
      <c r="Y278">
        <f t="shared" si="151"/>
        <v>109.5</v>
      </c>
      <c r="Z278">
        <f t="shared" si="152"/>
        <v>109.5</v>
      </c>
      <c r="AA278">
        <f t="shared" si="153"/>
        <v>120</v>
      </c>
      <c r="AB278">
        <f t="shared" si="154"/>
        <v>120</v>
      </c>
      <c r="AC278" s="27">
        <f t="shared" si="155"/>
        <v>115</v>
      </c>
      <c r="AD278">
        <f t="shared" si="156"/>
        <v>95</v>
      </c>
    </row>
    <row r="279" spans="1:30" x14ac:dyDescent="0.2">
      <c r="A279" t="str">
        <f t="shared" si="157"/>
        <v>Purple  6.3,  Lichen  5.6</v>
      </c>
      <c r="B279" s="11">
        <f t="shared" si="158"/>
        <v>62</v>
      </c>
      <c r="C279">
        <f t="shared" si="129"/>
        <v>87</v>
      </c>
      <c r="D279">
        <f t="shared" si="130"/>
        <v>87</v>
      </c>
      <c r="E279">
        <f t="shared" si="131"/>
        <v>92</v>
      </c>
      <c r="F279">
        <f t="shared" si="132"/>
        <v>92</v>
      </c>
      <c r="G279">
        <f t="shared" si="133"/>
        <v>97</v>
      </c>
      <c r="H279">
        <f t="shared" si="134"/>
        <v>97</v>
      </c>
      <c r="I279">
        <f t="shared" si="135"/>
        <v>122</v>
      </c>
      <c r="J279">
        <f t="shared" si="136"/>
        <v>122</v>
      </c>
      <c r="K279">
        <f t="shared" si="137"/>
        <v>89</v>
      </c>
      <c r="L279">
        <f t="shared" si="138"/>
        <v>89</v>
      </c>
      <c r="M279">
        <f t="shared" si="139"/>
        <v>102</v>
      </c>
      <c r="N279">
        <f t="shared" si="140"/>
        <v>102</v>
      </c>
      <c r="O279">
        <f t="shared" si="141"/>
        <v>79</v>
      </c>
      <c r="P279">
        <f t="shared" si="142"/>
        <v>79</v>
      </c>
      <c r="Q279">
        <f t="shared" si="143"/>
        <v>97</v>
      </c>
      <c r="R279">
        <f t="shared" si="144"/>
        <v>97</v>
      </c>
      <c r="S279">
        <f t="shared" si="145"/>
        <v>112</v>
      </c>
      <c r="T279">
        <f t="shared" si="146"/>
        <v>112</v>
      </c>
      <c r="U279">
        <f t="shared" si="147"/>
        <v>84</v>
      </c>
      <c r="V279">
        <f t="shared" si="148"/>
        <v>84</v>
      </c>
      <c r="W279">
        <f t="shared" si="149"/>
        <v>89</v>
      </c>
      <c r="X279">
        <f t="shared" si="150"/>
        <v>89</v>
      </c>
      <c r="Y279">
        <f t="shared" si="151"/>
        <v>76.5</v>
      </c>
      <c r="Z279">
        <f t="shared" si="152"/>
        <v>76.5</v>
      </c>
      <c r="AA279">
        <f t="shared" si="153"/>
        <v>87</v>
      </c>
      <c r="AB279">
        <f t="shared" si="154"/>
        <v>87</v>
      </c>
      <c r="AC279" s="27">
        <f t="shared" si="155"/>
        <v>82</v>
      </c>
      <c r="AD279">
        <f t="shared" si="156"/>
        <v>62</v>
      </c>
    </row>
    <row r="280" spans="1:30" hidden="1" x14ac:dyDescent="0.2">
      <c r="A280" t="str">
        <f t="shared" si="157"/>
        <v>Purple  6.3,  Lichen</v>
      </c>
      <c r="B280" s="11">
        <f t="shared" si="158"/>
        <v>62</v>
      </c>
      <c r="C280">
        <f t="shared" si="129"/>
        <v>87</v>
      </c>
      <c r="D280">
        <f t="shared" si="130"/>
        <v>87</v>
      </c>
      <c r="E280">
        <f t="shared" si="131"/>
        <v>92</v>
      </c>
      <c r="F280">
        <f t="shared" si="132"/>
        <v>92</v>
      </c>
      <c r="G280">
        <f t="shared" si="133"/>
        <v>97</v>
      </c>
      <c r="H280">
        <f t="shared" si="134"/>
        <v>97</v>
      </c>
      <c r="I280">
        <f t="shared" si="135"/>
        <v>122</v>
      </c>
      <c r="J280">
        <f t="shared" si="136"/>
        <v>122</v>
      </c>
      <c r="K280">
        <f t="shared" si="137"/>
        <v>89</v>
      </c>
      <c r="L280">
        <f t="shared" si="138"/>
        <v>89</v>
      </c>
      <c r="M280">
        <f t="shared" si="139"/>
        <v>102</v>
      </c>
      <c r="N280">
        <f t="shared" si="140"/>
        <v>102</v>
      </c>
      <c r="O280">
        <f t="shared" si="141"/>
        <v>79</v>
      </c>
      <c r="P280">
        <f t="shared" si="142"/>
        <v>79</v>
      </c>
      <c r="Q280">
        <f t="shared" si="143"/>
        <v>97</v>
      </c>
      <c r="R280">
        <f t="shared" si="144"/>
        <v>97</v>
      </c>
      <c r="S280">
        <f t="shared" si="145"/>
        <v>112</v>
      </c>
      <c r="T280">
        <f t="shared" si="146"/>
        <v>112</v>
      </c>
      <c r="U280">
        <f t="shared" si="147"/>
        <v>84</v>
      </c>
      <c r="V280">
        <f t="shared" si="148"/>
        <v>84</v>
      </c>
      <c r="W280">
        <f t="shared" si="149"/>
        <v>89</v>
      </c>
      <c r="X280">
        <f t="shared" si="150"/>
        <v>89</v>
      </c>
      <c r="Y280">
        <f t="shared" si="151"/>
        <v>76.5</v>
      </c>
      <c r="Z280">
        <f t="shared" si="152"/>
        <v>76.5</v>
      </c>
      <c r="AA280">
        <f t="shared" si="153"/>
        <v>87</v>
      </c>
      <c r="AB280">
        <f t="shared" si="154"/>
        <v>87</v>
      </c>
      <c r="AC280" s="27">
        <f t="shared" si="155"/>
        <v>82</v>
      </c>
      <c r="AD280">
        <f t="shared" si="156"/>
        <v>62</v>
      </c>
    </row>
    <row r="281" spans="1:30" x14ac:dyDescent="0.2">
      <c r="A281" t="str">
        <f t="shared" si="157"/>
        <v>Purple  6.3,  Black  6.3</v>
      </c>
      <c r="B281" s="11">
        <f t="shared" si="158"/>
        <v>75</v>
      </c>
      <c r="C281">
        <f t="shared" si="129"/>
        <v>100</v>
      </c>
      <c r="D281">
        <f t="shared" si="130"/>
        <v>100</v>
      </c>
      <c r="E281">
        <f t="shared" si="131"/>
        <v>105</v>
      </c>
      <c r="F281">
        <f t="shared" si="132"/>
        <v>105</v>
      </c>
      <c r="G281">
        <f t="shared" si="133"/>
        <v>110</v>
      </c>
      <c r="H281">
        <f t="shared" si="134"/>
        <v>110</v>
      </c>
      <c r="I281">
        <f t="shared" si="135"/>
        <v>135</v>
      </c>
      <c r="J281">
        <f t="shared" si="136"/>
        <v>135</v>
      </c>
      <c r="K281">
        <f t="shared" si="137"/>
        <v>102</v>
      </c>
      <c r="L281">
        <f t="shared" si="138"/>
        <v>102</v>
      </c>
      <c r="M281">
        <f t="shared" si="139"/>
        <v>115</v>
      </c>
      <c r="N281">
        <f t="shared" si="140"/>
        <v>115</v>
      </c>
      <c r="O281">
        <f t="shared" si="141"/>
        <v>92</v>
      </c>
      <c r="P281">
        <f t="shared" si="142"/>
        <v>92</v>
      </c>
      <c r="Q281">
        <f t="shared" si="143"/>
        <v>110</v>
      </c>
      <c r="R281">
        <f t="shared" si="144"/>
        <v>110</v>
      </c>
      <c r="S281">
        <f t="shared" si="145"/>
        <v>125</v>
      </c>
      <c r="T281">
        <f t="shared" si="146"/>
        <v>125</v>
      </c>
      <c r="U281">
        <f t="shared" si="147"/>
        <v>97</v>
      </c>
      <c r="V281">
        <f t="shared" si="148"/>
        <v>97</v>
      </c>
      <c r="W281">
        <f t="shared" si="149"/>
        <v>102</v>
      </c>
      <c r="X281">
        <f t="shared" si="150"/>
        <v>102</v>
      </c>
      <c r="Y281">
        <f t="shared" si="151"/>
        <v>89.5</v>
      </c>
      <c r="Z281">
        <f t="shared" si="152"/>
        <v>89.5</v>
      </c>
      <c r="AA281">
        <f t="shared" si="153"/>
        <v>100</v>
      </c>
      <c r="AB281">
        <f t="shared" si="154"/>
        <v>100</v>
      </c>
      <c r="AC281" s="27">
        <f t="shared" si="155"/>
        <v>95</v>
      </c>
      <c r="AD281">
        <f t="shared" si="156"/>
        <v>75</v>
      </c>
    </row>
    <row r="282" spans="1:30" hidden="1" x14ac:dyDescent="0.2">
      <c r="A282" t="str">
        <f t="shared" si="157"/>
        <v>Purple  6.3,  Black</v>
      </c>
      <c r="B282" s="11">
        <f t="shared" si="158"/>
        <v>75</v>
      </c>
      <c r="C282">
        <f t="shared" si="129"/>
        <v>100</v>
      </c>
      <c r="D282">
        <f t="shared" si="130"/>
        <v>100</v>
      </c>
      <c r="E282">
        <f t="shared" si="131"/>
        <v>105</v>
      </c>
      <c r="F282">
        <f t="shared" si="132"/>
        <v>105</v>
      </c>
      <c r="G282">
        <f t="shared" si="133"/>
        <v>110</v>
      </c>
      <c r="H282">
        <f t="shared" si="134"/>
        <v>110</v>
      </c>
      <c r="I282">
        <f t="shared" si="135"/>
        <v>135</v>
      </c>
      <c r="J282">
        <f t="shared" si="136"/>
        <v>135</v>
      </c>
      <c r="K282">
        <f t="shared" si="137"/>
        <v>102</v>
      </c>
      <c r="L282">
        <f t="shared" si="138"/>
        <v>102</v>
      </c>
      <c r="M282">
        <f t="shared" si="139"/>
        <v>115</v>
      </c>
      <c r="N282">
        <f t="shared" si="140"/>
        <v>115</v>
      </c>
      <c r="O282">
        <f t="shared" si="141"/>
        <v>92</v>
      </c>
      <c r="P282">
        <f t="shared" si="142"/>
        <v>92</v>
      </c>
      <c r="Q282">
        <f t="shared" si="143"/>
        <v>110</v>
      </c>
      <c r="R282">
        <f t="shared" si="144"/>
        <v>110</v>
      </c>
      <c r="S282">
        <f t="shared" si="145"/>
        <v>125</v>
      </c>
      <c r="T282">
        <f t="shared" si="146"/>
        <v>125</v>
      </c>
      <c r="U282">
        <f t="shared" si="147"/>
        <v>97</v>
      </c>
      <c r="V282">
        <f t="shared" si="148"/>
        <v>97</v>
      </c>
      <c r="W282">
        <f t="shared" si="149"/>
        <v>102</v>
      </c>
      <c r="X282">
        <f t="shared" si="150"/>
        <v>102</v>
      </c>
      <c r="Y282">
        <f t="shared" si="151"/>
        <v>89.5</v>
      </c>
      <c r="Z282">
        <f t="shared" si="152"/>
        <v>89.5</v>
      </c>
      <c r="AA282">
        <f t="shared" si="153"/>
        <v>100</v>
      </c>
      <c r="AB282">
        <f t="shared" si="154"/>
        <v>100</v>
      </c>
      <c r="AC282" s="27">
        <f t="shared" si="155"/>
        <v>95</v>
      </c>
      <c r="AD282">
        <f t="shared" si="156"/>
        <v>75</v>
      </c>
    </row>
    <row r="283" spans="1:30" x14ac:dyDescent="0.2">
      <c r="A283" t="str">
        <f t="shared" si="157"/>
        <v>Purple  6.3,  Terracotta  5.0</v>
      </c>
      <c r="B283" s="11">
        <f t="shared" si="158"/>
        <v>52</v>
      </c>
      <c r="C283">
        <f t="shared" si="129"/>
        <v>77</v>
      </c>
      <c r="D283">
        <f t="shared" si="130"/>
        <v>77</v>
      </c>
      <c r="E283">
        <f t="shared" si="131"/>
        <v>82</v>
      </c>
      <c r="F283">
        <f t="shared" si="132"/>
        <v>82</v>
      </c>
      <c r="G283">
        <f t="shared" si="133"/>
        <v>87</v>
      </c>
      <c r="H283">
        <f t="shared" si="134"/>
        <v>87</v>
      </c>
      <c r="I283">
        <f t="shared" si="135"/>
        <v>112</v>
      </c>
      <c r="J283">
        <f t="shared" si="136"/>
        <v>112</v>
      </c>
      <c r="K283">
        <f t="shared" si="137"/>
        <v>79</v>
      </c>
      <c r="L283">
        <f t="shared" si="138"/>
        <v>79</v>
      </c>
      <c r="M283">
        <f t="shared" si="139"/>
        <v>92</v>
      </c>
      <c r="N283">
        <f t="shared" si="140"/>
        <v>92</v>
      </c>
      <c r="O283">
        <f t="shared" si="141"/>
        <v>69</v>
      </c>
      <c r="P283">
        <f t="shared" si="142"/>
        <v>69</v>
      </c>
      <c r="Q283">
        <f t="shared" si="143"/>
        <v>87</v>
      </c>
      <c r="R283">
        <f t="shared" si="144"/>
        <v>87</v>
      </c>
      <c r="S283">
        <f t="shared" si="145"/>
        <v>102</v>
      </c>
      <c r="T283">
        <f t="shared" si="146"/>
        <v>102</v>
      </c>
      <c r="U283">
        <f t="shared" si="147"/>
        <v>74</v>
      </c>
      <c r="V283">
        <f t="shared" si="148"/>
        <v>74</v>
      </c>
      <c r="W283">
        <f t="shared" si="149"/>
        <v>79</v>
      </c>
      <c r="X283">
        <f t="shared" si="150"/>
        <v>79</v>
      </c>
      <c r="Y283">
        <f t="shared" si="151"/>
        <v>66.5</v>
      </c>
      <c r="Z283">
        <f t="shared" si="152"/>
        <v>66.5</v>
      </c>
      <c r="AA283">
        <f t="shared" si="153"/>
        <v>77</v>
      </c>
      <c r="AB283">
        <f t="shared" si="154"/>
        <v>77</v>
      </c>
      <c r="AC283" s="27">
        <f t="shared" si="155"/>
        <v>72</v>
      </c>
      <c r="AD283">
        <f t="shared" si="156"/>
        <v>52</v>
      </c>
    </row>
    <row r="284" spans="1:30" hidden="1" x14ac:dyDescent="0.2">
      <c r="A284" t="str">
        <f t="shared" si="157"/>
        <v>Purple  6.3,  Terracotta</v>
      </c>
      <c r="B284" s="11">
        <f t="shared" si="158"/>
        <v>52</v>
      </c>
      <c r="C284">
        <f t="shared" si="129"/>
        <v>77</v>
      </c>
      <c r="D284">
        <f t="shared" si="130"/>
        <v>77</v>
      </c>
      <c r="E284">
        <f t="shared" si="131"/>
        <v>82</v>
      </c>
      <c r="F284">
        <f t="shared" si="132"/>
        <v>82</v>
      </c>
      <c r="G284">
        <f t="shared" si="133"/>
        <v>87</v>
      </c>
      <c r="H284">
        <f t="shared" si="134"/>
        <v>87</v>
      </c>
      <c r="I284">
        <f t="shared" si="135"/>
        <v>112</v>
      </c>
      <c r="J284">
        <f t="shared" si="136"/>
        <v>112</v>
      </c>
      <c r="K284">
        <f t="shared" si="137"/>
        <v>79</v>
      </c>
      <c r="L284">
        <f t="shared" si="138"/>
        <v>79</v>
      </c>
      <c r="M284">
        <f t="shared" si="139"/>
        <v>92</v>
      </c>
      <c r="N284">
        <f t="shared" si="140"/>
        <v>92</v>
      </c>
      <c r="O284">
        <f t="shared" si="141"/>
        <v>69</v>
      </c>
      <c r="P284">
        <f t="shared" si="142"/>
        <v>69</v>
      </c>
      <c r="Q284">
        <f t="shared" si="143"/>
        <v>87</v>
      </c>
      <c r="R284">
        <f t="shared" si="144"/>
        <v>87</v>
      </c>
      <c r="S284">
        <f t="shared" si="145"/>
        <v>102</v>
      </c>
      <c r="T284">
        <f t="shared" si="146"/>
        <v>102</v>
      </c>
      <c r="U284">
        <f t="shared" si="147"/>
        <v>74</v>
      </c>
      <c r="V284">
        <f t="shared" si="148"/>
        <v>74</v>
      </c>
      <c r="W284">
        <f t="shared" si="149"/>
        <v>79</v>
      </c>
      <c r="X284">
        <f t="shared" si="150"/>
        <v>79</v>
      </c>
      <c r="Y284">
        <f t="shared" si="151"/>
        <v>66.5</v>
      </c>
      <c r="Z284">
        <f t="shared" si="152"/>
        <v>66.5</v>
      </c>
      <c r="AA284">
        <f t="shared" si="153"/>
        <v>77</v>
      </c>
      <c r="AB284">
        <f t="shared" si="154"/>
        <v>77</v>
      </c>
      <c r="AC284" s="27">
        <f t="shared" si="155"/>
        <v>72</v>
      </c>
      <c r="AD284">
        <f t="shared" si="156"/>
        <v>52</v>
      </c>
    </row>
    <row r="285" spans="1:30" x14ac:dyDescent="0.2">
      <c r="A285" t="str">
        <f t="shared" si="157"/>
        <v>Purple  6.3,  Purple  6.3</v>
      </c>
      <c r="B285" s="11">
        <f t="shared" si="158"/>
        <v>70</v>
      </c>
      <c r="C285">
        <f t="shared" si="129"/>
        <v>95</v>
      </c>
      <c r="D285">
        <f t="shared" si="130"/>
        <v>95</v>
      </c>
      <c r="E285">
        <f t="shared" si="131"/>
        <v>100</v>
      </c>
      <c r="F285">
        <f t="shared" si="132"/>
        <v>100</v>
      </c>
      <c r="G285">
        <f t="shared" si="133"/>
        <v>105</v>
      </c>
      <c r="H285">
        <f t="shared" si="134"/>
        <v>105</v>
      </c>
      <c r="I285">
        <f t="shared" si="135"/>
        <v>130</v>
      </c>
      <c r="J285">
        <f t="shared" si="136"/>
        <v>130</v>
      </c>
      <c r="K285">
        <f t="shared" si="137"/>
        <v>97</v>
      </c>
      <c r="L285">
        <f t="shared" si="138"/>
        <v>97</v>
      </c>
      <c r="M285">
        <f t="shared" si="139"/>
        <v>110</v>
      </c>
      <c r="N285">
        <f t="shared" si="140"/>
        <v>110</v>
      </c>
      <c r="O285">
        <f t="shared" si="141"/>
        <v>87</v>
      </c>
      <c r="P285">
        <f t="shared" si="142"/>
        <v>87</v>
      </c>
      <c r="Q285" s="9">
        <f t="shared" si="143"/>
        <v>105</v>
      </c>
      <c r="R285">
        <f t="shared" si="144"/>
        <v>105</v>
      </c>
      <c r="S285">
        <f t="shared" si="145"/>
        <v>120</v>
      </c>
      <c r="T285">
        <f t="shared" si="146"/>
        <v>120</v>
      </c>
      <c r="U285">
        <f t="shared" si="147"/>
        <v>92</v>
      </c>
      <c r="V285">
        <f t="shared" si="148"/>
        <v>92</v>
      </c>
      <c r="W285">
        <f t="shared" si="149"/>
        <v>97</v>
      </c>
      <c r="X285">
        <f t="shared" si="150"/>
        <v>97</v>
      </c>
      <c r="Y285">
        <f t="shared" si="151"/>
        <v>84.5</v>
      </c>
      <c r="Z285">
        <f t="shared" si="152"/>
        <v>84.5</v>
      </c>
      <c r="AA285">
        <f t="shared" si="153"/>
        <v>95</v>
      </c>
      <c r="AB285">
        <f t="shared" si="154"/>
        <v>95</v>
      </c>
      <c r="AC285" s="27">
        <f t="shared" si="155"/>
        <v>90</v>
      </c>
      <c r="AD285">
        <f t="shared" si="156"/>
        <v>70</v>
      </c>
    </row>
    <row r="286" spans="1:30" hidden="1" x14ac:dyDescent="0.2">
      <c r="A286" t="str">
        <f t="shared" si="157"/>
        <v>Purple  6.3,  Purple</v>
      </c>
      <c r="B286" s="11">
        <f t="shared" si="158"/>
        <v>70</v>
      </c>
      <c r="C286">
        <f t="shared" si="129"/>
        <v>95</v>
      </c>
      <c r="D286">
        <f t="shared" si="130"/>
        <v>95</v>
      </c>
      <c r="E286">
        <f t="shared" si="131"/>
        <v>100</v>
      </c>
      <c r="F286">
        <f t="shared" si="132"/>
        <v>100</v>
      </c>
      <c r="G286">
        <f t="shared" si="133"/>
        <v>105</v>
      </c>
      <c r="H286">
        <f t="shared" si="134"/>
        <v>105</v>
      </c>
      <c r="I286">
        <f t="shared" si="135"/>
        <v>130</v>
      </c>
      <c r="J286">
        <f t="shared" si="136"/>
        <v>130</v>
      </c>
      <c r="K286">
        <f t="shared" si="137"/>
        <v>97</v>
      </c>
      <c r="L286">
        <f t="shared" si="138"/>
        <v>97</v>
      </c>
      <c r="M286">
        <f t="shared" si="139"/>
        <v>110</v>
      </c>
      <c r="N286">
        <f t="shared" si="140"/>
        <v>110</v>
      </c>
      <c r="O286">
        <f t="shared" si="141"/>
        <v>87</v>
      </c>
      <c r="P286">
        <f t="shared" si="142"/>
        <v>87</v>
      </c>
      <c r="Q286">
        <f t="shared" si="143"/>
        <v>105</v>
      </c>
      <c r="R286">
        <f t="shared" si="144"/>
        <v>105</v>
      </c>
      <c r="S286">
        <f t="shared" si="145"/>
        <v>120</v>
      </c>
      <c r="T286">
        <f t="shared" si="146"/>
        <v>120</v>
      </c>
      <c r="U286">
        <f t="shared" si="147"/>
        <v>92</v>
      </c>
      <c r="V286">
        <f t="shared" si="148"/>
        <v>92</v>
      </c>
      <c r="W286">
        <f t="shared" si="149"/>
        <v>97</v>
      </c>
      <c r="X286">
        <f t="shared" si="150"/>
        <v>97</v>
      </c>
      <c r="Y286">
        <f t="shared" si="151"/>
        <v>84.5</v>
      </c>
      <c r="Z286">
        <f t="shared" si="152"/>
        <v>84.5</v>
      </c>
      <c r="AA286">
        <f t="shared" si="153"/>
        <v>95</v>
      </c>
      <c r="AB286">
        <f t="shared" si="154"/>
        <v>95</v>
      </c>
      <c r="AC286" s="27">
        <f t="shared" si="155"/>
        <v>90</v>
      </c>
      <c r="AD286">
        <f t="shared" si="156"/>
        <v>70</v>
      </c>
    </row>
    <row r="287" spans="1:30" x14ac:dyDescent="0.2">
      <c r="A287" t="str">
        <f t="shared" si="157"/>
        <v>Purple  6.3,  Green  7.1</v>
      </c>
      <c r="B287" s="11">
        <f t="shared" si="158"/>
        <v>85</v>
      </c>
      <c r="C287">
        <f t="shared" si="129"/>
        <v>110</v>
      </c>
      <c r="D287">
        <f t="shared" si="130"/>
        <v>110</v>
      </c>
      <c r="E287">
        <f t="shared" si="131"/>
        <v>115</v>
      </c>
      <c r="F287">
        <f t="shared" si="132"/>
        <v>115</v>
      </c>
      <c r="G287">
        <f t="shared" si="133"/>
        <v>120</v>
      </c>
      <c r="H287">
        <f t="shared" si="134"/>
        <v>120</v>
      </c>
      <c r="I287">
        <f t="shared" si="135"/>
        <v>145</v>
      </c>
      <c r="J287">
        <f t="shared" si="136"/>
        <v>145</v>
      </c>
      <c r="K287">
        <f t="shared" si="137"/>
        <v>112</v>
      </c>
      <c r="L287">
        <f t="shared" si="138"/>
        <v>112</v>
      </c>
      <c r="M287">
        <f t="shared" si="139"/>
        <v>125</v>
      </c>
      <c r="N287">
        <f t="shared" si="140"/>
        <v>125</v>
      </c>
      <c r="O287">
        <f t="shared" si="141"/>
        <v>102</v>
      </c>
      <c r="P287">
        <f t="shared" si="142"/>
        <v>102</v>
      </c>
      <c r="Q287">
        <f t="shared" si="143"/>
        <v>120</v>
      </c>
      <c r="R287">
        <f t="shared" si="144"/>
        <v>120</v>
      </c>
      <c r="S287">
        <f t="shared" si="145"/>
        <v>135</v>
      </c>
      <c r="T287">
        <f t="shared" si="146"/>
        <v>135</v>
      </c>
      <c r="U287">
        <f t="shared" si="147"/>
        <v>107</v>
      </c>
      <c r="V287">
        <f t="shared" si="148"/>
        <v>107</v>
      </c>
      <c r="W287">
        <f t="shared" si="149"/>
        <v>112</v>
      </c>
      <c r="X287">
        <f t="shared" si="150"/>
        <v>112</v>
      </c>
      <c r="Y287">
        <f t="shared" si="151"/>
        <v>99.5</v>
      </c>
      <c r="Z287">
        <f t="shared" si="152"/>
        <v>99.5</v>
      </c>
      <c r="AA287">
        <f t="shared" si="153"/>
        <v>110</v>
      </c>
      <c r="AB287">
        <f t="shared" si="154"/>
        <v>110</v>
      </c>
      <c r="AC287" s="27">
        <f t="shared" si="155"/>
        <v>105</v>
      </c>
      <c r="AD287">
        <f t="shared" si="156"/>
        <v>85</v>
      </c>
    </row>
    <row r="288" spans="1:30" hidden="1" x14ac:dyDescent="0.2">
      <c r="A288" t="str">
        <f t="shared" si="157"/>
        <v>Purple  6.3,  Green</v>
      </c>
      <c r="B288" s="11">
        <f t="shared" si="158"/>
        <v>85</v>
      </c>
      <c r="C288">
        <f t="shared" si="129"/>
        <v>110</v>
      </c>
      <c r="D288">
        <f t="shared" si="130"/>
        <v>110</v>
      </c>
      <c r="E288">
        <f t="shared" si="131"/>
        <v>115</v>
      </c>
      <c r="F288">
        <f t="shared" si="132"/>
        <v>115</v>
      </c>
      <c r="G288">
        <f t="shared" si="133"/>
        <v>120</v>
      </c>
      <c r="H288">
        <f t="shared" si="134"/>
        <v>120</v>
      </c>
      <c r="I288">
        <f t="shared" si="135"/>
        <v>145</v>
      </c>
      <c r="J288">
        <f t="shared" si="136"/>
        <v>145</v>
      </c>
      <c r="K288">
        <f t="shared" si="137"/>
        <v>112</v>
      </c>
      <c r="L288">
        <f t="shared" si="138"/>
        <v>112</v>
      </c>
      <c r="M288">
        <f t="shared" si="139"/>
        <v>125</v>
      </c>
      <c r="N288">
        <f t="shared" si="140"/>
        <v>125</v>
      </c>
      <c r="O288">
        <f t="shared" si="141"/>
        <v>102</v>
      </c>
      <c r="P288">
        <f t="shared" si="142"/>
        <v>102</v>
      </c>
      <c r="Q288">
        <f t="shared" si="143"/>
        <v>120</v>
      </c>
      <c r="R288">
        <f t="shared" si="144"/>
        <v>120</v>
      </c>
      <c r="S288">
        <f t="shared" si="145"/>
        <v>135</v>
      </c>
      <c r="T288">
        <f t="shared" si="146"/>
        <v>135</v>
      </c>
      <c r="U288">
        <f t="shared" si="147"/>
        <v>107</v>
      </c>
      <c r="V288">
        <f t="shared" si="148"/>
        <v>107</v>
      </c>
      <c r="W288">
        <f t="shared" si="149"/>
        <v>112</v>
      </c>
      <c r="X288">
        <f t="shared" si="150"/>
        <v>112</v>
      </c>
      <c r="Y288">
        <f t="shared" si="151"/>
        <v>99.5</v>
      </c>
      <c r="Z288">
        <f t="shared" si="152"/>
        <v>99.5</v>
      </c>
      <c r="AA288">
        <f t="shared" si="153"/>
        <v>110</v>
      </c>
      <c r="AB288">
        <f t="shared" si="154"/>
        <v>110</v>
      </c>
      <c r="AC288" s="27">
        <f t="shared" si="155"/>
        <v>105</v>
      </c>
      <c r="AD288">
        <f t="shared" si="156"/>
        <v>85</v>
      </c>
    </row>
    <row r="289" spans="1:30" x14ac:dyDescent="0.2">
      <c r="A289" t="str">
        <f t="shared" si="157"/>
        <v>Purple  6.3,  Orange  5.6</v>
      </c>
      <c r="B289" s="11">
        <f t="shared" si="158"/>
        <v>57</v>
      </c>
      <c r="C289">
        <f t="shared" si="129"/>
        <v>82</v>
      </c>
      <c r="D289">
        <f t="shared" si="130"/>
        <v>82</v>
      </c>
      <c r="E289">
        <f t="shared" si="131"/>
        <v>87</v>
      </c>
      <c r="F289">
        <f t="shared" si="132"/>
        <v>87</v>
      </c>
      <c r="G289">
        <f t="shared" si="133"/>
        <v>92</v>
      </c>
      <c r="H289">
        <f t="shared" si="134"/>
        <v>92</v>
      </c>
      <c r="I289">
        <f t="shared" si="135"/>
        <v>117</v>
      </c>
      <c r="J289">
        <f t="shared" si="136"/>
        <v>117</v>
      </c>
      <c r="K289">
        <f t="shared" si="137"/>
        <v>84</v>
      </c>
      <c r="L289">
        <f t="shared" si="138"/>
        <v>84</v>
      </c>
      <c r="M289">
        <f t="shared" si="139"/>
        <v>97</v>
      </c>
      <c r="N289">
        <f t="shared" si="140"/>
        <v>97</v>
      </c>
      <c r="O289">
        <f t="shared" si="141"/>
        <v>74</v>
      </c>
      <c r="P289">
        <f t="shared" si="142"/>
        <v>74</v>
      </c>
      <c r="Q289">
        <f t="shared" si="143"/>
        <v>92</v>
      </c>
      <c r="R289">
        <f t="shared" si="144"/>
        <v>92</v>
      </c>
      <c r="S289">
        <f t="shared" si="145"/>
        <v>107</v>
      </c>
      <c r="T289">
        <f t="shared" si="146"/>
        <v>107</v>
      </c>
      <c r="U289">
        <f t="shared" si="147"/>
        <v>79</v>
      </c>
      <c r="V289">
        <f t="shared" si="148"/>
        <v>79</v>
      </c>
      <c r="W289">
        <f t="shared" si="149"/>
        <v>84</v>
      </c>
      <c r="X289">
        <f t="shared" si="150"/>
        <v>84</v>
      </c>
      <c r="Y289">
        <f t="shared" si="151"/>
        <v>71.5</v>
      </c>
      <c r="Z289">
        <f t="shared" si="152"/>
        <v>71.5</v>
      </c>
      <c r="AA289">
        <f t="shared" si="153"/>
        <v>82</v>
      </c>
      <c r="AB289">
        <f t="shared" si="154"/>
        <v>82</v>
      </c>
      <c r="AC289" s="27">
        <f t="shared" si="155"/>
        <v>77</v>
      </c>
      <c r="AD289">
        <f t="shared" si="156"/>
        <v>57</v>
      </c>
    </row>
    <row r="290" spans="1:30" hidden="1" x14ac:dyDescent="0.2">
      <c r="A290" t="str">
        <f t="shared" si="157"/>
        <v>Purple  6.3,  Orange</v>
      </c>
      <c r="B290" s="11">
        <f t="shared" si="158"/>
        <v>57</v>
      </c>
      <c r="C290">
        <f t="shared" si="129"/>
        <v>82</v>
      </c>
      <c r="D290">
        <f t="shared" si="130"/>
        <v>82</v>
      </c>
      <c r="E290">
        <f t="shared" si="131"/>
        <v>87</v>
      </c>
      <c r="F290">
        <f t="shared" si="132"/>
        <v>87</v>
      </c>
      <c r="G290">
        <f t="shared" si="133"/>
        <v>92</v>
      </c>
      <c r="H290">
        <f t="shared" si="134"/>
        <v>92</v>
      </c>
      <c r="I290">
        <f t="shared" si="135"/>
        <v>117</v>
      </c>
      <c r="J290">
        <f t="shared" si="136"/>
        <v>117</v>
      </c>
      <c r="K290">
        <f t="shared" si="137"/>
        <v>84</v>
      </c>
      <c r="L290">
        <f t="shared" si="138"/>
        <v>84</v>
      </c>
      <c r="M290">
        <f t="shared" si="139"/>
        <v>97</v>
      </c>
      <c r="N290">
        <f t="shared" si="140"/>
        <v>97</v>
      </c>
      <c r="O290">
        <f t="shared" si="141"/>
        <v>74</v>
      </c>
      <c r="P290">
        <f t="shared" si="142"/>
        <v>74</v>
      </c>
      <c r="Q290">
        <f t="shared" si="143"/>
        <v>92</v>
      </c>
      <c r="R290">
        <f t="shared" si="144"/>
        <v>92</v>
      </c>
      <c r="S290">
        <f t="shared" si="145"/>
        <v>107</v>
      </c>
      <c r="T290">
        <f t="shared" si="146"/>
        <v>107</v>
      </c>
      <c r="U290">
        <f t="shared" si="147"/>
        <v>79</v>
      </c>
      <c r="V290">
        <f t="shared" si="148"/>
        <v>79</v>
      </c>
      <c r="W290">
        <f t="shared" si="149"/>
        <v>84</v>
      </c>
      <c r="X290">
        <f t="shared" si="150"/>
        <v>84</v>
      </c>
      <c r="Y290">
        <f t="shared" si="151"/>
        <v>71.5</v>
      </c>
      <c r="Z290">
        <f t="shared" si="152"/>
        <v>71.5</v>
      </c>
      <c r="AA290">
        <f t="shared" si="153"/>
        <v>82</v>
      </c>
      <c r="AB290">
        <f t="shared" si="154"/>
        <v>82</v>
      </c>
      <c r="AC290" s="27">
        <f t="shared" si="155"/>
        <v>77</v>
      </c>
      <c r="AD290">
        <f t="shared" si="156"/>
        <v>57</v>
      </c>
    </row>
    <row r="291" spans="1:30" x14ac:dyDescent="0.2">
      <c r="A291" t="str">
        <f t="shared" si="157"/>
        <v>Purple  6.3,  Yellow  6.0</v>
      </c>
      <c r="B291" s="11">
        <f t="shared" si="158"/>
        <v>62</v>
      </c>
      <c r="C291">
        <f t="shared" si="129"/>
        <v>87</v>
      </c>
      <c r="D291">
        <f t="shared" si="130"/>
        <v>87</v>
      </c>
      <c r="E291">
        <f t="shared" si="131"/>
        <v>92</v>
      </c>
      <c r="F291">
        <f t="shared" si="132"/>
        <v>92</v>
      </c>
      <c r="G291">
        <f t="shared" si="133"/>
        <v>97</v>
      </c>
      <c r="H291">
        <f t="shared" si="134"/>
        <v>97</v>
      </c>
      <c r="I291">
        <f t="shared" si="135"/>
        <v>122</v>
      </c>
      <c r="J291">
        <f t="shared" si="136"/>
        <v>122</v>
      </c>
      <c r="K291">
        <f t="shared" si="137"/>
        <v>89</v>
      </c>
      <c r="L291">
        <f t="shared" si="138"/>
        <v>89</v>
      </c>
      <c r="M291">
        <f t="shared" si="139"/>
        <v>102</v>
      </c>
      <c r="N291">
        <f t="shared" si="140"/>
        <v>102</v>
      </c>
      <c r="O291">
        <f t="shared" si="141"/>
        <v>79</v>
      </c>
      <c r="P291">
        <f t="shared" si="142"/>
        <v>79</v>
      </c>
      <c r="Q291">
        <f t="shared" si="143"/>
        <v>97</v>
      </c>
      <c r="R291">
        <f t="shared" si="144"/>
        <v>97</v>
      </c>
      <c r="S291">
        <f t="shared" si="145"/>
        <v>112</v>
      </c>
      <c r="T291">
        <f t="shared" si="146"/>
        <v>112</v>
      </c>
      <c r="U291">
        <f t="shared" si="147"/>
        <v>84</v>
      </c>
      <c r="V291">
        <f t="shared" si="148"/>
        <v>84</v>
      </c>
      <c r="W291">
        <f t="shared" si="149"/>
        <v>89</v>
      </c>
      <c r="X291">
        <f t="shared" si="150"/>
        <v>89</v>
      </c>
      <c r="Y291">
        <f t="shared" si="151"/>
        <v>76.5</v>
      </c>
      <c r="Z291">
        <f t="shared" si="152"/>
        <v>76.5</v>
      </c>
      <c r="AA291">
        <f t="shared" si="153"/>
        <v>87</v>
      </c>
      <c r="AB291">
        <f t="shared" si="154"/>
        <v>87</v>
      </c>
      <c r="AC291" s="27">
        <f t="shared" si="155"/>
        <v>82</v>
      </c>
      <c r="AD291">
        <f t="shared" si="156"/>
        <v>62</v>
      </c>
    </row>
    <row r="292" spans="1:30" hidden="1" x14ac:dyDescent="0.2">
      <c r="A292" t="str">
        <f t="shared" si="157"/>
        <v>Purple  6.3,  Yellow</v>
      </c>
      <c r="B292" s="11">
        <f t="shared" si="158"/>
        <v>62</v>
      </c>
      <c r="C292">
        <f t="shared" si="129"/>
        <v>87</v>
      </c>
      <c r="D292">
        <f t="shared" si="130"/>
        <v>87</v>
      </c>
      <c r="E292">
        <f t="shared" si="131"/>
        <v>92</v>
      </c>
      <c r="F292">
        <f t="shared" si="132"/>
        <v>92</v>
      </c>
      <c r="G292">
        <f t="shared" si="133"/>
        <v>97</v>
      </c>
      <c r="H292">
        <f t="shared" si="134"/>
        <v>97</v>
      </c>
      <c r="I292">
        <f t="shared" si="135"/>
        <v>122</v>
      </c>
      <c r="J292">
        <f t="shared" si="136"/>
        <v>122</v>
      </c>
      <c r="K292">
        <f t="shared" si="137"/>
        <v>89</v>
      </c>
      <c r="L292">
        <f t="shared" si="138"/>
        <v>89</v>
      </c>
      <c r="M292">
        <f t="shared" si="139"/>
        <v>102</v>
      </c>
      <c r="N292">
        <f t="shared" si="140"/>
        <v>102</v>
      </c>
      <c r="O292">
        <f t="shared" si="141"/>
        <v>79</v>
      </c>
      <c r="P292">
        <f t="shared" si="142"/>
        <v>79</v>
      </c>
      <c r="Q292">
        <f t="shared" si="143"/>
        <v>97</v>
      </c>
      <c r="R292">
        <f t="shared" si="144"/>
        <v>97</v>
      </c>
      <c r="S292">
        <f t="shared" si="145"/>
        <v>112</v>
      </c>
      <c r="T292">
        <f t="shared" si="146"/>
        <v>112</v>
      </c>
      <c r="U292">
        <f t="shared" si="147"/>
        <v>84</v>
      </c>
      <c r="V292">
        <f t="shared" si="148"/>
        <v>84</v>
      </c>
      <c r="W292">
        <f t="shared" si="149"/>
        <v>89</v>
      </c>
      <c r="X292">
        <f t="shared" si="150"/>
        <v>89</v>
      </c>
      <c r="Y292">
        <f t="shared" si="151"/>
        <v>76.5</v>
      </c>
      <c r="Z292">
        <f t="shared" si="152"/>
        <v>76.5</v>
      </c>
      <c r="AA292">
        <f t="shared" si="153"/>
        <v>87</v>
      </c>
      <c r="AB292">
        <f t="shared" si="154"/>
        <v>87</v>
      </c>
      <c r="AC292" s="27">
        <f t="shared" si="155"/>
        <v>82</v>
      </c>
      <c r="AD292">
        <f t="shared" si="156"/>
        <v>62</v>
      </c>
    </row>
    <row r="293" spans="1:30" x14ac:dyDescent="0.2">
      <c r="A293" t="str">
        <f t="shared" si="157"/>
        <v>Purple  6.3,  Blue  5.0</v>
      </c>
      <c r="B293" s="11">
        <f t="shared" si="158"/>
        <v>49.5</v>
      </c>
      <c r="C293">
        <f t="shared" si="129"/>
        <v>74.5</v>
      </c>
      <c r="D293">
        <f t="shared" si="130"/>
        <v>74.5</v>
      </c>
      <c r="E293">
        <f t="shared" si="131"/>
        <v>79.5</v>
      </c>
      <c r="F293">
        <f t="shared" si="132"/>
        <v>79.5</v>
      </c>
      <c r="G293">
        <f t="shared" si="133"/>
        <v>84.5</v>
      </c>
      <c r="H293">
        <f t="shared" si="134"/>
        <v>84.5</v>
      </c>
      <c r="I293">
        <f t="shared" si="135"/>
        <v>109.5</v>
      </c>
      <c r="J293">
        <f t="shared" si="136"/>
        <v>109.5</v>
      </c>
      <c r="K293">
        <f t="shared" si="137"/>
        <v>76.5</v>
      </c>
      <c r="L293">
        <f t="shared" si="138"/>
        <v>76.5</v>
      </c>
      <c r="M293">
        <f t="shared" si="139"/>
        <v>89.5</v>
      </c>
      <c r="N293">
        <f t="shared" si="140"/>
        <v>89.5</v>
      </c>
      <c r="O293">
        <f t="shared" si="141"/>
        <v>66.5</v>
      </c>
      <c r="P293">
        <f t="shared" si="142"/>
        <v>66.5</v>
      </c>
      <c r="Q293">
        <f t="shared" si="143"/>
        <v>84.5</v>
      </c>
      <c r="R293">
        <f t="shared" si="144"/>
        <v>84.5</v>
      </c>
      <c r="S293">
        <f t="shared" si="145"/>
        <v>99.5</v>
      </c>
      <c r="T293">
        <f t="shared" si="146"/>
        <v>99.5</v>
      </c>
      <c r="U293">
        <f t="shared" si="147"/>
        <v>71.5</v>
      </c>
      <c r="V293">
        <f t="shared" si="148"/>
        <v>71.5</v>
      </c>
      <c r="W293">
        <f t="shared" si="149"/>
        <v>76.5</v>
      </c>
      <c r="X293">
        <f t="shared" si="150"/>
        <v>76.5</v>
      </c>
      <c r="Y293">
        <f t="shared" si="151"/>
        <v>64</v>
      </c>
      <c r="Z293">
        <f t="shared" si="152"/>
        <v>64</v>
      </c>
      <c r="AA293">
        <f t="shared" si="153"/>
        <v>74.5</v>
      </c>
      <c r="AB293">
        <f t="shared" si="154"/>
        <v>74.5</v>
      </c>
      <c r="AC293" s="27">
        <f t="shared" si="155"/>
        <v>69.5</v>
      </c>
      <c r="AD293">
        <f t="shared" si="156"/>
        <v>49.5</v>
      </c>
    </row>
    <row r="294" spans="1:30" hidden="1" x14ac:dyDescent="0.2">
      <c r="A294" t="str">
        <f t="shared" si="157"/>
        <v>Purple  6.3,  Blue</v>
      </c>
      <c r="B294" s="11">
        <f t="shared" si="158"/>
        <v>49.5</v>
      </c>
      <c r="C294">
        <f t="shared" si="129"/>
        <v>74.5</v>
      </c>
      <c r="D294">
        <f t="shared" si="130"/>
        <v>74.5</v>
      </c>
      <c r="E294">
        <f t="shared" si="131"/>
        <v>79.5</v>
      </c>
      <c r="F294">
        <f t="shared" si="132"/>
        <v>79.5</v>
      </c>
      <c r="G294">
        <f t="shared" si="133"/>
        <v>84.5</v>
      </c>
      <c r="H294">
        <f t="shared" si="134"/>
        <v>84.5</v>
      </c>
      <c r="I294">
        <f t="shared" si="135"/>
        <v>109.5</v>
      </c>
      <c r="J294">
        <f t="shared" si="136"/>
        <v>109.5</v>
      </c>
      <c r="K294">
        <f t="shared" si="137"/>
        <v>76.5</v>
      </c>
      <c r="L294">
        <f t="shared" si="138"/>
        <v>76.5</v>
      </c>
      <c r="M294">
        <f t="shared" si="139"/>
        <v>89.5</v>
      </c>
      <c r="N294">
        <f t="shared" si="140"/>
        <v>89.5</v>
      </c>
      <c r="O294">
        <f t="shared" si="141"/>
        <v>66.5</v>
      </c>
      <c r="P294">
        <f t="shared" si="142"/>
        <v>66.5</v>
      </c>
      <c r="Q294">
        <f t="shared" si="143"/>
        <v>84.5</v>
      </c>
      <c r="R294">
        <f t="shared" si="144"/>
        <v>84.5</v>
      </c>
      <c r="S294">
        <f t="shared" si="145"/>
        <v>99.5</v>
      </c>
      <c r="T294">
        <f t="shared" si="146"/>
        <v>99.5</v>
      </c>
      <c r="U294">
        <f t="shared" si="147"/>
        <v>71.5</v>
      </c>
      <c r="V294">
        <f t="shared" si="148"/>
        <v>71.5</v>
      </c>
      <c r="W294">
        <f t="shared" si="149"/>
        <v>76.5</v>
      </c>
      <c r="X294">
        <f t="shared" si="150"/>
        <v>76.5</v>
      </c>
      <c r="Y294">
        <f t="shared" si="151"/>
        <v>64</v>
      </c>
      <c r="Z294">
        <f t="shared" si="152"/>
        <v>64</v>
      </c>
      <c r="AA294">
        <f t="shared" si="153"/>
        <v>74.5</v>
      </c>
      <c r="AB294">
        <f t="shared" si="154"/>
        <v>74.5</v>
      </c>
      <c r="AC294" s="27">
        <f t="shared" si="155"/>
        <v>69.5</v>
      </c>
      <c r="AD294">
        <f t="shared" si="156"/>
        <v>49.5</v>
      </c>
    </row>
    <row r="295" spans="1:30" x14ac:dyDescent="0.2">
      <c r="A295" t="str">
        <f t="shared" si="157"/>
        <v>Purple  6.3,  White  6.0</v>
      </c>
      <c r="B295" s="11">
        <f t="shared" si="158"/>
        <v>60</v>
      </c>
      <c r="C295">
        <f t="shared" si="129"/>
        <v>85</v>
      </c>
      <c r="D295">
        <f t="shared" si="130"/>
        <v>85</v>
      </c>
      <c r="E295">
        <f t="shared" si="131"/>
        <v>90</v>
      </c>
      <c r="F295">
        <f t="shared" si="132"/>
        <v>90</v>
      </c>
      <c r="G295">
        <f t="shared" si="133"/>
        <v>95</v>
      </c>
      <c r="H295">
        <f t="shared" si="134"/>
        <v>95</v>
      </c>
      <c r="I295">
        <f t="shared" si="135"/>
        <v>120</v>
      </c>
      <c r="J295">
        <f t="shared" si="136"/>
        <v>120</v>
      </c>
      <c r="K295">
        <f t="shared" si="137"/>
        <v>87</v>
      </c>
      <c r="L295">
        <f t="shared" si="138"/>
        <v>87</v>
      </c>
      <c r="M295">
        <f t="shared" si="139"/>
        <v>100</v>
      </c>
      <c r="N295">
        <f t="shared" si="140"/>
        <v>100</v>
      </c>
      <c r="O295">
        <f t="shared" si="141"/>
        <v>77</v>
      </c>
      <c r="P295">
        <f t="shared" si="142"/>
        <v>77</v>
      </c>
      <c r="Q295">
        <f t="shared" si="143"/>
        <v>95</v>
      </c>
      <c r="R295">
        <f t="shared" si="144"/>
        <v>95</v>
      </c>
      <c r="S295">
        <f t="shared" si="145"/>
        <v>110</v>
      </c>
      <c r="T295">
        <f t="shared" si="146"/>
        <v>110</v>
      </c>
      <c r="U295">
        <f t="shared" si="147"/>
        <v>82</v>
      </c>
      <c r="V295">
        <f t="shared" si="148"/>
        <v>82</v>
      </c>
      <c r="W295">
        <f t="shared" si="149"/>
        <v>87</v>
      </c>
      <c r="X295">
        <f t="shared" si="150"/>
        <v>87</v>
      </c>
      <c r="Y295">
        <f t="shared" si="151"/>
        <v>74.5</v>
      </c>
      <c r="Z295">
        <f t="shared" si="152"/>
        <v>74.5</v>
      </c>
      <c r="AA295">
        <f t="shared" si="153"/>
        <v>85</v>
      </c>
      <c r="AB295">
        <f t="shared" si="154"/>
        <v>85</v>
      </c>
      <c r="AC295" s="27">
        <f t="shared" si="155"/>
        <v>80</v>
      </c>
      <c r="AD295">
        <f t="shared" si="156"/>
        <v>60</v>
      </c>
    </row>
    <row r="296" spans="1:30" hidden="1" x14ac:dyDescent="0.2">
      <c r="A296" t="str">
        <f t="shared" si="157"/>
        <v>Purple  6.3,  White</v>
      </c>
      <c r="B296" s="11">
        <f t="shared" si="158"/>
        <v>60</v>
      </c>
      <c r="C296">
        <f t="shared" si="129"/>
        <v>85</v>
      </c>
      <c r="D296">
        <f t="shared" si="130"/>
        <v>85</v>
      </c>
      <c r="E296">
        <f t="shared" si="131"/>
        <v>90</v>
      </c>
      <c r="F296">
        <f t="shared" si="132"/>
        <v>90</v>
      </c>
      <c r="G296">
        <f t="shared" si="133"/>
        <v>95</v>
      </c>
      <c r="H296">
        <f t="shared" si="134"/>
        <v>95</v>
      </c>
      <c r="I296">
        <f t="shared" si="135"/>
        <v>120</v>
      </c>
      <c r="J296">
        <f t="shared" si="136"/>
        <v>120</v>
      </c>
      <c r="K296">
        <f t="shared" si="137"/>
        <v>87</v>
      </c>
      <c r="L296">
        <f t="shared" si="138"/>
        <v>87</v>
      </c>
      <c r="M296">
        <f t="shared" si="139"/>
        <v>100</v>
      </c>
      <c r="N296">
        <f t="shared" si="140"/>
        <v>100</v>
      </c>
      <c r="O296">
        <f t="shared" si="141"/>
        <v>77</v>
      </c>
      <c r="P296">
        <f t="shared" si="142"/>
        <v>77</v>
      </c>
      <c r="Q296">
        <f t="shared" si="143"/>
        <v>95</v>
      </c>
      <c r="R296">
        <f t="shared" si="144"/>
        <v>95</v>
      </c>
      <c r="S296">
        <f t="shared" si="145"/>
        <v>110</v>
      </c>
      <c r="T296">
        <f t="shared" si="146"/>
        <v>110</v>
      </c>
      <c r="U296">
        <f t="shared" si="147"/>
        <v>82</v>
      </c>
      <c r="V296">
        <f t="shared" si="148"/>
        <v>82</v>
      </c>
      <c r="W296">
        <f t="shared" si="149"/>
        <v>87</v>
      </c>
      <c r="X296">
        <f t="shared" si="150"/>
        <v>87</v>
      </c>
      <c r="Y296">
        <f t="shared" si="151"/>
        <v>74.5</v>
      </c>
      <c r="Z296">
        <f t="shared" si="152"/>
        <v>74.5</v>
      </c>
      <c r="AA296">
        <f t="shared" si="153"/>
        <v>85</v>
      </c>
      <c r="AB296">
        <f t="shared" si="154"/>
        <v>85</v>
      </c>
      <c r="AC296" s="27">
        <f t="shared" si="155"/>
        <v>80</v>
      </c>
      <c r="AD296">
        <f t="shared" si="156"/>
        <v>60</v>
      </c>
    </row>
    <row r="297" spans="1:30" x14ac:dyDescent="0.2">
      <c r="A297" t="str">
        <f t="shared" si="157"/>
        <v>Purple  6.3,  Red/Green  5.6</v>
      </c>
      <c r="B297" s="11">
        <f t="shared" si="158"/>
        <v>55</v>
      </c>
      <c r="C297">
        <f t="shared" si="129"/>
        <v>80</v>
      </c>
      <c r="D297">
        <f t="shared" si="130"/>
        <v>80</v>
      </c>
      <c r="E297">
        <f t="shared" si="131"/>
        <v>85</v>
      </c>
      <c r="F297">
        <f t="shared" si="132"/>
        <v>85</v>
      </c>
      <c r="G297">
        <f t="shared" si="133"/>
        <v>90</v>
      </c>
      <c r="H297">
        <f t="shared" si="134"/>
        <v>90</v>
      </c>
      <c r="I297">
        <f t="shared" si="135"/>
        <v>115</v>
      </c>
      <c r="J297">
        <f t="shared" si="136"/>
        <v>115</v>
      </c>
      <c r="K297">
        <f t="shared" si="137"/>
        <v>82</v>
      </c>
      <c r="L297">
        <f t="shared" si="138"/>
        <v>82</v>
      </c>
      <c r="M297">
        <f t="shared" si="139"/>
        <v>95</v>
      </c>
      <c r="N297">
        <f t="shared" si="140"/>
        <v>95</v>
      </c>
      <c r="O297">
        <f t="shared" si="141"/>
        <v>72</v>
      </c>
      <c r="P297">
        <f t="shared" si="142"/>
        <v>72</v>
      </c>
      <c r="Q297">
        <f t="shared" si="143"/>
        <v>90</v>
      </c>
      <c r="R297">
        <f t="shared" si="144"/>
        <v>90</v>
      </c>
      <c r="S297">
        <f t="shared" si="145"/>
        <v>105</v>
      </c>
      <c r="T297">
        <f t="shared" si="146"/>
        <v>105</v>
      </c>
      <c r="U297">
        <f t="shared" si="147"/>
        <v>77</v>
      </c>
      <c r="V297">
        <f t="shared" si="148"/>
        <v>77</v>
      </c>
      <c r="W297">
        <f t="shared" si="149"/>
        <v>82</v>
      </c>
      <c r="X297">
        <f t="shared" si="150"/>
        <v>82</v>
      </c>
      <c r="Y297">
        <f t="shared" si="151"/>
        <v>69.5</v>
      </c>
      <c r="Z297">
        <f t="shared" si="152"/>
        <v>69.5</v>
      </c>
      <c r="AA297">
        <f t="shared" si="153"/>
        <v>80</v>
      </c>
      <c r="AB297">
        <f t="shared" si="154"/>
        <v>80</v>
      </c>
      <c r="AC297" s="27">
        <f t="shared" si="155"/>
        <v>75</v>
      </c>
      <c r="AD297">
        <f t="shared" si="156"/>
        <v>55</v>
      </c>
    </row>
    <row r="298" spans="1:30" hidden="1" x14ac:dyDescent="0.2">
      <c r="A298" t="str">
        <f t="shared" si="157"/>
        <v>Purple  6.3,  Red/Green</v>
      </c>
      <c r="B298" s="11">
        <f t="shared" si="158"/>
        <v>35</v>
      </c>
      <c r="C298">
        <f t="shared" si="129"/>
        <v>60</v>
      </c>
      <c r="D298">
        <f t="shared" si="130"/>
        <v>60</v>
      </c>
      <c r="E298">
        <f t="shared" si="131"/>
        <v>65</v>
      </c>
      <c r="F298">
        <f t="shared" si="132"/>
        <v>65</v>
      </c>
      <c r="G298">
        <f t="shared" si="133"/>
        <v>70</v>
      </c>
      <c r="H298">
        <f t="shared" si="134"/>
        <v>70</v>
      </c>
      <c r="I298">
        <f t="shared" si="135"/>
        <v>95</v>
      </c>
      <c r="J298">
        <f t="shared" si="136"/>
        <v>95</v>
      </c>
      <c r="K298">
        <f t="shared" si="137"/>
        <v>62</v>
      </c>
      <c r="L298">
        <f t="shared" si="138"/>
        <v>62</v>
      </c>
      <c r="M298">
        <f t="shared" si="139"/>
        <v>75</v>
      </c>
      <c r="N298">
        <f t="shared" si="140"/>
        <v>75</v>
      </c>
      <c r="O298">
        <f t="shared" si="141"/>
        <v>52</v>
      </c>
      <c r="P298">
        <f t="shared" si="142"/>
        <v>52</v>
      </c>
      <c r="Q298">
        <f t="shared" si="143"/>
        <v>70</v>
      </c>
      <c r="R298">
        <f t="shared" si="144"/>
        <v>70</v>
      </c>
      <c r="S298">
        <f t="shared" si="145"/>
        <v>85</v>
      </c>
      <c r="T298">
        <f t="shared" si="146"/>
        <v>85</v>
      </c>
      <c r="U298">
        <f t="shared" si="147"/>
        <v>57</v>
      </c>
      <c r="V298">
        <f t="shared" si="148"/>
        <v>57</v>
      </c>
      <c r="W298">
        <f t="shared" si="149"/>
        <v>62</v>
      </c>
      <c r="X298">
        <f t="shared" si="150"/>
        <v>62</v>
      </c>
      <c r="Y298">
        <f t="shared" si="151"/>
        <v>49.5</v>
      </c>
      <c r="Z298">
        <f t="shared" si="152"/>
        <v>49.5</v>
      </c>
      <c r="AA298">
        <f t="shared" si="153"/>
        <v>60</v>
      </c>
      <c r="AB298">
        <f t="shared" si="154"/>
        <v>60</v>
      </c>
      <c r="AC298" s="27">
        <f t="shared" si="155"/>
        <v>55</v>
      </c>
      <c r="AD298">
        <f t="shared" si="156"/>
        <v>35</v>
      </c>
    </row>
    <row r="299" spans="1:30" x14ac:dyDescent="0.2">
      <c r="A299" t="str">
        <f>$S$41&amp;",  "&amp;$A43</f>
        <v>Green  7.1,  Alpine Blue 5.6</v>
      </c>
      <c r="B299" s="11">
        <f>S43</f>
        <v>75</v>
      </c>
      <c r="C299">
        <f t="shared" si="129"/>
        <v>100</v>
      </c>
      <c r="D299">
        <f t="shared" si="130"/>
        <v>100</v>
      </c>
      <c r="E299">
        <f t="shared" si="131"/>
        <v>105</v>
      </c>
      <c r="F299">
        <f t="shared" si="132"/>
        <v>105</v>
      </c>
      <c r="G299">
        <f t="shared" si="133"/>
        <v>110</v>
      </c>
      <c r="H299">
        <f t="shared" si="134"/>
        <v>110</v>
      </c>
      <c r="I299">
        <f t="shared" si="135"/>
        <v>135</v>
      </c>
      <c r="J299">
        <f t="shared" si="136"/>
        <v>135</v>
      </c>
      <c r="K299">
        <f t="shared" si="137"/>
        <v>102</v>
      </c>
      <c r="L299">
        <f t="shared" si="138"/>
        <v>102</v>
      </c>
      <c r="M299">
        <f t="shared" si="139"/>
        <v>115</v>
      </c>
      <c r="N299">
        <f t="shared" si="140"/>
        <v>115</v>
      </c>
      <c r="O299">
        <f t="shared" si="141"/>
        <v>92</v>
      </c>
      <c r="P299">
        <f t="shared" si="142"/>
        <v>92</v>
      </c>
      <c r="Q299">
        <f t="shared" si="143"/>
        <v>110</v>
      </c>
      <c r="R299">
        <f t="shared" si="144"/>
        <v>110</v>
      </c>
      <c r="S299">
        <f t="shared" si="145"/>
        <v>125</v>
      </c>
      <c r="T299">
        <f t="shared" si="146"/>
        <v>125</v>
      </c>
      <c r="U299">
        <f t="shared" si="147"/>
        <v>97</v>
      </c>
      <c r="V299">
        <f t="shared" si="148"/>
        <v>97</v>
      </c>
      <c r="W299">
        <f t="shared" si="149"/>
        <v>102</v>
      </c>
      <c r="X299">
        <f t="shared" si="150"/>
        <v>102</v>
      </c>
      <c r="Y299">
        <f t="shared" si="151"/>
        <v>89.5</v>
      </c>
      <c r="Z299">
        <f t="shared" si="152"/>
        <v>89.5</v>
      </c>
      <c r="AA299">
        <f t="shared" si="153"/>
        <v>100</v>
      </c>
      <c r="AB299">
        <f t="shared" si="154"/>
        <v>100</v>
      </c>
      <c r="AC299" s="27">
        <f t="shared" si="155"/>
        <v>95</v>
      </c>
      <c r="AD299">
        <f t="shared" si="156"/>
        <v>75</v>
      </c>
    </row>
    <row r="300" spans="1:30" hidden="1" x14ac:dyDescent="0.2">
      <c r="A300" t="str">
        <f t="shared" ref="A300:A326" si="159">$S$41&amp;",  "&amp;$A44</f>
        <v>Green  7.1,  Alpine Blue</v>
      </c>
      <c r="B300" s="11">
        <f t="shared" ref="B300:B326" si="160">S44</f>
        <v>75</v>
      </c>
      <c r="C300">
        <f t="shared" si="129"/>
        <v>100</v>
      </c>
      <c r="D300">
        <f t="shared" si="130"/>
        <v>100</v>
      </c>
      <c r="E300">
        <f t="shared" si="131"/>
        <v>105</v>
      </c>
      <c r="F300">
        <f t="shared" si="132"/>
        <v>105</v>
      </c>
      <c r="G300">
        <f t="shared" si="133"/>
        <v>110</v>
      </c>
      <c r="H300">
        <f t="shared" si="134"/>
        <v>110</v>
      </c>
      <c r="I300">
        <f t="shared" si="135"/>
        <v>135</v>
      </c>
      <c r="J300">
        <f t="shared" si="136"/>
        <v>135</v>
      </c>
      <c r="K300">
        <f t="shared" si="137"/>
        <v>102</v>
      </c>
      <c r="L300">
        <f t="shared" si="138"/>
        <v>102</v>
      </c>
      <c r="M300">
        <f t="shared" si="139"/>
        <v>115</v>
      </c>
      <c r="N300">
        <f t="shared" si="140"/>
        <v>115</v>
      </c>
      <c r="O300">
        <f t="shared" si="141"/>
        <v>92</v>
      </c>
      <c r="P300">
        <f t="shared" si="142"/>
        <v>92</v>
      </c>
      <c r="Q300">
        <f t="shared" si="143"/>
        <v>110</v>
      </c>
      <c r="R300">
        <f t="shared" si="144"/>
        <v>110</v>
      </c>
      <c r="S300">
        <f t="shared" si="145"/>
        <v>125</v>
      </c>
      <c r="T300">
        <f t="shared" si="146"/>
        <v>125</v>
      </c>
      <c r="U300">
        <f t="shared" si="147"/>
        <v>97</v>
      </c>
      <c r="V300">
        <f t="shared" si="148"/>
        <v>97</v>
      </c>
      <c r="W300">
        <f t="shared" si="149"/>
        <v>102</v>
      </c>
      <c r="X300">
        <f t="shared" si="150"/>
        <v>102</v>
      </c>
      <c r="Y300">
        <f t="shared" si="151"/>
        <v>89.5</v>
      </c>
      <c r="Z300">
        <f t="shared" si="152"/>
        <v>89.5</v>
      </c>
      <c r="AA300">
        <f t="shared" si="153"/>
        <v>100</v>
      </c>
      <c r="AB300">
        <f t="shared" si="154"/>
        <v>100</v>
      </c>
      <c r="AC300" s="27">
        <f t="shared" si="155"/>
        <v>95</v>
      </c>
      <c r="AD300">
        <f t="shared" si="156"/>
        <v>75</v>
      </c>
    </row>
    <row r="301" spans="1:30" x14ac:dyDescent="0.2">
      <c r="A301" t="str">
        <f t="shared" si="159"/>
        <v>Green  7.1,  Brown  5.6</v>
      </c>
      <c r="B301" s="11">
        <f t="shared" si="160"/>
        <v>80</v>
      </c>
      <c r="C301">
        <f t="shared" si="129"/>
        <v>105</v>
      </c>
      <c r="D301">
        <f t="shared" si="130"/>
        <v>105</v>
      </c>
      <c r="E301">
        <f t="shared" si="131"/>
        <v>110</v>
      </c>
      <c r="F301">
        <f t="shared" si="132"/>
        <v>110</v>
      </c>
      <c r="G301">
        <f t="shared" si="133"/>
        <v>115</v>
      </c>
      <c r="H301">
        <f t="shared" si="134"/>
        <v>115</v>
      </c>
      <c r="I301">
        <f t="shared" si="135"/>
        <v>140</v>
      </c>
      <c r="J301">
        <f t="shared" si="136"/>
        <v>140</v>
      </c>
      <c r="K301">
        <f t="shared" si="137"/>
        <v>107</v>
      </c>
      <c r="L301">
        <f t="shared" si="138"/>
        <v>107</v>
      </c>
      <c r="M301">
        <f t="shared" si="139"/>
        <v>120</v>
      </c>
      <c r="N301">
        <f t="shared" si="140"/>
        <v>120</v>
      </c>
      <c r="O301">
        <f t="shared" si="141"/>
        <v>97</v>
      </c>
      <c r="P301">
        <f t="shared" si="142"/>
        <v>97</v>
      </c>
      <c r="Q301">
        <f t="shared" si="143"/>
        <v>115</v>
      </c>
      <c r="R301">
        <f t="shared" si="144"/>
        <v>115</v>
      </c>
      <c r="S301">
        <f t="shared" si="145"/>
        <v>130</v>
      </c>
      <c r="T301">
        <f t="shared" si="146"/>
        <v>130</v>
      </c>
      <c r="U301">
        <f t="shared" si="147"/>
        <v>102</v>
      </c>
      <c r="V301">
        <f t="shared" si="148"/>
        <v>102</v>
      </c>
      <c r="W301">
        <f t="shared" si="149"/>
        <v>107</v>
      </c>
      <c r="X301">
        <f t="shared" si="150"/>
        <v>107</v>
      </c>
      <c r="Y301">
        <f t="shared" si="151"/>
        <v>94.5</v>
      </c>
      <c r="Z301">
        <f t="shared" si="152"/>
        <v>94.5</v>
      </c>
      <c r="AA301">
        <f t="shared" si="153"/>
        <v>105</v>
      </c>
      <c r="AB301">
        <f t="shared" si="154"/>
        <v>105</v>
      </c>
      <c r="AC301" s="27">
        <f t="shared" si="155"/>
        <v>100</v>
      </c>
      <c r="AD301">
        <f t="shared" si="156"/>
        <v>80</v>
      </c>
    </row>
    <row r="302" spans="1:30" hidden="1" x14ac:dyDescent="0.2">
      <c r="A302" t="str">
        <f t="shared" si="159"/>
        <v>Green  7.1,  Brown</v>
      </c>
      <c r="B302" s="11">
        <f t="shared" si="160"/>
        <v>80</v>
      </c>
      <c r="C302">
        <f t="shared" si="129"/>
        <v>105</v>
      </c>
      <c r="D302">
        <f t="shared" si="130"/>
        <v>105</v>
      </c>
      <c r="E302">
        <f t="shared" si="131"/>
        <v>110</v>
      </c>
      <c r="F302">
        <f t="shared" si="132"/>
        <v>110</v>
      </c>
      <c r="G302">
        <f t="shared" si="133"/>
        <v>115</v>
      </c>
      <c r="H302">
        <f t="shared" si="134"/>
        <v>115</v>
      </c>
      <c r="I302">
        <f t="shared" si="135"/>
        <v>140</v>
      </c>
      <c r="J302">
        <f t="shared" si="136"/>
        <v>140</v>
      </c>
      <c r="K302">
        <f t="shared" si="137"/>
        <v>107</v>
      </c>
      <c r="L302">
        <f t="shared" si="138"/>
        <v>107</v>
      </c>
      <c r="M302">
        <f t="shared" si="139"/>
        <v>120</v>
      </c>
      <c r="N302">
        <f t="shared" si="140"/>
        <v>120</v>
      </c>
      <c r="O302">
        <f t="shared" si="141"/>
        <v>97</v>
      </c>
      <c r="P302">
        <f t="shared" si="142"/>
        <v>97</v>
      </c>
      <c r="Q302">
        <f t="shared" si="143"/>
        <v>115</v>
      </c>
      <c r="R302">
        <f t="shared" si="144"/>
        <v>115</v>
      </c>
      <c r="S302">
        <f t="shared" si="145"/>
        <v>130</v>
      </c>
      <c r="T302">
        <f t="shared" si="146"/>
        <v>130</v>
      </c>
      <c r="U302">
        <f t="shared" si="147"/>
        <v>102</v>
      </c>
      <c r="V302">
        <f t="shared" si="148"/>
        <v>102</v>
      </c>
      <c r="W302">
        <f t="shared" si="149"/>
        <v>107</v>
      </c>
      <c r="X302">
        <f t="shared" si="150"/>
        <v>107</v>
      </c>
      <c r="Y302">
        <f t="shared" si="151"/>
        <v>94.5</v>
      </c>
      <c r="Z302">
        <f t="shared" si="152"/>
        <v>94.5</v>
      </c>
      <c r="AA302">
        <f t="shared" si="153"/>
        <v>105</v>
      </c>
      <c r="AB302">
        <f t="shared" si="154"/>
        <v>105</v>
      </c>
      <c r="AC302" s="27">
        <f t="shared" si="155"/>
        <v>100</v>
      </c>
      <c r="AD302">
        <f t="shared" si="156"/>
        <v>80</v>
      </c>
    </row>
    <row r="303" spans="1:30" x14ac:dyDescent="0.2">
      <c r="A303" t="str">
        <f t="shared" si="159"/>
        <v>Green  7.1,  Desert Sand 6.0</v>
      </c>
      <c r="B303" s="11">
        <f t="shared" si="160"/>
        <v>85</v>
      </c>
      <c r="C303">
        <f t="shared" si="129"/>
        <v>110</v>
      </c>
      <c r="D303">
        <f t="shared" si="130"/>
        <v>110</v>
      </c>
      <c r="E303">
        <f t="shared" si="131"/>
        <v>115</v>
      </c>
      <c r="F303">
        <f t="shared" si="132"/>
        <v>115</v>
      </c>
      <c r="G303">
        <f t="shared" si="133"/>
        <v>120</v>
      </c>
      <c r="H303">
        <f t="shared" si="134"/>
        <v>120</v>
      </c>
      <c r="I303">
        <f t="shared" si="135"/>
        <v>145</v>
      </c>
      <c r="J303">
        <f t="shared" si="136"/>
        <v>145</v>
      </c>
      <c r="K303">
        <f t="shared" si="137"/>
        <v>112</v>
      </c>
      <c r="L303">
        <f t="shared" si="138"/>
        <v>112</v>
      </c>
      <c r="M303">
        <f t="shared" si="139"/>
        <v>125</v>
      </c>
      <c r="N303">
        <f t="shared" si="140"/>
        <v>125</v>
      </c>
      <c r="O303">
        <f t="shared" si="141"/>
        <v>102</v>
      </c>
      <c r="P303">
        <f t="shared" si="142"/>
        <v>102</v>
      </c>
      <c r="Q303">
        <f t="shared" si="143"/>
        <v>120</v>
      </c>
      <c r="R303">
        <f t="shared" si="144"/>
        <v>120</v>
      </c>
      <c r="S303">
        <f t="shared" si="145"/>
        <v>135</v>
      </c>
      <c r="T303">
        <f t="shared" si="146"/>
        <v>135</v>
      </c>
      <c r="U303">
        <f t="shared" si="147"/>
        <v>107</v>
      </c>
      <c r="V303">
        <f t="shared" si="148"/>
        <v>107</v>
      </c>
      <c r="W303">
        <f t="shared" si="149"/>
        <v>112</v>
      </c>
      <c r="X303">
        <f t="shared" si="150"/>
        <v>112</v>
      </c>
      <c r="Y303">
        <f t="shared" si="151"/>
        <v>99.5</v>
      </c>
      <c r="Z303">
        <f t="shared" si="152"/>
        <v>99.5</v>
      </c>
      <c r="AA303">
        <f t="shared" si="153"/>
        <v>110</v>
      </c>
      <c r="AB303">
        <f t="shared" si="154"/>
        <v>110</v>
      </c>
      <c r="AC303" s="27">
        <f t="shared" si="155"/>
        <v>105</v>
      </c>
      <c r="AD303">
        <f t="shared" si="156"/>
        <v>85</v>
      </c>
    </row>
    <row r="304" spans="1:30" hidden="1" x14ac:dyDescent="0.2">
      <c r="A304" t="str">
        <f t="shared" si="159"/>
        <v>Green  7.1,  Desert Sand</v>
      </c>
      <c r="B304" s="11">
        <f t="shared" si="160"/>
        <v>85</v>
      </c>
      <c r="C304">
        <f t="shared" si="129"/>
        <v>110</v>
      </c>
      <c r="D304">
        <f t="shared" si="130"/>
        <v>110</v>
      </c>
      <c r="E304">
        <f t="shared" si="131"/>
        <v>115</v>
      </c>
      <c r="F304">
        <f t="shared" si="132"/>
        <v>115</v>
      </c>
      <c r="G304">
        <f t="shared" si="133"/>
        <v>120</v>
      </c>
      <c r="H304">
        <f t="shared" si="134"/>
        <v>120</v>
      </c>
      <c r="I304">
        <f t="shared" si="135"/>
        <v>145</v>
      </c>
      <c r="J304">
        <f t="shared" si="136"/>
        <v>145</v>
      </c>
      <c r="K304">
        <f t="shared" si="137"/>
        <v>112</v>
      </c>
      <c r="L304">
        <f t="shared" si="138"/>
        <v>112</v>
      </c>
      <c r="M304">
        <f t="shared" si="139"/>
        <v>125</v>
      </c>
      <c r="N304">
        <f t="shared" si="140"/>
        <v>125</v>
      </c>
      <c r="O304">
        <f t="shared" si="141"/>
        <v>102</v>
      </c>
      <c r="P304">
        <f t="shared" si="142"/>
        <v>102</v>
      </c>
      <c r="Q304">
        <f t="shared" si="143"/>
        <v>120</v>
      </c>
      <c r="R304">
        <f t="shared" si="144"/>
        <v>120</v>
      </c>
      <c r="S304">
        <f t="shared" si="145"/>
        <v>135</v>
      </c>
      <c r="T304">
        <f t="shared" si="146"/>
        <v>135</v>
      </c>
      <c r="U304">
        <f t="shared" si="147"/>
        <v>107</v>
      </c>
      <c r="V304">
        <f t="shared" si="148"/>
        <v>107</v>
      </c>
      <c r="W304">
        <f t="shared" si="149"/>
        <v>112</v>
      </c>
      <c r="X304">
        <f t="shared" si="150"/>
        <v>112</v>
      </c>
      <c r="Y304">
        <f t="shared" si="151"/>
        <v>99.5</v>
      </c>
      <c r="Z304">
        <f t="shared" si="152"/>
        <v>99.5</v>
      </c>
      <c r="AA304">
        <f t="shared" si="153"/>
        <v>110</v>
      </c>
      <c r="AB304">
        <f t="shared" si="154"/>
        <v>110</v>
      </c>
      <c r="AC304" s="27">
        <f t="shared" si="155"/>
        <v>105</v>
      </c>
      <c r="AD304">
        <f t="shared" si="156"/>
        <v>85</v>
      </c>
    </row>
    <row r="305" spans="1:30" x14ac:dyDescent="0.2">
      <c r="A305" t="str">
        <f t="shared" si="159"/>
        <v>Green  7.1,  Red  7.1</v>
      </c>
      <c r="B305" s="11">
        <f t="shared" si="160"/>
        <v>110</v>
      </c>
      <c r="C305">
        <f t="shared" si="129"/>
        <v>135</v>
      </c>
      <c r="D305">
        <f t="shared" si="130"/>
        <v>135</v>
      </c>
      <c r="E305">
        <f t="shared" si="131"/>
        <v>140</v>
      </c>
      <c r="F305">
        <f t="shared" si="132"/>
        <v>140</v>
      </c>
      <c r="G305">
        <f t="shared" si="133"/>
        <v>145</v>
      </c>
      <c r="H305">
        <f t="shared" si="134"/>
        <v>145</v>
      </c>
      <c r="I305">
        <f t="shared" si="135"/>
        <v>170</v>
      </c>
      <c r="J305">
        <f t="shared" si="136"/>
        <v>170</v>
      </c>
      <c r="K305">
        <f t="shared" si="137"/>
        <v>137</v>
      </c>
      <c r="L305">
        <f t="shared" si="138"/>
        <v>137</v>
      </c>
      <c r="M305">
        <f t="shared" si="139"/>
        <v>150</v>
      </c>
      <c r="N305">
        <f t="shared" si="140"/>
        <v>150</v>
      </c>
      <c r="O305">
        <f t="shared" si="141"/>
        <v>127</v>
      </c>
      <c r="P305">
        <f t="shared" si="142"/>
        <v>127</v>
      </c>
      <c r="Q305">
        <f t="shared" si="143"/>
        <v>145</v>
      </c>
      <c r="R305">
        <f t="shared" si="144"/>
        <v>145</v>
      </c>
      <c r="S305">
        <f t="shared" si="145"/>
        <v>160</v>
      </c>
      <c r="T305">
        <f t="shared" si="146"/>
        <v>160</v>
      </c>
      <c r="U305">
        <f t="shared" si="147"/>
        <v>132</v>
      </c>
      <c r="V305">
        <f t="shared" si="148"/>
        <v>132</v>
      </c>
      <c r="W305">
        <f t="shared" si="149"/>
        <v>137</v>
      </c>
      <c r="X305">
        <f t="shared" si="150"/>
        <v>137</v>
      </c>
      <c r="Y305">
        <f t="shared" si="151"/>
        <v>124.5</v>
      </c>
      <c r="Z305">
        <f t="shared" si="152"/>
        <v>124.5</v>
      </c>
      <c r="AA305">
        <f t="shared" si="153"/>
        <v>135</v>
      </c>
      <c r="AB305">
        <f t="shared" si="154"/>
        <v>135</v>
      </c>
      <c r="AC305" s="27">
        <f t="shared" si="155"/>
        <v>130</v>
      </c>
      <c r="AD305">
        <f t="shared" si="156"/>
        <v>110</v>
      </c>
    </row>
    <row r="306" spans="1:30" hidden="1" x14ac:dyDescent="0.2">
      <c r="A306" t="str">
        <f t="shared" si="159"/>
        <v>Green  7.1,  Red</v>
      </c>
      <c r="B306" s="11">
        <f t="shared" si="160"/>
        <v>110</v>
      </c>
      <c r="C306">
        <f t="shared" si="129"/>
        <v>135</v>
      </c>
      <c r="D306">
        <f t="shared" si="130"/>
        <v>135</v>
      </c>
      <c r="E306">
        <f t="shared" si="131"/>
        <v>140</v>
      </c>
      <c r="F306">
        <f t="shared" si="132"/>
        <v>140</v>
      </c>
      <c r="G306">
        <f t="shared" si="133"/>
        <v>145</v>
      </c>
      <c r="H306">
        <f t="shared" si="134"/>
        <v>145</v>
      </c>
      <c r="I306">
        <f t="shared" si="135"/>
        <v>170</v>
      </c>
      <c r="J306">
        <f t="shared" si="136"/>
        <v>170</v>
      </c>
      <c r="K306">
        <f t="shared" si="137"/>
        <v>137</v>
      </c>
      <c r="L306">
        <f t="shared" si="138"/>
        <v>137</v>
      </c>
      <c r="M306">
        <f t="shared" si="139"/>
        <v>150</v>
      </c>
      <c r="N306">
        <f t="shared" si="140"/>
        <v>150</v>
      </c>
      <c r="O306">
        <f t="shared" si="141"/>
        <v>127</v>
      </c>
      <c r="P306">
        <f t="shared" si="142"/>
        <v>127</v>
      </c>
      <c r="Q306">
        <f t="shared" si="143"/>
        <v>145</v>
      </c>
      <c r="R306">
        <f t="shared" si="144"/>
        <v>145</v>
      </c>
      <c r="S306">
        <f t="shared" si="145"/>
        <v>160</v>
      </c>
      <c r="T306">
        <f t="shared" si="146"/>
        <v>160</v>
      </c>
      <c r="U306">
        <f t="shared" si="147"/>
        <v>132</v>
      </c>
      <c r="V306">
        <f t="shared" si="148"/>
        <v>132</v>
      </c>
      <c r="W306">
        <f t="shared" si="149"/>
        <v>137</v>
      </c>
      <c r="X306">
        <f t="shared" si="150"/>
        <v>137</v>
      </c>
      <c r="Y306">
        <f t="shared" si="151"/>
        <v>124.5</v>
      </c>
      <c r="Z306">
        <f t="shared" si="152"/>
        <v>124.5</v>
      </c>
      <c r="AA306">
        <f t="shared" si="153"/>
        <v>135</v>
      </c>
      <c r="AB306">
        <f t="shared" si="154"/>
        <v>135</v>
      </c>
      <c r="AC306" s="27">
        <f t="shared" si="155"/>
        <v>130</v>
      </c>
      <c r="AD306">
        <f t="shared" si="156"/>
        <v>110</v>
      </c>
    </row>
    <row r="307" spans="1:30" x14ac:dyDescent="0.2">
      <c r="A307" t="str">
        <f t="shared" si="159"/>
        <v>Green  7.1,  Lichen  5.6</v>
      </c>
      <c r="B307" s="11">
        <f t="shared" si="160"/>
        <v>77</v>
      </c>
      <c r="C307">
        <f t="shared" si="129"/>
        <v>102</v>
      </c>
      <c r="D307">
        <f t="shared" si="130"/>
        <v>102</v>
      </c>
      <c r="E307">
        <f t="shared" si="131"/>
        <v>107</v>
      </c>
      <c r="F307">
        <f t="shared" si="132"/>
        <v>107</v>
      </c>
      <c r="G307">
        <f t="shared" si="133"/>
        <v>112</v>
      </c>
      <c r="H307">
        <f t="shared" si="134"/>
        <v>112</v>
      </c>
      <c r="I307">
        <f t="shared" si="135"/>
        <v>137</v>
      </c>
      <c r="J307">
        <f t="shared" si="136"/>
        <v>137</v>
      </c>
      <c r="K307">
        <f t="shared" si="137"/>
        <v>104</v>
      </c>
      <c r="L307">
        <f t="shared" si="138"/>
        <v>104</v>
      </c>
      <c r="M307">
        <f t="shared" si="139"/>
        <v>117</v>
      </c>
      <c r="N307">
        <f t="shared" si="140"/>
        <v>117</v>
      </c>
      <c r="O307">
        <f t="shared" si="141"/>
        <v>94</v>
      </c>
      <c r="P307">
        <f t="shared" si="142"/>
        <v>94</v>
      </c>
      <c r="Q307">
        <f t="shared" si="143"/>
        <v>112</v>
      </c>
      <c r="R307">
        <f t="shared" si="144"/>
        <v>112</v>
      </c>
      <c r="S307">
        <f t="shared" si="145"/>
        <v>127</v>
      </c>
      <c r="T307">
        <f t="shared" si="146"/>
        <v>127</v>
      </c>
      <c r="U307">
        <f t="shared" si="147"/>
        <v>99</v>
      </c>
      <c r="V307">
        <f t="shared" si="148"/>
        <v>99</v>
      </c>
      <c r="W307">
        <f t="shared" si="149"/>
        <v>104</v>
      </c>
      <c r="X307">
        <f t="shared" si="150"/>
        <v>104</v>
      </c>
      <c r="Y307">
        <f t="shared" si="151"/>
        <v>91.5</v>
      </c>
      <c r="Z307">
        <f t="shared" si="152"/>
        <v>91.5</v>
      </c>
      <c r="AA307">
        <f t="shared" si="153"/>
        <v>102</v>
      </c>
      <c r="AB307">
        <f t="shared" si="154"/>
        <v>102</v>
      </c>
      <c r="AC307" s="27">
        <f t="shared" si="155"/>
        <v>97</v>
      </c>
      <c r="AD307">
        <f t="shared" si="156"/>
        <v>77</v>
      </c>
    </row>
    <row r="308" spans="1:30" hidden="1" x14ac:dyDescent="0.2">
      <c r="A308" t="str">
        <f t="shared" si="159"/>
        <v>Green  7.1,  Lichen</v>
      </c>
      <c r="B308" s="11">
        <f t="shared" si="160"/>
        <v>77</v>
      </c>
      <c r="C308">
        <f t="shared" si="129"/>
        <v>102</v>
      </c>
      <c r="D308">
        <f t="shared" si="130"/>
        <v>102</v>
      </c>
      <c r="E308">
        <f t="shared" si="131"/>
        <v>107</v>
      </c>
      <c r="F308">
        <f t="shared" si="132"/>
        <v>107</v>
      </c>
      <c r="G308">
        <f t="shared" si="133"/>
        <v>112</v>
      </c>
      <c r="H308">
        <f t="shared" si="134"/>
        <v>112</v>
      </c>
      <c r="I308">
        <f t="shared" si="135"/>
        <v>137</v>
      </c>
      <c r="J308">
        <f t="shared" si="136"/>
        <v>137</v>
      </c>
      <c r="K308">
        <f t="shared" si="137"/>
        <v>104</v>
      </c>
      <c r="L308">
        <f t="shared" si="138"/>
        <v>104</v>
      </c>
      <c r="M308">
        <f t="shared" si="139"/>
        <v>117</v>
      </c>
      <c r="N308">
        <f t="shared" si="140"/>
        <v>117</v>
      </c>
      <c r="O308">
        <f t="shared" si="141"/>
        <v>94</v>
      </c>
      <c r="P308">
        <f t="shared" si="142"/>
        <v>94</v>
      </c>
      <c r="Q308">
        <f t="shared" si="143"/>
        <v>112</v>
      </c>
      <c r="R308">
        <f t="shared" si="144"/>
        <v>112</v>
      </c>
      <c r="S308">
        <f t="shared" si="145"/>
        <v>127</v>
      </c>
      <c r="T308">
        <f t="shared" si="146"/>
        <v>127</v>
      </c>
      <c r="U308">
        <f t="shared" si="147"/>
        <v>99</v>
      </c>
      <c r="V308">
        <f t="shared" si="148"/>
        <v>99</v>
      </c>
      <c r="W308">
        <f t="shared" si="149"/>
        <v>104</v>
      </c>
      <c r="X308">
        <f t="shared" si="150"/>
        <v>104</v>
      </c>
      <c r="Y308">
        <f t="shared" si="151"/>
        <v>91.5</v>
      </c>
      <c r="Z308">
        <f t="shared" si="152"/>
        <v>91.5</v>
      </c>
      <c r="AA308">
        <f t="shared" si="153"/>
        <v>102</v>
      </c>
      <c r="AB308">
        <f t="shared" si="154"/>
        <v>102</v>
      </c>
      <c r="AC308" s="27">
        <f t="shared" si="155"/>
        <v>97</v>
      </c>
      <c r="AD308">
        <f t="shared" si="156"/>
        <v>77</v>
      </c>
    </row>
    <row r="309" spans="1:30" x14ac:dyDescent="0.2">
      <c r="A309" t="str">
        <f t="shared" si="159"/>
        <v>Green  7.1,  Black  6.3</v>
      </c>
      <c r="B309" s="11">
        <f t="shared" si="160"/>
        <v>90</v>
      </c>
      <c r="C309">
        <f t="shared" si="129"/>
        <v>115</v>
      </c>
      <c r="D309">
        <f t="shared" si="130"/>
        <v>115</v>
      </c>
      <c r="E309">
        <f t="shared" si="131"/>
        <v>120</v>
      </c>
      <c r="F309">
        <f t="shared" si="132"/>
        <v>120</v>
      </c>
      <c r="G309">
        <f t="shared" si="133"/>
        <v>125</v>
      </c>
      <c r="H309">
        <f t="shared" si="134"/>
        <v>125</v>
      </c>
      <c r="I309">
        <f t="shared" si="135"/>
        <v>150</v>
      </c>
      <c r="J309">
        <f t="shared" si="136"/>
        <v>150</v>
      </c>
      <c r="K309">
        <f t="shared" si="137"/>
        <v>117</v>
      </c>
      <c r="L309">
        <f t="shared" si="138"/>
        <v>117</v>
      </c>
      <c r="M309">
        <f t="shared" si="139"/>
        <v>130</v>
      </c>
      <c r="N309">
        <f t="shared" si="140"/>
        <v>130</v>
      </c>
      <c r="O309">
        <f t="shared" si="141"/>
        <v>107</v>
      </c>
      <c r="P309">
        <f t="shared" si="142"/>
        <v>107</v>
      </c>
      <c r="Q309">
        <f t="shared" si="143"/>
        <v>125</v>
      </c>
      <c r="R309">
        <f t="shared" si="144"/>
        <v>125</v>
      </c>
      <c r="S309">
        <f t="shared" si="145"/>
        <v>140</v>
      </c>
      <c r="T309">
        <f t="shared" si="146"/>
        <v>140</v>
      </c>
      <c r="U309">
        <f t="shared" si="147"/>
        <v>112</v>
      </c>
      <c r="V309">
        <f t="shared" si="148"/>
        <v>112</v>
      </c>
      <c r="W309">
        <f t="shared" si="149"/>
        <v>117</v>
      </c>
      <c r="X309">
        <f t="shared" si="150"/>
        <v>117</v>
      </c>
      <c r="Y309">
        <f t="shared" si="151"/>
        <v>104.5</v>
      </c>
      <c r="Z309">
        <f t="shared" si="152"/>
        <v>104.5</v>
      </c>
      <c r="AA309">
        <f t="shared" si="153"/>
        <v>115</v>
      </c>
      <c r="AB309">
        <f t="shared" si="154"/>
        <v>115</v>
      </c>
      <c r="AC309" s="27">
        <f t="shared" si="155"/>
        <v>110</v>
      </c>
      <c r="AD309">
        <f t="shared" si="156"/>
        <v>90</v>
      </c>
    </row>
    <row r="310" spans="1:30" hidden="1" x14ac:dyDescent="0.2">
      <c r="A310" t="str">
        <f t="shared" si="159"/>
        <v>Green  7.1,  Black</v>
      </c>
      <c r="B310" s="11">
        <f t="shared" si="160"/>
        <v>90</v>
      </c>
      <c r="C310">
        <f t="shared" si="129"/>
        <v>115</v>
      </c>
      <c r="D310">
        <f t="shared" si="130"/>
        <v>115</v>
      </c>
      <c r="E310">
        <f t="shared" si="131"/>
        <v>120</v>
      </c>
      <c r="F310">
        <f t="shared" si="132"/>
        <v>120</v>
      </c>
      <c r="G310">
        <f t="shared" si="133"/>
        <v>125</v>
      </c>
      <c r="H310">
        <f t="shared" si="134"/>
        <v>125</v>
      </c>
      <c r="I310">
        <f t="shared" si="135"/>
        <v>150</v>
      </c>
      <c r="J310">
        <f t="shared" si="136"/>
        <v>150</v>
      </c>
      <c r="K310">
        <f t="shared" si="137"/>
        <v>117</v>
      </c>
      <c r="L310">
        <f t="shared" si="138"/>
        <v>117</v>
      </c>
      <c r="M310">
        <f t="shared" si="139"/>
        <v>130</v>
      </c>
      <c r="N310">
        <f t="shared" si="140"/>
        <v>130</v>
      </c>
      <c r="O310">
        <f t="shared" si="141"/>
        <v>107</v>
      </c>
      <c r="P310">
        <f t="shared" si="142"/>
        <v>107</v>
      </c>
      <c r="Q310">
        <f t="shared" si="143"/>
        <v>125</v>
      </c>
      <c r="R310">
        <f t="shared" si="144"/>
        <v>125</v>
      </c>
      <c r="S310">
        <f t="shared" si="145"/>
        <v>140</v>
      </c>
      <c r="T310">
        <f t="shared" si="146"/>
        <v>140</v>
      </c>
      <c r="U310">
        <f t="shared" si="147"/>
        <v>112</v>
      </c>
      <c r="V310">
        <f t="shared" si="148"/>
        <v>112</v>
      </c>
      <c r="W310">
        <f t="shared" si="149"/>
        <v>117</v>
      </c>
      <c r="X310">
        <f t="shared" si="150"/>
        <v>117</v>
      </c>
      <c r="Y310">
        <f t="shared" si="151"/>
        <v>104.5</v>
      </c>
      <c r="Z310">
        <f t="shared" si="152"/>
        <v>104.5</v>
      </c>
      <c r="AA310">
        <f t="shared" si="153"/>
        <v>115</v>
      </c>
      <c r="AB310">
        <f t="shared" si="154"/>
        <v>115</v>
      </c>
      <c r="AC310" s="27">
        <f t="shared" si="155"/>
        <v>110</v>
      </c>
      <c r="AD310">
        <f t="shared" si="156"/>
        <v>90</v>
      </c>
    </row>
    <row r="311" spans="1:30" x14ac:dyDescent="0.2">
      <c r="A311" t="str">
        <f t="shared" si="159"/>
        <v>Green  7.1,  Terracotta  5.0</v>
      </c>
      <c r="B311" s="11">
        <f t="shared" si="160"/>
        <v>67</v>
      </c>
      <c r="C311">
        <f t="shared" si="129"/>
        <v>92</v>
      </c>
      <c r="D311">
        <f t="shared" si="130"/>
        <v>92</v>
      </c>
      <c r="E311">
        <f t="shared" si="131"/>
        <v>97</v>
      </c>
      <c r="F311">
        <f t="shared" si="132"/>
        <v>97</v>
      </c>
      <c r="G311">
        <f t="shared" si="133"/>
        <v>102</v>
      </c>
      <c r="H311">
        <f t="shared" si="134"/>
        <v>102</v>
      </c>
      <c r="I311">
        <f t="shared" si="135"/>
        <v>127</v>
      </c>
      <c r="J311">
        <f t="shared" si="136"/>
        <v>127</v>
      </c>
      <c r="K311">
        <f t="shared" si="137"/>
        <v>94</v>
      </c>
      <c r="L311">
        <f t="shared" si="138"/>
        <v>94</v>
      </c>
      <c r="M311">
        <f t="shared" si="139"/>
        <v>107</v>
      </c>
      <c r="N311">
        <f t="shared" si="140"/>
        <v>107</v>
      </c>
      <c r="O311">
        <f t="shared" si="141"/>
        <v>84</v>
      </c>
      <c r="P311">
        <f t="shared" si="142"/>
        <v>84</v>
      </c>
      <c r="Q311">
        <f t="shared" si="143"/>
        <v>102</v>
      </c>
      <c r="R311">
        <f t="shared" si="144"/>
        <v>102</v>
      </c>
      <c r="S311">
        <f t="shared" si="145"/>
        <v>117</v>
      </c>
      <c r="T311">
        <f t="shared" si="146"/>
        <v>117</v>
      </c>
      <c r="U311">
        <f t="shared" si="147"/>
        <v>89</v>
      </c>
      <c r="V311">
        <f t="shared" si="148"/>
        <v>89</v>
      </c>
      <c r="W311">
        <f t="shared" si="149"/>
        <v>94</v>
      </c>
      <c r="X311">
        <f t="shared" si="150"/>
        <v>94</v>
      </c>
      <c r="Y311">
        <f t="shared" si="151"/>
        <v>81.5</v>
      </c>
      <c r="Z311">
        <f t="shared" si="152"/>
        <v>81.5</v>
      </c>
      <c r="AA311">
        <f t="shared" si="153"/>
        <v>92</v>
      </c>
      <c r="AB311">
        <f t="shared" si="154"/>
        <v>92</v>
      </c>
      <c r="AC311" s="27">
        <f t="shared" si="155"/>
        <v>87</v>
      </c>
      <c r="AD311">
        <f t="shared" si="156"/>
        <v>67</v>
      </c>
    </row>
    <row r="312" spans="1:30" hidden="1" x14ac:dyDescent="0.2">
      <c r="A312" t="str">
        <f t="shared" si="159"/>
        <v>Green  7.1,  Terracotta</v>
      </c>
      <c r="B312" s="11">
        <f t="shared" si="160"/>
        <v>67</v>
      </c>
      <c r="C312">
        <f t="shared" si="129"/>
        <v>92</v>
      </c>
      <c r="D312">
        <f t="shared" si="130"/>
        <v>92</v>
      </c>
      <c r="E312">
        <f t="shared" si="131"/>
        <v>97</v>
      </c>
      <c r="F312">
        <f t="shared" si="132"/>
        <v>97</v>
      </c>
      <c r="G312">
        <f t="shared" si="133"/>
        <v>102</v>
      </c>
      <c r="H312">
        <f t="shared" si="134"/>
        <v>102</v>
      </c>
      <c r="I312">
        <f t="shared" si="135"/>
        <v>127</v>
      </c>
      <c r="J312">
        <f t="shared" si="136"/>
        <v>127</v>
      </c>
      <c r="K312">
        <f t="shared" si="137"/>
        <v>94</v>
      </c>
      <c r="L312">
        <f t="shared" si="138"/>
        <v>94</v>
      </c>
      <c r="M312">
        <f t="shared" si="139"/>
        <v>107</v>
      </c>
      <c r="N312">
        <f t="shared" si="140"/>
        <v>107</v>
      </c>
      <c r="O312">
        <f t="shared" si="141"/>
        <v>84</v>
      </c>
      <c r="P312">
        <f t="shared" si="142"/>
        <v>84</v>
      </c>
      <c r="Q312">
        <f t="shared" si="143"/>
        <v>102</v>
      </c>
      <c r="R312">
        <f t="shared" si="144"/>
        <v>102</v>
      </c>
      <c r="S312">
        <f t="shared" si="145"/>
        <v>117</v>
      </c>
      <c r="T312">
        <f t="shared" si="146"/>
        <v>117</v>
      </c>
      <c r="U312">
        <f t="shared" si="147"/>
        <v>89</v>
      </c>
      <c r="V312">
        <f t="shared" si="148"/>
        <v>89</v>
      </c>
      <c r="W312">
        <f t="shared" si="149"/>
        <v>94</v>
      </c>
      <c r="X312">
        <f t="shared" si="150"/>
        <v>94</v>
      </c>
      <c r="Y312">
        <f t="shared" si="151"/>
        <v>81.5</v>
      </c>
      <c r="Z312">
        <f t="shared" si="152"/>
        <v>81.5</v>
      </c>
      <c r="AA312">
        <f t="shared" si="153"/>
        <v>92</v>
      </c>
      <c r="AB312">
        <f t="shared" si="154"/>
        <v>92</v>
      </c>
      <c r="AC312" s="27">
        <f t="shared" si="155"/>
        <v>87</v>
      </c>
      <c r="AD312">
        <f t="shared" si="156"/>
        <v>67</v>
      </c>
    </row>
    <row r="313" spans="1:30" x14ac:dyDescent="0.2">
      <c r="A313" t="str">
        <f t="shared" si="159"/>
        <v>Green  7.1,  Purple  6.3</v>
      </c>
      <c r="B313" s="11">
        <f t="shared" si="160"/>
        <v>85</v>
      </c>
      <c r="C313">
        <f t="shared" si="129"/>
        <v>110</v>
      </c>
      <c r="D313">
        <f t="shared" si="130"/>
        <v>110</v>
      </c>
      <c r="E313">
        <f t="shared" si="131"/>
        <v>115</v>
      </c>
      <c r="F313">
        <f t="shared" si="132"/>
        <v>115</v>
      </c>
      <c r="G313">
        <f t="shared" si="133"/>
        <v>120</v>
      </c>
      <c r="H313">
        <f t="shared" si="134"/>
        <v>120</v>
      </c>
      <c r="I313">
        <f t="shared" si="135"/>
        <v>145</v>
      </c>
      <c r="J313">
        <f t="shared" si="136"/>
        <v>145</v>
      </c>
      <c r="K313">
        <f t="shared" si="137"/>
        <v>112</v>
      </c>
      <c r="L313">
        <f t="shared" si="138"/>
        <v>112</v>
      </c>
      <c r="M313">
        <f t="shared" si="139"/>
        <v>125</v>
      </c>
      <c r="N313">
        <f t="shared" si="140"/>
        <v>125</v>
      </c>
      <c r="O313">
        <f t="shared" si="141"/>
        <v>102</v>
      </c>
      <c r="P313">
        <f t="shared" si="142"/>
        <v>102</v>
      </c>
      <c r="Q313">
        <f t="shared" si="143"/>
        <v>120</v>
      </c>
      <c r="R313">
        <f t="shared" si="144"/>
        <v>120</v>
      </c>
      <c r="S313">
        <f t="shared" si="145"/>
        <v>135</v>
      </c>
      <c r="T313">
        <f t="shared" si="146"/>
        <v>135</v>
      </c>
      <c r="U313">
        <f t="shared" si="147"/>
        <v>107</v>
      </c>
      <c r="V313">
        <f t="shared" si="148"/>
        <v>107</v>
      </c>
      <c r="W313">
        <f t="shared" si="149"/>
        <v>112</v>
      </c>
      <c r="X313">
        <f t="shared" si="150"/>
        <v>112</v>
      </c>
      <c r="Y313">
        <f t="shared" si="151"/>
        <v>99.5</v>
      </c>
      <c r="Z313">
        <f t="shared" si="152"/>
        <v>99.5</v>
      </c>
      <c r="AA313">
        <f t="shared" si="153"/>
        <v>110</v>
      </c>
      <c r="AB313">
        <f t="shared" si="154"/>
        <v>110</v>
      </c>
      <c r="AC313" s="27">
        <f t="shared" si="155"/>
        <v>105</v>
      </c>
      <c r="AD313">
        <f t="shared" si="156"/>
        <v>85</v>
      </c>
    </row>
    <row r="314" spans="1:30" hidden="1" x14ac:dyDescent="0.2">
      <c r="A314" t="str">
        <f t="shared" si="159"/>
        <v>Green  7.1,  Purple</v>
      </c>
      <c r="B314" s="11">
        <f t="shared" si="160"/>
        <v>85</v>
      </c>
      <c r="C314">
        <f t="shared" si="129"/>
        <v>110</v>
      </c>
      <c r="D314">
        <f t="shared" si="130"/>
        <v>110</v>
      </c>
      <c r="E314">
        <f t="shared" si="131"/>
        <v>115</v>
      </c>
      <c r="F314">
        <f t="shared" si="132"/>
        <v>115</v>
      </c>
      <c r="G314">
        <f t="shared" si="133"/>
        <v>120</v>
      </c>
      <c r="H314">
        <f t="shared" si="134"/>
        <v>120</v>
      </c>
      <c r="I314">
        <f t="shared" si="135"/>
        <v>145</v>
      </c>
      <c r="J314">
        <f t="shared" si="136"/>
        <v>145</v>
      </c>
      <c r="K314">
        <f t="shared" si="137"/>
        <v>112</v>
      </c>
      <c r="L314">
        <f t="shared" si="138"/>
        <v>112</v>
      </c>
      <c r="M314">
        <f t="shared" si="139"/>
        <v>125</v>
      </c>
      <c r="N314">
        <f t="shared" si="140"/>
        <v>125</v>
      </c>
      <c r="O314">
        <f t="shared" si="141"/>
        <v>102</v>
      </c>
      <c r="P314">
        <f t="shared" si="142"/>
        <v>102</v>
      </c>
      <c r="Q314">
        <f t="shared" si="143"/>
        <v>120</v>
      </c>
      <c r="R314">
        <f t="shared" si="144"/>
        <v>120</v>
      </c>
      <c r="S314">
        <f t="shared" si="145"/>
        <v>135</v>
      </c>
      <c r="T314">
        <f t="shared" si="146"/>
        <v>135</v>
      </c>
      <c r="U314">
        <f t="shared" si="147"/>
        <v>107</v>
      </c>
      <c r="V314">
        <f t="shared" si="148"/>
        <v>107</v>
      </c>
      <c r="W314">
        <f t="shared" si="149"/>
        <v>112</v>
      </c>
      <c r="X314">
        <f t="shared" si="150"/>
        <v>112</v>
      </c>
      <c r="Y314">
        <f t="shared" si="151"/>
        <v>99.5</v>
      </c>
      <c r="Z314">
        <f t="shared" si="152"/>
        <v>99.5</v>
      </c>
      <c r="AA314">
        <f t="shared" si="153"/>
        <v>110</v>
      </c>
      <c r="AB314">
        <f t="shared" si="154"/>
        <v>110</v>
      </c>
      <c r="AC314" s="27">
        <f t="shared" si="155"/>
        <v>105</v>
      </c>
      <c r="AD314">
        <f t="shared" si="156"/>
        <v>85</v>
      </c>
    </row>
    <row r="315" spans="1:30" x14ac:dyDescent="0.2">
      <c r="A315" t="str">
        <f t="shared" si="159"/>
        <v>Green  7.1,  Green  7.1</v>
      </c>
      <c r="B315" s="11">
        <f t="shared" si="160"/>
        <v>100</v>
      </c>
      <c r="C315">
        <f t="shared" si="129"/>
        <v>125</v>
      </c>
      <c r="D315">
        <f t="shared" si="130"/>
        <v>125</v>
      </c>
      <c r="E315">
        <f t="shared" si="131"/>
        <v>130</v>
      </c>
      <c r="F315">
        <f t="shared" si="132"/>
        <v>130</v>
      </c>
      <c r="G315">
        <f t="shared" si="133"/>
        <v>135</v>
      </c>
      <c r="H315">
        <f t="shared" si="134"/>
        <v>135</v>
      </c>
      <c r="I315">
        <f t="shared" si="135"/>
        <v>160</v>
      </c>
      <c r="J315">
        <f t="shared" si="136"/>
        <v>160</v>
      </c>
      <c r="K315">
        <f t="shared" si="137"/>
        <v>127</v>
      </c>
      <c r="L315">
        <f t="shared" si="138"/>
        <v>127</v>
      </c>
      <c r="M315">
        <f t="shared" si="139"/>
        <v>140</v>
      </c>
      <c r="N315">
        <f t="shared" si="140"/>
        <v>140</v>
      </c>
      <c r="O315">
        <f t="shared" si="141"/>
        <v>117</v>
      </c>
      <c r="P315">
        <f t="shared" si="142"/>
        <v>117</v>
      </c>
      <c r="Q315">
        <f t="shared" si="143"/>
        <v>135</v>
      </c>
      <c r="R315">
        <f t="shared" si="144"/>
        <v>135</v>
      </c>
      <c r="S315" s="9">
        <f t="shared" si="145"/>
        <v>150</v>
      </c>
      <c r="T315">
        <f t="shared" si="146"/>
        <v>150</v>
      </c>
      <c r="U315">
        <f t="shared" si="147"/>
        <v>122</v>
      </c>
      <c r="V315">
        <f t="shared" si="148"/>
        <v>122</v>
      </c>
      <c r="W315">
        <f t="shared" si="149"/>
        <v>127</v>
      </c>
      <c r="X315">
        <f t="shared" si="150"/>
        <v>127</v>
      </c>
      <c r="Y315">
        <f t="shared" si="151"/>
        <v>114.5</v>
      </c>
      <c r="Z315">
        <f t="shared" si="152"/>
        <v>114.5</v>
      </c>
      <c r="AA315">
        <f t="shared" si="153"/>
        <v>125</v>
      </c>
      <c r="AB315">
        <f t="shared" si="154"/>
        <v>125</v>
      </c>
      <c r="AC315" s="27">
        <f t="shared" si="155"/>
        <v>120</v>
      </c>
      <c r="AD315">
        <f t="shared" si="156"/>
        <v>100</v>
      </c>
    </row>
    <row r="316" spans="1:30" hidden="1" x14ac:dyDescent="0.2">
      <c r="A316" t="str">
        <f t="shared" si="159"/>
        <v>Green  7.1,  Green</v>
      </c>
      <c r="B316" s="11">
        <f t="shared" si="160"/>
        <v>100</v>
      </c>
      <c r="C316">
        <f t="shared" si="129"/>
        <v>125</v>
      </c>
      <c r="D316">
        <f t="shared" si="130"/>
        <v>125</v>
      </c>
      <c r="E316">
        <f t="shared" si="131"/>
        <v>130</v>
      </c>
      <c r="F316">
        <f t="shared" si="132"/>
        <v>130</v>
      </c>
      <c r="G316">
        <f t="shared" si="133"/>
        <v>135</v>
      </c>
      <c r="H316">
        <f t="shared" si="134"/>
        <v>135</v>
      </c>
      <c r="I316">
        <f t="shared" si="135"/>
        <v>160</v>
      </c>
      <c r="J316">
        <f t="shared" si="136"/>
        <v>160</v>
      </c>
      <c r="K316">
        <f t="shared" si="137"/>
        <v>127</v>
      </c>
      <c r="L316">
        <f t="shared" si="138"/>
        <v>127</v>
      </c>
      <c r="M316">
        <f t="shared" si="139"/>
        <v>140</v>
      </c>
      <c r="N316">
        <f t="shared" si="140"/>
        <v>140</v>
      </c>
      <c r="O316">
        <f t="shared" si="141"/>
        <v>117</v>
      </c>
      <c r="P316">
        <f t="shared" si="142"/>
        <v>117</v>
      </c>
      <c r="Q316">
        <f t="shared" si="143"/>
        <v>135</v>
      </c>
      <c r="R316">
        <f t="shared" si="144"/>
        <v>135</v>
      </c>
      <c r="S316">
        <f t="shared" si="145"/>
        <v>150</v>
      </c>
      <c r="T316">
        <f t="shared" si="146"/>
        <v>150</v>
      </c>
      <c r="U316">
        <f t="shared" si="147"/>
        <v>122</v>
      </c>
      <c r="V316">
        <f t="shared" si="148"/>
        <v>122</v>
      </c>
      <c r="W316">
        <f t="shared" si="149"/>
        <v>127</v>
      </c>
      <c r="X316">
        <f t="shared" si="150"/>
        <v>127</v>
      </c>
      <c r="Y316">
        <f t="shared" si="151"/>
        <v>114.5</v>
      </c>
      <c r="Z316">
        <f t="shared" si="152"/>
        <v>114.5</v>
      </c>
      <c r="AA316">
        <f t="shared" si="153"/>
        <v>125</v>
      </c>
      <c r="AB316">
        <f t="shared" si="154"/>
        <v>125</v>
      </c>
      <c r="AC316" s="27">
        <f t="shared" si="155"/>
        <v>120</v>
      </c>
      <c r="AD316">
        <f t="shared" si="156"/>
        <v>100</v>
      </c>
    </row>
    <row r="317" spans="1:30" x14ac:dyDescent="0.2">
      <c r="A317" t="str">
        <f t="shared" si="159"/>
        <v>Green  7.1,  Orange  5.6</v>
      </c>
      <c r="B317" s="11">
        <f t="shared" si="160"/>
        <v>72</v>
      </c>
      <c r="C317">
        <f t="shared" si="129"/>
        <v>97</v>
      </c>
      <c r="D317">
        <f t="shared" si="130"/>
        <v>97</v>
      </c>
      <c r="E317">
        <f t="shared" si="131"/>
        <v>102</v>
      </c>
      <c r="F317">
        <f t="shared" si="132"/>
        <v>102</v>
      </c>
      <c r="G317">
        <f t="shared" si="133"/>
        <v>107</v>
      </c>
      <c r="H317">
        <f t="shared" si="134"/>
        <v>107</v>
      </c>
      <c r="I317">
        <f t="shared" si="135"/>
        <v>132</v>
      </c>
      <c r="J317">
        <f t="shared" si="136"/>
        <v>132</v>
      </c>
      <c r="K317">
        <f t="shared" si="137"/>
        <v>99</v>
      </c>
      <c r="L317">
        <f t="shared" si="138"/>
        <v>99</v>
      </c>
      <c r="M317">
        <f t="shared" si="139"/>
        <v>112</v>
      </c>
      <c r="N317">
        <f t="shared" si="140"/>
        <v>112</v>
      </c>
      <c r="O317">
        <f t="shared" si="141"/>
        <v>89</v>
      </c>
      <c r="P317">
        <f t="shared" si="142"/>
        <v>89</v>
      </c>
      <c r="Q317">
        <f t="shared" si="143"/>
        <v>107</v>
      </c>
      <c r="R317">
        <f t="shared" si="144"/>
        <v>107</v>
      </c>
      <c r="S317">
        <f t="shared" si="145"/>
        <v>122</v>
      </c>
      <c r="T317">
        <f t="shared" si="146"/>
        <v>122</v>
      </c>
      <c r="U317">
        <f t="shared" si="147"/>
        <v>94</v>
      </c>
      <c r="V317">
        <f t="shared" si="148"/>
        <v>94</v>
      </c>
      <c r="W317">
        <f t="shared" si="149"/>
        <v>99</v>
      </c>
      <c r="X317">
        <f t="shared" si="150"/>
        <v>99</v>
      </c>
      <c r="Y317">
        <f t="shared" si="151"/>
        <v>86.5</v>
      </c>
      <c r="Z317">
        <f t="shared" si="152"/>
        <v>86.5</v>
      </c>
      <c r="AA317">
        <f t="shared" si="153"/>
        <v>97</v>
      </c>
      <c r="AB317">
        <f t="shared" si="154"/>
        <v>97</v>
      </c>
      <c r="AC317" s="27">
        <f t="shared" si="155"/>
        <v>92</v>
      </c>
      <c r="AD317">
        <f t="shared" si="156"/>
        <v>72</v>
      </c>
    </row>
    <row r="318" spans="1:30" hidden="1" x14ac:dyDescent="0.2">
      <c r="A318" t="str">
        <f t="shared" si="159"/>
        <v>Green  7.1,  Orange</v>
      </c>
      <c r="B318" s="11">
        <f t="shared" si="160"/>
        <v>72</v>
      </c>
      <c r="C318">
        <f t="shared" si="129"/>
        <v>97</v>
      </c>
      <c r="D318">
        <f t="shared" si="130"/>
        <v>97</v>
      </c>
      <c r="E318">
        <f t="shared" si="131"/>
        <v>102</v>
      </c>
      <c r="F318">
        <f t="shared" si="132"/>
        <v>102</v>
      </c>
      <c r="G318">
        <f t="shared" si="133"/>
        <v>107</v>
      </c>
      <c r="H318">
        <f t="shared" si="134"/>
        <v>107</v>
      </c>
      <c r="I318">
        <f t="shared" si="135"/>
        <v>132</v>
      </c>
      <c r="J318">
        <f t="shared" si="136"/>
        <v>132</v>
      </c>
      <c r="K318">
        <f t="shared" si="137"/>
        <v>99</v>
      </c>
      <c r="L318">
        <f t="shared" si="138"/>
        <v>99</v>
      </c>
      <c r="M318">
        <f t="shared" si="139"/>
        <v>112</v>
      </c>
      <c r="N318">
        <f t="shared" si="140"/>
        <v>112</v>
      </c>
      <c r="O318">
        <f t="shared" si="141"/>
        <v>89</v>
      </c>
      <c r="P318">
        <f t="shared" si="142"/>
        <v>89</v>
      </c>
      <c r="Q318">
        <f t="shared" si="143"/>
        <v>107</v>
      </c>
      <c r="R318">
        <f t="shared" si="144"/>
        <v>107</v>
      </c>
      <c r="S318">
        <f t="shared" si="145"/>
        <v>122</v>
      </c>
      <c r="T318">
        <f t="shared" si="146"/>
        <v>122</v>
      </c>
      <c r="U318">
        <f t="shared" si="147"/>
        <v>94</v>
      </c>
      <c r="V318">
        <f t="shared" si="148"/>
        <v>94</v>
      </c>
      <c r="W318">
        <f t="shared" si="149"/>
        <v>99</v>
      </c>
      <c r="X318">
        <f t="shared" si="150"/>
        <v>99</v>
      </c>
      <c r="Y318">
        <f t="shared" si="151"/>
        <v>86.5</v>
      </c>
      <c r="Z318">
        <f t="shared" si="152"/>
        <v>86.5</v>
      </c>
      <c r="AA318">
        <f t="shared" si="153"/>
        <v>97</v>
      </c>
      <c r="AB318">
        <f t="shared" si="154"/>
        <v>97</v>
      </c>
      <c r="AC318" s="27">
        <f t="shared" si="155"/>
        <v>92</v>
      </c>
      <c r="AD318">
        <f t="shared" si="156"/>
        <v>72</v>
      </c>
    </row>
    <row r="319" spans="1:30" x14ac:dyDescent="0.2">
      <c r="A319" t="str">
        <f t="shared" si="159"/>
        <v>Green  7.1,  Yellow  6.0</v>
      </c>
      <c r="B319" s="11">
        <f t="shared" si="160"/>
        <v>77</v>
      </c>
      <c r="C319">
        <f t="shared" si="129"/>
        <v>102</v>
      </c>
      <c r="D319">
        <f t="shared" si="130"/>
        <v>102</v>
      </c>
      <c r="E319">
        <f t="shared" si="131"/>
        <v>107</v>
      </c>
      <c r="F319">
        <f t="shared" si="132"/>
        <v>107</v>
      </c>
      <c r="G319">
        <f t="shared" si="133"/>
        <v>112</v>
      </c>
      <c r="H319">
        <f t="shared" si="134"/>
        <v>112</v>
      </c>
      <c r="I319">
        <f t="shared" si="135"/>
        <v>137</v>
      </c>
      <c r="J319">
        <f t="shared" si="136"/>
        <v>137</v>
      </c>
      <c r="K319">
        <f t="shared" si="137"/>
        <v>104</v>
      </c>
      <c r="L319">
        <f t="shared" si="138"/>
        <v>104</v>
      </c>
      <c r="M319">
        <f t="shared" si="139"/>
        <v>117</v>
      </c>
      <c r="N319">
        <f t="shared" si="140"/>
        <v>117</v>
      </c>
      <c r="O319">
        <f t="shared" si="141"/>
        <v>94</v>
      </c>
      <c r="P319">
        <f t="shared" si="142"/>
        <v>94</v>
      </c>
      <c r="Q319">
        <f t="shared" si="143"/>
        <v>112</v>
      </c>
      <c r="R319">
        <f t="shared" si="144"/>
        <v>112</v>
      </c>
      <c r="S319">
        <f t="shared" si="145"/>
        <v>127</v>
      </c>
      <c r="T319">
        <f t="shared" si="146"/>
        <v>127</v>
      </c>
      <c r="U319">
        <f t="shared" si="147"/>
        <v>99</v>
      </c>
      <c r="V319">
        <f t="shared" si="148"/>
        <v>99</v>
      </c>
      <c r="W319">
        <f t="shared" si="149"/>
        <v>104</v>
      </c>
      <c r="X319">
        <f t="shared" si="150"/>
        <v>104</v>
      </c>
      <c r="Y319">
        <f t="shared" si="151"/>
        <v>91.5</v>
      </c>
      <c r="Z319">
        <f t="shared" si="152"/>
        <v>91.5</v>
      </c>
      <c r="AA319">
        <f t="shared" si="153"/>
        <v>102</v>
      </c>
      <c r="AB319">
        <f t="shared" si="154"/>
        <v>102</v>
      </c>
      <c r="AC319" s="27">
        <f t="shared" si="155"/>
        <v>97</v>
      </c>
      <c r="AD319">
        <f t="shared" si="156"/>
        <v>77</v>
      </c>
    </row>
    <row r="320" spans="1:30" hidden="1" x14ac:dyDescent="0.2">
      <c r="A320" t="str">
        <f t="shared" si="159"/>
        <v>Green  7.1,  Yellow</v>
      </c>
      <c r="B320" s="11">
        <f t="shared" si="160"/>
        <v>77</v>
      </c>
      <c r="C320">
        <f t="shared" si="129"/>
        <v>102</v>
      </c>
      <c r="D320">
        <f t="shared" si="130"/>
        <v>102</v>
      </c>
      <c r="E320">
        <f t="shared" si="131"/>
        <v>107</v>
      </c>
      <c r="F320">
        <f t="shared" si="132"/>
        <v>107</v>
      </c>
      <c r="G320">
        <f t="shared" si="133"/>
        <v>112</v>
      </c>
      <c r="H320">
        <f t="shared" si="134"/>
        <v>112</v>
      </c>
      <c r="I320">
        <f t="shared" si="135"/>
        <v>137</v>
      </c>
      <c r="J320">
        <f t="shared" si="136"/>
        <v>137</v>
      </c>
      <c r="K320">
        <f t="shared" si="137"/>
        <v>104</v>
      </c>
      <c r="L320">
        <f t="shared" si="138"/>
        <v>104</v>
      </c>
      <c r="M320">
        <f t="shared" si="139"/>
        <v>117</v>
      </c>
      <c r="N320">
        <f t="shared" si="140"/>
        <v>117</v>
      </c>
      <c r="O320">
        <f t="shared" si="141"/>
        <v>94</v>
      </c>
      <c r="P320">
        <f t="shared" si="142"/>
        <v>94</v>
      </c>
      <c r="Q320">
        <f t="shared" si="143"/>
        <v>112</v>
      </c>
      <c r="R320">
        <f t="shared" si="144"/>
        <v>112</v>
      </c>
      <c r="S320">
        <f t="shared" si="145"/>
        <v>127</v>
      </c>
      <c r="T320">
        <f t="shared" si="146"/>
        <v>127</v>
      </c>
      <c r="U320">
        <f t="shared" si="147"/>
        <v>99</v>
      </c>
      <c r="V320">
        <f t="shared" si="148"/>
        <v>99</v>
      </c>
      <c r="W320">
        <f t="shared" si="149"/>
        <v>104</v>
      </c>
      <c r="X320">
        <f t="shared" si="150"/>
        <v>104</v>
      </c>
      <c r="Y320">
        <f t="shared" si="151"/>
        <v>91.5</v>
      </c>
      <c r="Z320">
        <f t="shared" si="152"/>
        <v>91.5</v>
      </c>
      <c r="AA320">
        <f t="shared" si="153"/>
        <v>102</v>
      </c>
      <c r="AB320">
        <f t="shared" si="154"/>
        <v>102</v>
      </c>
      <c r="AC320" s="27">
        <f t="shared" si="155"/>
        <v>97</v>
      </c>
      <c r="AD320">
        <f t="shared" si="156"/>
        <v>77</v>
      </c>
    </row>
    <row r="321" spans="1:30" x14ac:dyDescent="0.2">
      <c r="A321" t="str">
        <f t="shared" si="159"/>
        <v>Green  7.1,  Blue  5.0</v>
      </c>
      <c r="B321" s="11">
        <f t="shared" si="160"/>
        <v>64.5</v>
      </c>
      <c r="C321">
        <f t="shared" si="129"/>
        <v>89.5</v>
      </c>
      <c r="D321">
        <f t="shared" si="130"/>
        <v>89.5</v>
      </c>
      <c r="E321">
        <f t="shared" si="131"/>
        <v>94.5</v>
      </c>
      <c r="F321">
        <f t="shared" si="132"/>
        <v>94.5</v>
      </c>
      <c r="G321">
        <f t="shared" si="133"/>
        <v>99.5</v>
      </c>
      <c r="H321">
        <f t="shared" si="134"/>
        <v>99.5</v>
      </c>
      <c r="I321">
        <f t="shared" si="135"/>
        <v>124.5</v>
      </c>
      <c r="J321">
        <f t="shared" si="136"/>
        <v>124.5</v>
      </c>
      <c r="K321">
        <f t="shared" si="137"/>
        <v>91.5</v>
      </c>
      <c r="L321">
        <f t="shared" si="138"/>
        <v>91.5</v>
      </c>
      <c r="M321">
        <f t="shared" si="139"/>
        <v>104.5</v>
      </c>
      <c r="N321">
        <f t="shared" si="140"/>
        <v>104.5</v>
      </c>
      <c r="O321">
        <f t="shared" si="141"/>
        <v>81.5</v>
      </c>
      <c r="P321">
        <f t="shared" si="142"/>
        <v>81.5</v>
      </c>
      <c r="Q321">
        <f t="shared" si="143"/>
        <v>99.5</v>
      </c>
      <c r="R321">
        <f t="shared" si="144"/>
        <v>99.5</v>
      </c>
      <c r="S321">
        <f t="shared" si="145"/>
        <v>114.5</v>
      </c>
      <c r="T321">
        <f t="shared" si="146"/>
        <v>114.5</v>
      </c>
      <c r="U321">
        <f t="shared" si="147"/>
        <v>86.5</v>
      </c>
      <c r="V321">
        <f t="shared" si="148"/>
        <v>86.5</v>
      </c>
      <c r="W321">
        <f t="shared" si="149"/>
        <v>91.5</v>
      </c>
      <c r="X321">
        <f t="shared" si="150"/>
        <v>91.5</v>
      </c>
      <c r="Y321">
        <f t="shared" si="151"/>
        <v>79</v>
      </c>
      <c r="Z321">
        <f t="shared" si="152"/>
        <v>79</v>
      </c>
      <c r="AA321">
        <f t="shared" si="153"/>
        <v>89.5</v>
      </c>
      <c r="AB321">
        <f t="shared" si="154"/>
        <v>89.5</v>
      </c>
      <c r="AC321" s="27">
        <f t="shared" si="155"/>
        <v>84.5</v>
      </c>
      <c r="AD321">
        <f t="shared" si="156"/>
        <v>64.5</v>
      </c>
    </row>
    <row r="322" spans="1:30" hidden="1" x14ac:dyDescent="0.2">
      <c r="A322" t="str">
        <f t="shared" si="159"/>
        <v>Green  7.1,  Blue</v>
      </c>
      <c r="B322" s="11">
        <f t="shared" si="160"/>
        <v>64.5</v>
      </c>
      <c r="C322">
        <f t="shared" si="129"/>
        <v>89.5</v>
      </c>
      <c r="D322">
        <f t="shared" si="130"/>
        <v>89.5</v>
      </c>
      <c r="E322">
        <f t="shared" si="131"/>
        <v>94.5</v>
      </c>
      <c r="F322">
        <f t="shared" si="132"/>
        <v>94.5</v>
      </c>
      <c r="G322">
        <f t="shared" si="133"/>
        <v>99.5</v>
      </c>
      <c r="H322">
        <f t="shared" si="134"/>
        <v>99.5</v>
      </c>
      <c r="I322">
        <f t="shared" si="135"/>
        <v>124.5</v>
      </c>
      <c r="J322">
        <f t="shared" si="136"/>
        <v>124.5</v>
      </c>
      <c r="K322">
        <f t="shared" si="137"/>
        <v>91.5</v>
      </c>
      <c r="L322">
        <f t="shared" si="138"/>
        <v>91.5</v>
      </c>
      <c r="M322">
        <f t="shared" si="139"/>
        <v>104.5</v>
      </c>
      <c r="N322">
        <f t="shared" si="140"/>
        <v>104.5</v>
      </c>
      <c r="O322">
        <f t="shared" si="141"/>
        <v>81.5</v>
      </c>
      <c r="P322">
        <f t="shared" si="142"/>
        <v>81.5</v>
      </c>
      <c r="Q322">
        <f t="shared" si="143"/>
        <v>99.5</v>
      </c>
      <c r="R322">
        <f t="shared" si="144"/>
        <v>99.5</v>
      </c>
      <c r="S322">
        <f t="shared" si="145"/>
        <v>114.5</v>
      </c>
      <c r="T322">
        <f t="shared" si="146"/>
        <v>114.5</v>
      </c>
      <c r="U322">
        <f t="shared" si="147"/>
        <v>86.5</v>
      </c>
      <c r="V322">
        <f t="shared" si="148"/>
        <v>86.5</v>
      </c>
      <c r="W322">
        <f t="shared" si="149"/>
        <v>91.5</v>
      </c>
      <c r="X322">
        <f t="shared" si="150"/>
        <v>91.5</v>
      </c>
      <c r="Y322">
        <f t="shared" si="151"/>
        <v>79</v>
      </c>
      <c r="Z322">
        <f t="shared" si="152"/>
        <v>79</v>
      </c>
      <c r="AA322">
        <f t="shared" si="153"/>
        <v>89.5</v>
      </c>
      <c r="AB322">
        <f t="shared" si="154"/>
        <v>89.5</v>
      </c>
      <c r="AC322" s="27">
        <f t="shared" si="155"/>
        <v>84.5</v>
      </c>
      <c r="AD322">
        <f t="shared" si="156"/>
        <v>64.5</v>
      </c>
    </row>
    <row r="323" spans="1:30" x14ac:dyDescent="0.2">
      <c r="A323" t="str">
        <f t="shared" si="159"/>
        <v>Green  7.1,  White  6.0</v>
      </c>
      <c r="B323" s="11">
        <f t="shared" si="160"/>
        <v>75</v>
      </c>
      <c r="C323">
        <f t="shared" si="129"/>
        <v>100</v>
      </c>
      <c r="D323">
        <f t="shared" si="130"/>
        <v>100</v>
      </c>
      <c r="E323">
        <f t="shared" si="131"/>
        <v>105</v>
      </c>
      <c r="F323">
        <f t="shared" si="132"/>
        <v>105</v>
      </c>
      <c r="G323">
        <f t="shared" si="133"/>
        <v>110</v>
      </c>
      <c r="H323">
        <f t="shared" si="134"/>
        <v>110</v>
      </c>
      <c r="I323">
        <f t="shared" si="135"/>
        <v>135</v>
      </c>
      <c r="J323">
        <f t="shared" si="136"/>
        <v>135</v>
      </c>
      <c r="K323">
        <f t="shared" si="137"/>
        <v>102</v>
      </c>
      <c r="L323">
        <f t="shared" si="138"/>
        <v>102</v>
      </c>
      <c r="M323">
        <f t="shared" si="139"/>
        <v>115</v>
      </c>
      <c r="N323">
        <f t="shared" si="140"/>
        <v>115</v>
      </c>
      <c r="O323">
        <f t="shared" si="141"/>
        <v>92</v>
      </c>
      <c r="P323">
        <f t="shared" si="142"/>
        <v>92</v>
      </c>
      <c r="Q323">
        <f t="shared" si="143"/>
        <v>110</v>
      </c>
      <c r="R323">
        <f t="shared" si="144"/>
        <v>110</v>
      </c>
      <c r="S323">
        <f t="shared" si="145"/>
        <v>125</v>
      </c>
      <c r="T323">
        <f t="shared" si="146"/>
        <v>125</v>
      </c>
      <c r="U323">
        <f t="shared" si="147"/>
        <v>97</v>
      </c>
      <c r="V323">
        <f t="shared" si="148"/>
        <v>97</v>
      </c>
      <c r="W323">
        <f t="shared" si="149"/>
        <v>102</v>
      </c>
      <c r="X323">
        <f t="shared" si="150"/>
        <v>102</v>
      </c>
      <c r="Y323">
        <f t="shared" si="151"/>
        <v>89.5</v>
      </c>
      <c r="Z323">
        <f t="shared" si="152"/>
        <v>89.5</v>
      </c>
      <c r="AA323">
        <f t="shared" si="153"/>
        <v>100</v>
      </c>
      <c r="AB323">
        <f t="shared" si="154"/>
        <v>100</v>
      </c>
      <c r="AC323" s="27">
        <f t="shared" si="155"/>
        <v>95</v>
      </c>
      <c r="AD323">
        <f t="shared" si="156"/>
        <v>75</v>
      </c>
    </row>
    <row r="324" spans="1:30" hidden="1" x14ac:dyDescent="0.2">
      <c r="A324" t="str">
        <f t="shared" si="159"/>
        <v>Green  7.1,  White</v>
      </c>
      <c r="B324" s="11">
        <f t="shared" si="160"/>
        <v>75</v>
      </c>
      <c r="C324">
        <f t="shared" si="129"/>
        <v>100</v>
      </c>
      <c r="D324">
        <f t="shared" si="130"/>
        <v>100</v>
      </c>
      <c r="E324">
        <f t="shared" si="131"/>
        <v>105</v>
      </c>
      <c r="F324">
        <f t="shared" si="132"/>
        <v>105</v>
      </c>
      <c r="G324">
        <f t="shared" si="133"/>
        <v>110</v>
      </c>
      <c r="H324">
        <f t="shared" si="134"/>
        <v>110</v>
      </c>
      <c r="I324">
        <f t="shared" si="135"/>
        <v>135</v>
      </c>
      <c r="J324">
        <f t="shared" si="136"/>
        <v>135</v>
      </c>
      <c r="K324">
        <f t="shared" si="137"/>
        <v>102</v>
      </c>
      <c r="L324">
        <f t="shared" si="138"/>
        <v>102</v>
      </c>
      <c r="M324">
        <f t="shared" si="139"/>
        <v>115</v>
      </c>
      <c r="N324">
        <f t="shared" si="140"/>
        <v>115</v>
      </c>
      <c r="O324">
        <f t="shared" si="141"/>
        <v>92</v>
      </c>
      <c r="P324">
        <f t="shared" si="142"/>
        <v>92</v>
      </c>
      <c r="Q324">
        <f t="shared" si="143"/>
        <v>110</v>
      </c>
      <c r="R324">
        <f t="shared" si="144"/>
        <v>110</v>
      </c>
      <c r="S324">
        <f t="shared" si="145"/>
        <v>125</v>
      </c>
      <c r="T324">
        <f t="shared" si="146"/>
        <v>125</v>
      </c>
      <c r="U324">
        <f t="shared" si="147"/>
        <v>97</v>
      </c>
      <c r="V324">
        <f t="shared" si="148"/>
        <v>97</v>
      </c>
      <c r="W324">
        <f t="shared" si="149"/>
        <v>102</v>
      </c>
      <c r="X324">
        <f t="shared" si="150"/>
        <v>102</v>
      </c>
      <c r="Y324">
        <f t="shared" si="151"/>
        <v>89.5</v>
      </c>
      <c r="Z324">
        <f t="shared" si="152"/>
        <v>89.5</v>
      </c>
      <c r="AA324">
        <f t="shared" si="153"/>
        <v>100</v>
      </c>
      <c r="AB324">
        <f t="shared" si="154"/>
        <v>100</v>
      </c>
      <c r="AC324" s="27">
        <f t="shared" si="155"/>
        <v>95</v>
      </c>
      <c r="AD324">
        <f t="shared" si="156"/>
        <v>75</v>
      </c>
    </row>
    <row r="325" spans="1:30" x14ac:dyDescent="0.2">
      <c r="A325" t="str">
        <f t="shared" si="159"/>
        <v>Green  7.1,  Red/Green  5.6</v>
      </c>
      <c r="B325" s="11">
        <f t="shared" si="160"/>
        <v>70</v>
      </c>
      <c r="C325">
        <f t="shared" si="129"/>
        <v>95</v>
      </c>
      <c r="D325">
        <f t="shared" si="130"/>
        <v>95</v>
      </c>
      <c r="E325">
        <f t="shared" si="131"/>
        <v>100</v>
      </c>
      <c r="F325">
        <f t="shared" si="132"/>
        <v>100</v>
      </c>
      <c r="G325">
        <f t="shared" si="133"/>
        <v>105</v>
      </c>
      <c r="H325">
        <f t="shared" si="134"/>
        <v>105</v>
      </c>
      <c r="I325">
        <f t="shared" si="135"/>
        <v>130</v>
      </c>
      <c r="J325">
        <f t="shared" si="136"/>
        <v>130</v>
      </c>
      <c r="K325">
        <f t="shared" si="137"/>
        <v>97</v>
      </c>
      <c r="L325">
        <f t="shared" si="138"/>
        <v>97</v>
      </c>
      <c r="M325">
        <f t="shared" si="139"/>
        <v>110</v>
      </c>
      <c r="N325">
        <f t="shared" si="140"/>
        <v>110</v>
      </c>
      <c r="O325">
        <f t="shared" si="141"/>
        <v>87</v>
      </c>
      <c r="P325">
        <f t="shared" si="142"/>
        <v>87</v>
      </c>
      <c r="Q325">
        <f t="shared" si="143"/>
        <v>105</v>
      </c>
      <c r="R325">
        <f t="shared" si="144"/>
        <v>105</v>
      </c>
      <c r="S325">
        <f t="shared" si="145"/>
        <v>120</v>
      </c>
      <c r="T325">
        <f t="shared" si="146"/>
        <v>120</v>
      </c>
      <c r="U325">
        <f t="shared" si="147"/>
        <v>92</v>
      </c>
      <c r="V325">
        <f t="shared" si="148"/>
        <v>92</v>
      </c>
      <c r="W325">
        <f t="shared" si="149"/>
        <v>97</v>
      </c>
      <c r="X325">
        <f t="shared" si="150"/>
        <v>97</v>
      </c>
      <c r="Y325">
        <f t="shared" si="151"/>
        <v>84.5</v>
      </c>
      <c r="Z325">
        <f t="shared" si="152"/>
        <v>84.5</v>
      </c>
      <c r="AA325">
        <f t="shared" si="153"/>
        <v>95</v>
      </c>
      <c r="AB325">
        <f t="shared" si="154"/>
        <v>95</v>
      </c>
      <c r="AC325" s="27">
        <f t="shared" si="155"/>
        <v>90</v>
      </c>
      <c r="AD325">
        <f t="shared" si="156"/>
        <v>70</v>
      </c>
    </row>
    <row r="326" spans="1:30" hidden="1" x14ac:dyDescent="0.2">
      <c r="A326" t="str">
        <f t="shared" si="159"/>
        <v>Green  7.1,  Red/Green</v>
      </c>
      <c r="B326" s="11">
        <f t="shared" si="160"/>
        <v>50</v>
      </c>
      <c r="C326">
        <f t="shared" si="129"/>
        <v>75</v>
      </c>
      <c r="D326">
        <f t="shared" si="130"/>
        <v>75</v>
      </c>
      <c r="E326">
        <f t="shared" si="131"/>
        <v>80</v>
      </c>
      <c r="F326">
        <f t="shared" si="132"/>
        <v>80</v>
      </c>
      <c r="G326">
        <f t="shared" si="133"/>
        <v>85</v>
      </c>
      <c r="H326">
        <f t="shared" si="134"/>
        <v>85</v>
      </c>
      <c r="I326">
        <f t="shared" si="135"/>
        <v>110</v>
      </c>
      <c r="J326">
        <f t="shared" si="136"/>
        <v>110</v>
      </c>
      <c r="K326">
        <f t="shared" si="137"/>
        <v>77</v>
      </c>
      <c r="L326">
        <f t="shared" si="138"/>
        <v>77</v>
      </c>
      <c r="M326">
        <f t="shared" si="139"/>
        <v>90</v>
      </c>
      <c r="N326">
        <f t="shared" si="140"/>
        <v>90</v>
      </c>
      <c r="O326">
        <f t="shared" si="141"/>
        <v>67</v>
      </c>
      <c r="P326">
        <f t="shared" si="142"/>
        <v>67</v>
      </c>
      <c r="Q326">
        <f t="shared" si="143"/>
        <v>85</v>
      </c>
      <c r="R326">
        <f t="shared" si="144"/>
        <v>85</v>
      </c>
      <c r="S326">
        <f t="shared" si="145"/>
        <v>100</v>
      </c>
      <c r="T326">
        <f t="shared" si="146"/>
        <v>100</v>
      </c>
      <c r="U326">
        <f t="shared" si="147"/>
        <v>72</v>
      </c>
      <c r="V326">
        <f t="shared" si="148"/>
        <v>72</v>
      </c>
      <c r="W326">
        <f t="shared" si="149"/>
        <v>77</v>
      </c>
      <c r="X326">
        <f t="shared" si="150"/>
        <v>77</v>
      </c>
      <c r="Y326">
        <f t="shared" si="151"/>
        <v>64.5</v>
      </c>
      <c r="Z326">
        <f t="shared" si="152"/>
        <v>64.5</v>
      </c>
      <c r="AA326">
        <f t="shared" si="153"/>
        <v>75</v>
      </c>
      <c r="AB326">
        <f t="shared" si="154"/>
        <v>75</v>
      </c>
      <c r="AC326" s="27">
        <f t="shared" si="155"/>
        <v>70</v>
      </c>
      <c r="AD326">
        <f t="shared" si="156"/>
        <v>50</v>
      </c>
    </row>
    <row r="327" spans="1:30" x14ac:dyDescent="0.2">
      <c r="A327" t="str">
        <f>$U$41&amp;",  "&amp;$A43</f>
        <v>Orange  5.6,  Alpine Blue 5.6</v>
      </c>
      <c r="B327" s="11">
        <f>U43</f>
        <v>47</v>
      </c>
      <c r="C327">
        <f t="shared" si="129"/>
        <v>72</v>
      </c>
      <c r="D327">
        <f t="shared" si="130"/>
        <v>72</v>
      </c>
      <c r="E327">
        <f t="shared" si="131"/>
        <v>77</v>
      </c>
      <c r="F327">
        <f t="shared" si="132"/>
        <v>77</v>
      </c>
      <c r="G327">
        <f t="shared" si="133"/>
        <v>82</v>
      </c>
      <c r="H327">
        <f t="shared" si="134"/>
        <v>82</v>
      </c>
      <c r="I327">
        <f t="shared" si="135"/>
        <v>107</v>
      </c>
      <c r="J327">
        <f t="shared" si="136"/>
        <v>107</v>
      </c>
      <c r="K327">
        <f t="shared" si="137"/>
        <v>74</v>
      </c>
      <c r="L327">
        <f t="shared" si="138"/>
        <v>74</v>
      </c>
      <c r="M327">
        <f t="shared" si="139"/>
        <v>87</v>
      </c>
      <c r="N327">
        <f t="shared" si="140"/>
        <v>87</v>
      </c>
      <c r="O327">
        <f t="shared" si="141"/>
        <v>64</v>
      </c>
      <c r="P327">
        <f t="shared" si="142"/>
        <v>64</v>
      </c>
      <c r="Q327">
        <f t="shared" si="143"/>
        <v>82</v>
      </c>
      <c r="R327">
        <f t="shared" si="144"/>
        <v>82</v>
      </c>
      <c r="S327">
        <f t="shared" si="145"/>
        <v>97</v>
      </c>
      <c r="T327">
        <f t="shared" si="146"/>
        <v>97</v>
      </c>
      <c r="U327">
        <f t="shared" si="147"/>
        <v>69</v>
      </c>
      <c r="V327">
        <f t="shared" si="148"/>
        <v>69</v>
      </c>
      <c r="W327">
        <f t="shared" si="149"/>
        <v>74</v>
      </c>
      <c r="X327">
        <f t="shared" si="150"/>
        <v>74</v>
      </c>
      <c r="Y327">
        <f t="shared" si="151"/>
        <v>61.5</v>
      </c>
      <c r="Z327">
        <f t="shared" si="152"/>
        <v>61.5</v>
      </c>
      <c r="AA327">
        <f t="shared" si="153"/>
        <v>72</v>
      </c>
      <c r="AB327">
        <f t="shared" si="154"/>
        <v>72</v>
      </c>
      <c r="AC327" s="27">
        <f t="shared" si="155"/>
        <v>67</v>
      </c>
      <c r="AD327">
        <f t="shared" si="156"/>
        <v>47</v>
      </c>
    </row>
    <row r="328" spans="1:30" hidden="1" x14ac:dyDescent="0.2">
      <c r="A328" t="str">
        <f t="shared" ref="A328:A354" si="161">$U$41&amp;",  "&amp;$A44</f>
        <v>Orange  5.6,  Alpine Blue</v>
      </c>
      <c r="B328" s="11">
        <f t="shared" ref="B328:B354" si="162">U44</f>
        <v>47</v>
      </c>
      <c r="C328">
        <f t="shared" si="129"/>
        <v>72</v>
      </c>
      <c r="D328">
        <f t="shared" si="130"/>
        <v>72</v>
      </c>
      <c r="E328">
        <f t="shared" si="131"/>
        <v>77</v>
      </c>
      <c r="F328">
        <f t="shared" si="132"/>
        <v>77</v>
      </c>
      <c r="G328">
        <f t="shared" si="133"/>
        <v>82</v>
      </c>
      <c r="H328">
        <f t="shared" si="134"/>
        <v>82</v>
      </c>
      <c r="I328">
        <f t="shared" si="135"/>
        <v>107</v>
      </c>
      <c r="J328">
        <f t="shared" si="136"/>
        <v>107</v>
      </c>
      <c r="K328">
        <f t="shared" si="137"/>
        <v>74</v>
      </c>
      <c r="L328">
        <f t="shared" si="138"/>
        <v>74</v>
      </c>
      <c r="M328">
        <f t="shared" si="139"/>
        <v>87</v>
      </c>
      <c r="N328">
        <f t="shared" si="140"/>
        <v>87</v>
      </c>
      <c r="O328">
        <f t="shared" si="141"/>
        <v>64</v>
      </c>
      <c r="P328">
        <f t="shared" si="142"/>
        <v>64</v>
      </c>
      <c r="Q328">
        <f t="shared" si="143"/>
        <v>82</v>
      </c>
      <c r="R328">
        <f t="shared" si="144"/>
        <v>82</v>
      </c>
      <c r="S328">
        <f t="shared" si="145"/>
        <v>97</v>
      </c>
      <c r="T328">
        <f t="shared" si="146"/>
        <v>97</v>
      </c>
      <c r="U328">
        <f t="shared" si="147"/>
        <v>69</v>
      </c>
      <c r="V328">
        <f t="shared" si="148"/>
        <v>69</v>
      </c>
      <c r="W328">
        <f t="shared" si="149"/>
        <v>74</v>
      </c>
      <c r="X328">
        <f t="shared" si="150"/>
        <v>74</v>
      </c>
      <c r="Y328">
        <f t="shared" si="151"/>
        <v>61.5</v>
      </c>
      <c r="Z328">
        <f t="shared" si="152"/>
        <v>61.5</v>
      </c>
      <c r="AA328">
        <f t="shared" si="153"/>
        <v>72</v>
      </c>
      <c r="AB328">
        <f t="shared" si="154"/>
        <v>72</v>
      </c>
      <c r="AC328" s="27">
        <f t="shared" si="155"/>
        <v>67</v>
      </c>
      <c r="AD328">
        <f t="shared" si="156"/>
        <v>47</v>
      </c>
    </row>
    <row r="329" spans="1:30" x14ac:dyDescent="0.2">
      <c r="A329" t="str">
        <f t="shared" si="161"/>
        <v>Orange  5.6,  Brown  5.6</v>
      </c>
      <c r="B329" s="11">
        <f t="shared" si="162"/>
        <v>52</v>
      </c>
      <c r="C329">
        <f t="shared" si="129"/>
        <v>77</v>
      </c>
      <c r="D329">
        <f t="shared" si="130"/>
        <v>77</v>
      </c>
      <c r="E329">
        <f t="shared" si="131"/>
        <v>82</v>
      </c>
      <c r="F329">
        <f t="shared" si="132"/>
        <v>82</v>
      </c>
      <c r="G329">
        <f t="shared" si="133"/>
        <v>87</v>
      </c>
      <c r="H329">
        <f t="shared" si="134"/>
        <v>87</v>
      </c>
      <c r="I329">
        <f t="shared" si="135"/>
        <v>112</v>
      </c>
      <c r="J329">
        <f t="shared" si="136"/>
        <v>112</v>
      </c>
      <c r="K329">
        <f t="shared" si="137"/>
        <v>79</v>
      </c>
      <c r="L329">
        <f t="shared" si="138"/>
        <v>79</v>
      </c>
      <c r="M329">
        <f t="shared" si="139"/>
        <v>92</v>
      </c>
      <c r="N329">
        <f t="shared" si="140"/>
        <v>92</v>
      </c>
      <c r="O329">
        <f t="shared" si="141"/>
        <v>69</v>
      </c>
      <c r="P329">
        <f t="shared" si="142"/>
        <v>69</v>
      </c>
      <c r="Q329">
        <f t="shared" si="143"/>
        <v>87</v>
      </c>
      <c r="R329">
        <f t="shared" si="144"/>
        <v>87</v>
      </c>
      <c r="S329">
        <f t="shared" si="145"/>
        <v>102</v>
      </c>
      <c r="T329">
        <f t="shared" si="146"/>
        <v>102</v>
      </c>
      <c r="U329">
        <f t="shared" si="147"/>
        <v>74</v>
      </c>
      <c r="V329">
        <f t="shared" si="148"/>
        <v>74</v>
      </c>
      <c r="W329">
        <f t="shared" si="149"/>
        <v>79</v>
      </c>
      <c r="X329">
        <f t="shared" si="150"/>
        <v>79</v>
      </c>
      <c r="Y329">
        <f t="shared" si="151"/>
        <v>66.5</v>
      </c>
      <c r="Z329">
        <f t="shared" si="152"/>
        <v>66.5</v>
      </c>
      <c r="AA329">
        <f t="shared" si="153"/>
        <v>77</v>
      </c>
      <c r="AB329">
        <f t="shared" si="154"/>
        <v>77</v>
      </c>
      <c r="AC329" s="27">
        <f t="shared" si="155"/>
        <v>72</v>
      </c>
      <c r="AD329">
        <f t="shared" si="156"/>
        <v>52</v>
      </c>
    </row>
    <row r="330" spans="1:30" hidden="1" x14ac:dyDescent="0.2">
      <c r="A330" t="str">
        <f t="shared" si="161"/>
        <v>Orange  5.6,  Brown</v>
      </c>
      <c r="B330" s="11">
        <f t="shared" si="162"/>
        <v>52</v>
      </c>
      <c r="C330">
        <f t="shared" si="129"/>
        <v>77</v>
      </c>
      <c r="D330">
        <f t="shared" si="130"/>
        <v>77</v>
      </c>
      <c r="E330">
        <f t="shared" si="131"/>
        <v>82</v>
      </c>
      <c r="F330">
        <f t="shared" si="132"/>
        <v>82</v>
      </c>
      <c r="G330">
        <f t="shared" si="133"/>
        <v>87</v>
      </c>
      <c r="H330">
        <f t="shared" si="134"/>
        <v>87</v>
      </c>
      <c r="I330">
        <f t="shared" si="135"/>
        <v>112</v>
      </c>
      <c r="J330">
        <f t="shared" si="136"/>
        <v>112</v>
      </c>
      <c r="K330">
        <f t="shared" si="137"/>
        <v>79</v>
      </c>
      <c r="L330">
        <f t="shared" si="138"/>
        <v>79</v>
      </c>
      <c r="M330">
        <f t="shared" si="139"/>
        <v>92</v>
      </c>
      <c r="N330">
        <f t="shared" si="140"/>
        <v>92</v>
      </c>
      <c r="O330">
        <f t="shared" si="141"/>
        <v>69</v>
      </c>
      <c r="P330">
        <f t="shared" si="142"/>
        <v>69</v>
      </c>
      <c r="Q330">
        <f t="shared" si="143"/>
        <v>87</v>
      </c>
      <c r="R330">
        <f t="shared" si="144"/>
        <v>87</v>
      </c>
      <c r="S330">
        <f t="shared" si="145"/>
        <v>102</v>
      </c>
      <c r="T330">
        <f t="shared" si="146"/>
        <v>102</v>
      </c>
      <c r="U330">
        <f t="shared" si="147"/>
        <v>74</v>
      </c>
      <c r="V330">
        <f t="shared" si="148"/>
        <v>74</v>
      </c>
      <c r="W330">
        <f t="shared" si="149"/>
        <v>79</v>
      </c>
      <c r="X330">
        <f t="shared" si="150"/>
        <v>79</v>
      </c>
      <c r="Y330">
        <f t="shared" si="151"/>
        <v>66.5</v>
      </c>
      <c r="Z330">
        <f t="shared" si="152"/>
        <v>66.5</v>
      </c>
      <c r="AA330">
        <f t="shared" si="153"/>
        <v>77</v>
      </c>
      <c r="AB330">
        <f t="shared" si="154"/>
        <v>77</v>
      </c>
      <c r="AC330" s="27">
        <f t="shared" si="155"/>
        <v>72</v>
      </c>
      <c r="AD330">
        <f t="shared" si="156"/>
        <v>52</v>
      </c>
    </row>
    <row r="331" spans="1:30" x14ac:dyDescent="0.2">
      <c r="A331" t="str">
        <f t="shared" si="161"/>
        <v>Orange  5.6,  Desert Sand 6.0</v>
      </c>
      <c r="B331" s="11">
        <f t="shared" si="162"/>
        <v>57</v>
      </c>
      <c r="C331">
        <f t="shared" si="129"/>
        <v>82</v>
      </c>
      <c r="D331">
        <f t="shared" si="130"/>
        <v>82</v>
      </c>
      <c r="E331">
        <f t="shared" si="131"/>
        <v>87</v>
      </c>
      <c r="F331">
        <f t="shared" si="132"/>
        <v>87</v>
      </c>
      <c r="G331">
        <f t="shared" si="133"/>
        <v>92</v>
      </c>
      <c r="H331">
        <f t="shared" si="134"/>
        <v>92</v>
      </c>
      <c r="I331">
        <f t="shared" si="135"/>
        <v>117</v>
      </c>
      <c r="J331">
        <f t="shared" si="136"/>
        <v>117</v>
      </c>
      <c r="K331">
        <f t="shared" si="137"/>
        <v>84</v>
      </c>
      <c r="L331">
        <f t="shared" si="138"/>
        <v>84</v>
      </c>
      <c r="M331">
        <f t="shared" si="139"/>
        <v>97</v>
      </c>
      <c r="N331">
        <f t="shared" si="140"/>
        <v>97</v>
      </c>
      <c r="O331">
        <f t="shared" si="141"/>
        <v>74</v>
      </c>
      <c r="P331">
        <f t="shared" si="142"/>
        <v>74</v>
      </c>
      <c r="Q331">
        <f t="shared" si="143"/>
        <v>92</v>
      </c>
      <c r="R331">
        <f t="shared" si="144"/>
        <v>92</v>
      </c>
      <c r="S331">
        <f t="shared" si="145"/>
        <v>107</v>
      </c>
      <c r="T331">
        <f t="shared" si="146"/>
        <v>107</v>
      </c>
      <c r="U331">
        <f t="shared" si="147"/>
        <v>79</v>
      </c>
      <c r="V331">
        <f t="shared" si="148"/>
        <v>79</v>
      </c>
      <c r="W331">
        <f t="shared" si="149"/>
        <v>84</v>
      </c>
      <c r="X331">
        <f t="shared" si="150"/>
        <v>84</v>
      </c>
      <c r="Y331">
        <f t="shared" si="151"/>
        <v>71.5</v>
      </c>
      <c r="Z331">
        <f t="shared" si="152"/>
        <v>71.5</v>
      </c>
      <c r="AA331">
        <f t="shared" si="153"/>
        <v>82</v>
      </c>
      <c r="AB331">
        <f t="shared" si="154"/>
        <v>82</v>
      </c>
      <c r="AC331" s="27">
        <f t="shared" si="155"/>
        <v>77</v>
      </c>
      <c r="AD331">
        <f t="shared" si="156"/>
        <v>57</v>
      </c>
    </row>
    <row r="332" spans="1:30" hidden="1" x14ac:dyDescent="0.2">
      <c r="A332" t="str">
        <f t="shared" si="161"/>
        <v>Orange  5.6,  Desert Sand</v>
      </c>
      <c r="B332" s="11">
        <f t="shared" si="162"/>
        <v>57</v>
      </c>
      <c r="C332">
        <f t="shared" ref="C332:C395" si="163">B332+$C$74</f>
        <v>82</v>
      </c>
      <c r="D332">
        <f t="shared" ref="D332:D395" si="164">B332+$D$74</f>
        <v>82</v>
      </c>
      <c r="E332">
        <f t="shared" ref="E332:E395" si="165">B332+$E$74</f>
        <v>87</v>
      </c>
      <c r="F332">
        <f t="shared" ref="F332:F395" si="166">B332+$F$74</f>
        <v>87</v>
      </c>
      <c r="G332">
        <f t="shared" ref="G332:G395" si="167">B332+$G$74</f>
        <v>92</v>
      </c>
      <c r="H332">
        <f t="shared" ref="H332:H395" si="168">B332+$H$74</f>
        <v>92</v>
      </c>
      <c r="I332">
        <f t="shared" ref="I332:I395" si="169">B332+$I$74</f>
        <v>117</v>
      </c>
      <c r="J332">
        <f t="shared" ref="J332:J395" si="170">B332+$J$74</f>
        <v>117</v>
      </c>
      <c r="K332">
        <f t="shared" ref="K332:K395" si="171">B332+$K$74</f>
        <v>84</v>
      </c>
      <c r="L332">
        <f t="shared" ref="L332:L395" si="172">B332+$L$74</f>
        <v>84</v>
      </c>
      <c r="M332">
        <f t="shared" ref="M332:M395" si="173">B332+$M$74</f>
        <v>97</v>
      </c>
      <c r="N332">
        <f t="shared" ref="N332:N395" si="174">B332+$N$74</f>
        <v>97</v>
      </c>
      <c r="O332">
        <f t="shared" ref="O332:O395" si="175">B332+$O$74</f>
        <v>74</v>
      </c>
      <c r="P332">
        <f t="shared" ref="P332:P395" si="176">B332+$P$74</f>
        <v>74</v>
      </c>
      <c r="Q332">
        <f t="shared" ref="Q332:Q395" si="177">B332+$Q$74</f>
        <v>92</v>
      </c>
      <c r="R332">
        <f t="shared" ref="R332:R395" si="178">B332+$R$74</f>
        <v>92</v>
      </c>
      <c r="S332">
        <f t="shared" ref="S332:S395" si="179">B332+$S$74</f>
        <v>107</v>
      </c>
      <c r="T332">
        <f t="shared" ref="T332:T395" si="180">B332+$T$74</f>
        <v>107</v>
      </c>
      <c r="U332">
        <f t="shared" ref="U332:U395" si="181">B332+$U$74</f>
        <v>79</v>
      </c>
      <c r="V332">
        <f t="shared" ref="V332:V395" si="182">B332+$V$74</f>
        <v>79</v>
      </c>
      <c r="W332">
        <f t="shared" ref="W332:W395" si="183">B332+$W$74</f>
        <v>84</v>
      </c>
      <c r="X332">
        <f t="shared" ref="X332:X395" si="184">B332+$X$74</f>
        <v>84</v>
      </c>
      <c r="Y332">
        <f t="shared" ref="Y332:Y395" si="185">B332+$Y$74</f>
        <v>71.5</v>
      </c>
      <c r="Z332">
        <f t="shared" ref="Z332:Z395" si="186">B332+$Z$74</f>
        <v>71.5</v>
      </c>
      <c r="AA332">
        <f t="shared" ref="AA332:AA395" si="187">B332+$AA$74</f>
        <v>82</v>
      </c>
      <c r="AB332">
        <f t="shared" ref="AB332:AB395" si="188">B332+$AB$74</f>
        <v>82</v>
      </c>
      <c r="AC332" s="27">
        <f t="shared" ref="AC332:AC395" si="189">B332+$AC$74</f>
        <v>77</v>
      </c>
      <c r="AD332">
        <f t="shared" ref="AD332:AD395" si="190">B332+$AD$74</f>
        <v>57</v>
      </c>
    </row>
    <row r="333" spans="1:30" x14ac:dyDescent="0.2">
      <c r="A333" t="str">
        <f t="shared" si="161"/>
        <v>Orange  5.6,  Red  7.1</v>
      </c>
      <c r="B333" s="11">
        <f t="shared" si="162"/>
        <v>82</v>
      </c>
      <c r="C333">
        <f t="shared" si="163"/>
        <v>107</v>
      </c>
      <c r="D333">
        <f t="shared" si="164"/>
        <v>107</v>
      </c>
      <c r="E333">
        <f t="shared" si="165"/>
        <v>112</v>
      </c>
      <c r="F333">
        <f t="shared" si="166"/>
        <v>112</v>
      </c>
      <c r="G333">
        <f t="shared" si="167"/>
        <v>117</v>
      </c>
      <c r="H333">
        <f t="shared" si="168"/>
        <v>117</v>
      </c>
      <c r="I333">
        <f t="shared" si="169"/>
        <v>142</v>
      </c>
      <c r="J333">
        <f t="shared" si="170"/>
        <v>142</v>
      </c>
      <c r="K333">
        <f t="shared" si="171"/>
        <v>109</v>
      </c>
      <c r="L333">
        <f t="shared" si="172"/>
        <v>109</v>
      </c>
      <c r="M333">
        <f t="shared" si="173"/>
        <v>122</v>
      </c>
      <c r="N333">
        <f t="shared" si="174"/>
        <v>122</v>
      </c>
      <c r="O333">
        <f t="shared" si="175"/>
        <v>99</v>
      </c>
      <c r="P333">
        <f t="shared" si="176"/>
        <v>99</v>
      </c>
      <c r="Q333">
        <f t="shared" si="177"/>
        <v>117</v>
      </c>
      <c r="R333">
        <f t="shared" si="178"/>
        <v>117</v>
      </c>
      <c r="S333">
        <f t="shared" si="179"/>
        <v>132</v>
      </c>
      <c r="T333">
        <f t="shared" si="180"/>
        <v>132</v>
      </c>
      <c r="U333">
        <f t="shared" si="181"/>
        <v>104</v>
      </c>
      <c r="V333">
        <f t="shared" si="182"/>
        <v>104</v>
      </c>
      <c r="W333">
        <f t="shared" si="183"/>
        <v>109</v>
      </c>
      <c r="X333">
        <f t="shared" si="184"/>
        <v>109</v>
      </c>
      <c r="Y333">
        <f t="shared" si="185"/>
        <v>96.5</v>
      </c>
      <c r="Z333">
        <f t="shared" si="186"/>
        <v>96.5</v>
      </c>
      <c r="AA333">
        <f t="shared" si="187"/>
        <v>107</v>
      </c>
      <c r="AB333">
        <f t="shared" si="188"/>
        <v>107</v>
      </c>
      <c r="AC333" s="27">
        <f t="shared" si="189"/>
        <v>102</v>
      </c>
      <c r="AD333">
        <f t="shared" si="190"/>
        <v>82</v>
      </c>
    </row>
    <row r="334" spans="1:30" hidden="1" x14ac:dyDescent="0.2">
      <c r="A334" t="str">
        <f t="shared" si="161"/>
        <v>Orange  5.6,  Red</v>
      </c>
      <c r="B334" s="11">
        <f t="shared" si="162"/>
        <v>82</v>
      </c>
      <c r="C334">
        <f t="shared" si="163"/>
        <v>107</v>
      </c>
      <c r="D334">
        <f t="shared" si="164"/>
        <v>107</v>
      </c>
      <c r="E334">
        <f t="shared" si="165"/>
        <v>112</v>
      </c>
      <c r="F334">
        <f t="shared" si="166"/>
        <v>112</v>
      </c>
      <c r="G334">
        <f t="shared" si="167"/>
        <v>117</v>
      </c>
      <c r="H334">
        <f t="shared" si="168"/>
        <v>117</v>
      </c>
      <c r="I334">
        <f t="shared" si="169"/>
        <v>142</v>
      </c>
      <c r="J334">
        <f t="shared" si="170"/>
        <v>142</v>
      </c>
      <c r="K334">
        <f t="shared" si="171"/>
        <v>109</v>
      </c>
      <c r="L334">
        <f t="shared" si="172"/>
        <v>109</v>
      </c>
      <c r="M334">
        <f t="shared" si="173"/>
        <v>122</v>
      </c>
      <c r="N334">
        <f t="shared" si="174"/>
        <v>122</v>
      </c>
      <c r="O334">
        <f t="shared" si="175"/>
        <v>99</v>
      </c>
      <c r="P334">
        <f t="shared" si="176"/>
        <v>99</v>
      </c>
      <c r="Q334">
        <f t="shared" si="177"/>
        <v>117</v>
      </c>
      <c r="R334">
        <f t="shared" si="178"/>
        <v>117</v>
      </c>
      <c r="S334">
        <f t="shared" si="179"/>
        <v>132</v>
      </c>
      <c r="T334">
        <f t="shared" si="180"/>
        <v>132</v>
      </c>
      <c r="U334">
        <f t="shared" si="181"/>
        <v>104</v>
      </c>
      <c r="V334">
        <f t="shared" si="182"/>
        <v>104</v>
      </c>
      <c r="W334">
        <f t="shared" si="183"/>
        <v>109</v>
      </c>
      <c r="X334">
        <f t="shared" si="184"/>
        <v>109</v>
      </c>
      <c r="Y334">
        <f t="shared" si="185"/>
        <v>96.5</v>
      </c>
      <c r="Z334">
        <f t="shared" si="186"/>
        <v>96.5</v>
      </c>
      <c r="AA334">
        <f t="shared" si="187"/>
        <v>107</v>
      </c>
      <c r="AB334">
        <f t="shared" si="188"/>
        <v>107</v>
      </c>
      <c r="AC334" s="27">
        <f t="shared" si="189"/>
        <v>102</v>
      </c>
      <c r="AD334">
        <f t="shared" si="190"/>
        <v>82</v>
      </c>
    </row>
    <row r="335" spans="1:30" x14ac:dyDescent="0.2">
      <c r="A335" t="str">
        <f t="shared" si="161"/>
        <v>Orange  5.6,  Lichen  5.6</v>
      </c>
      <c r="B335" s="11">
        <f t="shared" si="162"/>
        <v>49</v>
      </c>
      <c r="C335">
        <f t="shared" si="163"/>
        <v>74</v>
      </c>
      <c r="D335">
        <f t="shared" si="164"/>
        <v>74</v>
      </c>
      <c r="E335">
        <f t="shared" si="165"/>
        <v>79</v>
      </c>
      <c r="F335">
        <f t="shared" si="166"/>
        <v>79</v>
      </c>
      <c r="G335">
        <f t="shared" si="167"/>
        <v>84</v>
      </c>
      <c r="H335">
        <f t="shared" si="168"/>
        <v>84</v>
      </c>
      <c r="I335">
        <f t="shared" si="169"/>
        <v>109</v>
      </c>
      <c r="J335">
        <f t="shared" si="170"/>
        <v>109</v>
      </c>
      <c r="K335">
        <f t="shared" si="171"/>
        <v>76</v>
      </c>
      <c r="L335">
        <f t="shared" si="172"/>
        <v>76</v>
      </c>
      <c r="M335">
        <f t="shared" si="173"/>
        <v>89</v>
      </c>
      <c r="N335">
        <f t="shared" si="174"/>
        <v>89</v>
      </c>
      <c r="O335">
        <f t="shared" si="175"/>
        <v>66</v>
      </c>
      <c r="P335">
        <f t="shared" si="176"/>
        <v>66</v>
      </c>
      <c r="Q335">
        <f t="shared" si="177"/>
        <v>84</v>
      </c>
      <c r="R335">
        <f t="shared" si="178"/>
        <v>84</v>
      </c>
      <c r="S335">
        <f t="shared" si="179"/>
        <v>99</v>
      </c>
      <c r="T335">
        <f t="shared" si="180"/>
        <v>99</v>
      </c>
      <c r="U335">
        <f t="shared" si="181"/>
        <v>71</v>
      </c>
      <c r="V335">
        <f t="shared" si="182"/>
        <v>71</v>
      </c>
      <c r="W335">
        <f t="shared" si="183"/>
        <v>76</v>
      </c>
      <c r="X335">
        <f t="shared" si="184"/>
        <v>76</v>
      </c>
      <c r="Y335">
        <f t="shared" si="185"/>
        <v>63.5</v>
      </c>
      <c r="Z335">
        <f t="shared" si="186"/>
        <v>63.5</v>
      </c>
      <c r="AA335">
        <f t="shared" si="187"/>
        <v>74</v>
      </c>
      <c r="AB335">
        <f t="shared" si="188"/>
        <v>74</v>
      </c>
      <c r="AC335" s="27">
        <f t="shared" si="189"/>
        <v>69</v>
      </c>
      <c r="AD335">
        <f t="shared" si="190"/>
        <v>49</v>
      </c>
    </row>
    <row r="336" spans="1:30" hidden="1" x14ac:dyDescent="0.2">
      <c r="A336" t="str">
        <f t="shared" si="161"/>
        <v>Orange  5.6,  Lichen</v>
      </c>
      <c r="B336" s="11">
        <f t="shared" si="162"/>
        <v>49</v>
      </c>
      <c r="C336">
        <f t="shared" si="163"/>
        <v>74</v>
      </c>
      <c r="D336">
        <f t="shared" si="164"/>
        <v>74</v>
      </c>
      <c r="E336">
        <f t="shared" si="165"/>
        <v>79</v>
      </c>
      <c r="F336">
        <f t="shared" si="166"/>
        <v>79</v>
      </c>
      <c r="G336">
        <f t="shared" si="167"/>
        <v>84</v>
      </c>
      <c r="H336">
        <f t="shared" si="168"/>
        <v>84</v>
      </c>
      <c r="I336">
        <f t="shared" si="169"/>
        <v>109</v>
      </c>
      <c r="J336">
        <f t="shared" si="170"/>
        <v>109</v>
      </c>
      <c r="K336">
        <f t="shared" si="171"/>
        <v>76</v>
      </c>
      <c r="L336">
        <f t="shared" si="172"/>
        <v>76</v>
      </c>
      <c r="M336">
        <f t="shared" si="173"/>
        <v>89</v>
      </c>
      <c r="N336">
        <f t="shared" si="174"/>
        <v>89</v>
      </c>
      <c r="O336">
        <f t="shared" si="175"/>
        <v>66</v>
      </c>
      <c r="P336">
        <f t="shared" si="176"/>
        <v>66</v>
      </c>
      <c r="Q336">
        <f t="shared" si="177"/>
        <v>84</v>
      </c>
      <c r="R336">
        <f t="shared" si="178"/>
        <v>84</v>
      </c>
      <c r="S336">
        <f t="shared" si="179"/>
        <v>99</v>
      </c>
      <c r="T336">
        <f t="shared" si="180"/>
        <v>99</v>
      </c>
      <c r="U336">
        <f t="shared" si="181"/>
        <v>71</v>
      </c>
      <c r="V336">
        <f t="shared" si="182"/>
        <v>71</v>
      </c>
      <c r="W336">
        <f t="shared" si="183"/>
        <v>76</v>
      </c>
      <c r="X336">
        <f t="shared" si="184"/>
        <v>76</v>
      </c>
      <c r="Y336">
        <f t="shared" si="185"/>
        <v>63.5</v>
      </c>
      <c r="Z336">
        <f t="shared" si="186"/>
        <v>63.5</v>
      </c>
      <c r="AA336">
        <f t="shared" si="187"/>
        <v>74</v>
      </c>
      <c r="AB336">
        <f t="shared" si="188"/>
        <v>74</v>
      </c>
      <c r="AC336" s="27">
        <f t="shared" si="189"/>
        <v>69</v>
      </c>
      <c r="AD336">
        <f t="shared" si="190"/>
        <v>49</v>
      </c>
    </row>
    <row r="337" spans="1:30" x14ac:dyDescent="0.2">
      <c r="A337" t="str">
        <f t="shared" si="161"/>
        <v>Orange  5.6,  Black  6.3</v>
      </c>
      <c r="B337" s="11">
        <f t="shared" si="162"/>
        <v>62</v>
      </c>
      <c r="C337">
        <f t="shared" si="163"/>
        <v>87</v>
      </c>
      <c r="D337">
        <f t="shared" si="164"/>
        <v>87</v>
      </c>
      <c r="E337">
        <f t="shared" si="165"/>
        <v>92</v>
      </c>
      <c r="F337">
        <f t="shared" si="166"/>
        <v>92</v>
      </c>
      <c r="G337">
        <f t="shared" si="167"/>
        <v>97</v>
      </c>
      <c r="H337">
        <f t="shared" si="168"/>
        <v>97</v>
      </c>
      <c r="I337">
        <f t="shared" si="169"/>
        <v>122</v>
      </c>
      <c r="J337">
        <f t="shared" si="170"/>
        <v>122</v>
      </c>
      <c r="K337">
        <f t="shared" si="171"/>
        <v>89</v>
      </c>
      <c r="L337">
        <f t="shared" si="172"/>
        <v>89</v>
      </c>
      <c r="M337">
        <f t="shared" si="173"/>
        <v>102</v>
      </c>
      <c r="N337">
        <f t="shared" si="174"/>
        <v>102</v>
      </c>
      <c r="O337">
        <f t="shared" si="175"/>
        <v>79</v>
      </c>
      <c r="P337">
        <f t="shared" si="176"/>
        <v>79</v>
      </c>
      <c r="Q337">
        <f t="shared" si="177"/>
        <v>97</v>
      </c>
      <c r="R337">
        <f t="shared" si="178"/>
        <v>97</v>
      </c>
      <c r="S337">
        <f t="shared" si="179"/>
        <v>112</v>
      </c>
      <c r="T337">
        <f t="shared" si="180"/>
        <v>112</v>
      </c>
      <c r="U337">
        <f t="shared" si="181"/>
        <v>84</v>
      </c>
      <c r="V337">
        <f t="shared" si="182"/>
        <v>84</v>
      </c>
      <c r="W337">
        <f t="shared" si="183"/>
        <v>89</v>
      </c>
      <c r="X337">
        <f t="shared" si="184"/>
        <v>89</v>
      </c>
      <c r="Y337">
        <f t="shared" si="185"/>
        <v>76.5</v>
      </c>
      <c r="Z337">
        <f t="shared" si="186"/>
        <v>76.5</v>
      </c>
      <c r="AA337">
        <f t="shared" si="187"/>
        <v>87</v>
      </c>
      <c r="AB337">
        <f t="shared" si="188"/>
        <v>87</v>
      </c>
      <c r="AC337" s="27">
        <f t="shared" si="189"/>
        <v>82</v>
      </c>
      <c r="AD337">
        <f t="shared" si="190"/>
        <v>62</v>
      </c>
    </row>
    <row r="338" spans="1:30" hidden="1" x14ac:dyDescent="0.2">
      <c r="A338" t="str">
        <f t="shared" si="161"/>
        <v>Orange  5.6,  Black</v>
      </c>
      <c r="B338" s="11">
        <f t="shared" si="162"/>
        <v>62</v>
      </c>
      <c r="C338">
        <f t="shared" si="163"/>
        <v>87</v>
      </c>
      <c r="D338">
        <f t="shared" si="164"/>
        <v>87</v>
      </c>
      <c r="E338">
        <f t="shared" si="165"/>
        <v>92</v>
      </c>
      <c r="F338">
        <f t="shared" si="166"/>
        <v>92</v>
      </c>
      <c r="G338">
        <f t="shared" si="167"/>
        <v>97</v>
      </c>
      <c r="H338">
        <f t="shared" si="168"/>
        <v>97</v>
      </c>
      <c r="I338">
        <f t="shared" si="169"/>
        <v>122</v>
      </c>
      <c r="J338">
        <f t="shared" si="170"/>
        <v>122</v>
      </c>
      <c r="K338">
        <f t="shared" si="171"/>
        <v>89</v>
      </c>
      <c r="L338">
        <f t="shared" si="172"/>
        <v>89</v>
      </c>
      <c r="M338">
        <f t="shared" si="173"/>
        <v>102</v>
      </c>
      <c r="N338">
        <f t="shared" si="174"/>
        <v>102</v>
      </c>
      <c r="O338">
        <f t="shared" si="175"/>
        <v>79</v>
      </c>
      <c r="P338">
        <f t="shared" si="176"/>
        <v>79</v>
      </c>
      <c r="Q338">
        <f t="shared" si="177"/>
        <v>97</v>
      </c>
      <c r="R338">
        <f t="shared" si="178"/>
        <v>97</v>
      </c>
      <c r="S338">
        <f t="shared" si="179"/>
        <v>112</v>
      </c>
      <c r="T338">
        <f t="shared" si="180"/>
        <v>112</v>
      </c>
      <c r="U338">
        <f t="shared" si="181"/>
        <v>84</v>
      </c>
      <c r="V338">
        <f t="shared" si="182"/>
        <v>84</v>
      </c>
      <c r="W338">
        <f t="shared" si="183"/>
        <v>89</v>
      </c>
      <c r="X338">
        <f t="shared" si="184"/>
        <v>89</v>
      </c>
      <c r="Y338">
        <f t="shared" si="185"/>
        <v>76.5</v>
      </c>
      <c r="Z338">
        <f t="shared" si="186"/>
        <v>76.5</v>
      </c>
      <c r="AA338">
        <f t="shared" si="187"/>
        <v>87</v>
      </c>
      <c r="AB338">
        <f t="shared" si="188"/>
        <v>87</v>
      </c>
      <c r="AC338" s="27">
        <f t="shared" si="189"/>
        <v>82</v>
      </c>
      <c r="AD338">
        <f t="shared" si="190"/>
        <v>62</v>
      </c>
    </row>
    <row r="339" spans="1:30" x14ac:dyDescent="0.2">
      <c r="A339" t="str">
        <f t="shared" si="161"/>
        <v>Orange  5.6,  Terracotta  5.0</v>
      </c>
      <c r="B339" s="11">
        <f t="shared" si="162"/>
        <v>39</v>
      </c>
      <c r="C339">
        <f t="shared" si="163"/>
        <v>64</v>
      </c>
      <c r="D339">
        <f t="shared" si="164"/>
        <v>64</v>
      </c>
      <c r="E339">
        <f t="shared" si="165"/>
        <v>69</v>
      </c>
      <c r="F339">
        <f t="shared" si="166"/>
        <v>69</v>
      </c>
      <c r="G339">
        <f t="shared" si="167"/>
        <v>74</v>
      </c>
      <c r="H339">
        <f t="shared" si="168"/>
        <v>74</v>
      </c>
      <c r="I339">
        <f t="shared" si="169"/>
        <v>99</v>
      </c>
      <c r="J339">
        <f t="shared" si="170"/>
        <v>99</v>
      </c>
      <c r="K339">
        <f t="shared" si="171"/>
        <v>66</v>
      </c>
      <c r="L339">
        <f t="shared" si="172"/>
        <v>66</v>
      </c>
      <c r="M339">
        <f t="shared" si="173"/>
        <v>79</v>
      </c>
      <c r="N339">
        <f t="shared" si="174"/>
        <v>79</v>
      </c>
      <c r="O339">
        <f t="shared" si="175"/>
        <v>56</v>
      </c>
      <c r="P339">
        <f t="shared" si="176"/>
        <v>56</v>
      </c>
      <c r="Q339">
        <f t="shared" si="177"/>
        <v>74</v>
      </c>
      <c r="R339">
        <f t="shared" si="178"/>
        <v>74</v>
      </c>
      <c r="S339">
        <f t="shared" si="179"/>
        <v>89</v>
      </c>
      <c r="T339">
        <f t="shared" si="180"/>
        <v>89</v>
      </c>
      <c r="U339">
        <f t="shared" si="181"/>
        <v>61</v>
      </c>
      <c r="V339">
        <f t="shared" si="182"/>
        <v>61</v>
      </c>
      <c r="W339">
        <f t="shared" si="183"/>
        <v>66</v>
      </c>
      <c r="X339">
        <f t="shared" si="184"/>
        <v>66</v>
      </c>
      <c r="Y339">
        <f t="shared" si="185"/>
        <v>53.5</v>
      </c>
      <c r="Z339">
        <f t="shared" si="186"/>
        <v>53.5</v>
      </c>
      <c r="AA339">
        <f t="shared" si="187"/>
        <v>64</v>
      </c>
      <c r="AB339">
        <f t="shared" si="188"/>
        <v>64</v>
      </c>
      <c r="AC339" s="27">
        <f t="shared" si="189"/>
        <v>59</v>
      </c>
      <c r="AD339">
        <f t="shared" si="190"/>
        <v>39</v>
      </c>
    </row>
    <row r="340" spans="1:30" hidden="1" x14ac:dyDescent="0.2">
      <c r="A340" t="str">
        <f t="shared" si="161"/>
        <v>Orange  5.6,  Terracotta</v>
      </c>
      <c r="B340" s="11">
        <f t="shared" si="162"/>
        <v>39</v>
      </c>
      <c r="C340">
        <f t="shared" si="163"/>
        <v>64</v>
      </c>
      <c r="D340">
        <f t="shared" si="164"/>
        <v>64</v>
      </c>
      <c r="E340">
        <f t="shared" si="165"/>
        <v>69</v>
      </c>
      <c r="F340">
        <f t="shared" si="166"/>
        <v>69</v>
      </c>
      <c r="G340">
        <f t="shared" si="167"/>
        <v>74</v>
      </c>
      <c r="H340">
        <f t="shared" si="168"/>
        <v>74</v>
      </c>
      <c r="I340">
        <f t="shared" si="169"/>
        <v>99</v>
      </c>
      <c r="J340">
        <f t="shared" si="170"/>
        <v>99</v>
      </c>
      <c r="K340">
        <f t="shared" si="171"/>
        <v>66</v>
      </c>
      <c r="L340">
        <f t="shared" si="172"/>
        <v>66</v>
      </c>
      <c r="M340">
        <f t="shared" si="173"/>
        <v>79</v>
      </c>
      <c r="N340">
        <f t="shared" si="174"/>
        <v>79</v>
      </c>
      <c r="O340">
        <f t="shared" si="175"/>
        <v>56</v>
      </c>
      <c r="P340">
        <f t="shared" si="176"/>
        <v>56</v>
      </c>
      <c r="Q340">
        <f t="shared" si="177"/>
        <v>74</v>
      </c>
      <c r="R340">
        <f t="shared" si="178"/>
        <v>74</v>
      </c>
      <c r="S340">
        <f t="shared" si="179"/>
        <v>89</v>
      </c>
      <c r="T340">
        <f t="shared" si="180"/>
        <v>89</v>
      </c>
      <c r="U340">
        <f t="shared" si="181"/>
        <v>61</v>
      </c>
      <c r="V340">
        <f t="shared" si="182"/>
        <v>61</v>
      </c>
      <c r="W340">
        <f t="shared" si="183"/>
        <v>66</v>
      </c>
      <c r="X340">
        <f t="shared" si="184"/>
        <v>66</v>
      </c>
      <c r="Y340">
        <f t="shared" si="185"/>
        <v>53.5</v>
      </c>
      <c r="Z340">
        <f t="shared" si="186"/>
        <v>53.5</v>
      </c>
      <c r="AA340">
        <f t="shared" si="187"/>
        <v>64</v>
      </c>
      <c r="AB340">
        <f t="shared" si="188"/>
        <v>64</v>
      </c>
      <c r="AC340" s="27">
        <f t="shared" si="189"/>
        <v>59</v>
      </c>
      <c r="AD340">
        <f t="shared" si="190"/>
        <v>39</v>
      </c>
    </row>
    <row r="341" spans="1:30" x14ac:dyDescent="0.2">
      <c r="A341" t="str">
        <f t="shared" si="161"/>
        <v>Orange  5.6,  Purple  6.3</v>
      </c>
      <c r="B341" s="11">
        <f t="shared" si="162"/>
        <v>57</v>
      </c>
      <c r="C341">
        <f t="shared" si="163"/>
        <v>82</v>
      </c>
      <c r="D341">
        <f t="shared" si="164"/>
        <v>82</v>
      </c>
      <c r="E341">
        <f t="shared" si="165"/>
        <v>87</v>
      </c>
      <c r="F341">
        <f t="shared" si="166"/>
        <v>87</v>
      </c>
      <c r="G341">
        <f t="shared" si="167"/>
        <v>92</v>
      </c>
      <c r="H341">
        <f t="shared" si="168"/>
        <v>92</v>
      </c>
      <c r="I341">
        <f t="shared" si="169"/>
        <v>117</v>
      </c>
      <c r="J341">
        <f t="shared" si="170"/>
        <v>117</v>
      </c>
      <c r="K341">
        <f t="shared" si="171"/>
        <v>84</v>
      </c>
      <c r="L341">
        <f t="shared" si="172"/>
        <v>84</v>
      </c>
      <c r="M341">
        <f t="shared" si="173"/>
        <v>97</v>
      </c>
      <c r="N341">
        <f t="shared" si="174"/>
        <v>97</v>
      </c>
      <c r="O341">
        <f t="shared" si="175"/>
        <v>74</v>
      </c>
      <c r="P341">
        <f t="shared" si="176"/>
        <v>74</v>
      </c>
      <c r="Q341">
        <f t="shared" si="177"/>
        <v>92</v>
      </c>
      <c r="R341">
        <f t="shared" si="178"/>
        <v>92</v>
      </c>
      <c r="S341">
        <f t="shared" si="179"/>
        <v>107</v>
      </c>
      <c r="T341">
        <f t="shared" si="180"/>
        <v>107</v>
      </c>
      <c r="U341">
        <f t="shared" si="181"/>
        <v>79</v>
      </c>
      <c r="V341">
        <f t="shared" si="182"/>
        <v>79</v>
      </c>
      <c r="W341">
        <f t="shared" si="183"/>
        <v>84</v>
      </c>
      <c r="X341">
        <f t="shared" si="184"/>
        <v>84</v>
      </c>
      <c r="Y341">
        <f t="shared" si="185"/>
        <v>71.5</v>
      </c>
      <c r="Z341">
        <f t="shared" si="186"/>
        <v>71.5</v>
      </c>
      <c r="AA341">
        <f t="shared" si="187"/>
        <v>82</v>
      </c>
      <c r="AB341">
        <f t="shared" si="188"/>
        <v>82</v>
      </c>
      <c r="AC341" s="27">
        <f t="shared" si="189"/>
        <v>77</v>
      </c>
      <c r="AD341">
        <f t="shared" si="190"/>
        <v>57</v>
      </c>
    </row>
    <row r="342" spans="1:30" hidden="1" x14ac:dyDescent="0.2">
      <c r="A342" t="str">
        <f t="shared" si="161"/>
        <v>Orange  5.6,  Purple</v>
      </c>
      <c r="B342" s="11">
        <f t="shared" si="162"/>
        <v>57</v>
      </c>
      <c r="C342">
        <f t="shared" si="163"/>
        <v>82</v>
      </c>
      <c r="D342">
        <f t="shared" si="164"/>
        <v>82</v>
      </c>
      <c r="E342">
        <f t="shared" si="165"/>
        <v>87</v>
      </c>
      <c r="F342">
        <f t="shared" si="166"/>
        <v>87</v>
      </c>
      <c r="G342">
        <f t="shared" si="167"/>
        <v>92</v>
      </c>
      <c r="H342">
        <f t="shared" si="168"/>
        <v>92</v>
      </c>
      <c r="I342">
        <f t="shared" si="169"/>
        <v>117</v>
      </c>
      <c r="J342">
        <f t="shared" si="170"/>
        <v>117</v>
      </c>
      <c r="K342">
        <f t="shared" si="171"/>
        <v>84</v>
      </c>
      <c r="L342">
        <f t="shared" si="172"/>
        <v>84</v>
      </c>
      <c r="M342">
        <f t="shared" si="173"/>
        <v>97</v>
      </c>
      <c r="N342">
        <f t="shared" si="174"/>
        <v>97</v>
      </c>
      <c r="O342">
        <f t="shared" si="175"/>
        <v>74</v>
      </c>
      <c r="P342">
        <f t="shared" si="176"/>
        <v>74</v>
      </c>
      <c r="Q342">
        <f t="shared" si="177"/>
        <v>92</v>
      </c>
      <c r="R342">
        <f t="shared" si="178"/>
        <v>92</v>
      </c>
      <c r="S342">
        <f t="shared" si="179"/>
        <v>107</v>
      </c>
      <c r="T342">
        <f t="shared" si="180"/>
        <v>107</v>
      </c>
      <c r="U342">
        <f t="shared" si="181"/>
        <v>79</v>
      </c>
      <c r="V342">
        <f t="shared" si="182"/>
        <v>79</v>
      </c>
      <c r="W342">
        <f t="shared" si="183"/>
        <v>84</v>
      </c>
      <c r="X342">
        <f t="shared" si="184"/>
        <v>84</v>
      </c>
      <c r="Y342">
        <f t="shared" si="185"/>
        <v>71.5</v>
      </c>
      <c r="Z342">
        <f t="shared" si="186"/>
        <v>71.5</v>
      </c>
      <c r="AA342">
        <f t="shared" si="187"/>
        <v>82</v>
      </c>
      <c r="AB342">
        <f t="shared" si="188"/>
        <v>82</v>
      </c>
      <c r="AC342" s="27">
        <f t="shared" si="189"/>
        <v>77</v>
      </c>
      <c r="AD342">
        <f t="shared" si="190"/>
        <v>57</v>
      </c>
    </row>
    <row r="343" spans="1:30" x14ac:dyDescent="0.2">
      <c r="A343" t="str">
        <f t="shared" si="161"/>
        <v>Orange  5.6,  Green  7.1</v>
      </c>
      <c r="B343" s="11">
        <f t="shared" si="162"/>
        <v>72</v>
      </c>
      <c r="C343">
        <f t="shared" si="163"/>
        <v>97</v>
      </c>
      <c r="D343">
        <f t="shared" si="164"/>
        <v>97</v>
      </c>
      <c r="E343">
        <f t="shared" si="165"/>
        <v>102</v>
      </c>
      <c r="F343">
        <f t="shared" si="166"/>
        <v>102</v>
      </c>
      <c r="G343">
        <f t="shared" si="167"/>
        <v>107</v>
      </c>
      <c r="H343">
        <f t="shared" si="168"/>
        <v>107</v>
      </c>
      <c r="I343">
        <f t="shared" si="169"/>
        <v>132</v>
      </c>
      <c r="J343">
        <f t="shared" si="170"/>
        <v>132</v>
      </c>
      <c r="K343">
        <f t="shared" si="171"/>
        <v>99</v>
      </c>
      <c r="L343">
        <f t="shared" si="172"/>
        <v>99</v>
      </c>
      <c r="M343">
        <f t="shared" si="173"/>
        <v>112</v>
      </c>
      <c r="N343">
        <f t="shared" si="174"/>
        <v>112</v>
      </c>
      <c r="O343">
        <f t="shared" si="175"/>
        <v>89</v>
      </c>
      <c r="P343">
        <f t="shared" si="176"/>
        <v>89</v>
      </c>
      <c r="Q343">
        <f t="shared" si="177"/>
        <v>107</v>
      </c>
      <c r="R343">
        <f t="shared" si="178"/>
        <v>107</v>
      </c>
      <c r="S343">
        <f t="shared" si="179"/>
        <v>122</v>
      </c>
      <c r="T343">
        <f t="shared" si="180"/>
        <v>122</v>
      </c>
      <c r="U343">
        <f t="shared" si="181"/>
        <v>94</v>
      </c>
      <c r="V343">
        <f t="shared" si="182"/>
        <v>94</v>
      </c>
      <c r="W343">
        <f t="shared" si="183"/>
        <v>99</v>
      </c>
      <c r="X343">
        <f t="shared" si="184"/>
        <v>99</v>
      </c>
      <c r="Y343">
        <f t="shared" si="185"/>
        <v>86.5</v>
      </c>
      <c r="Z343">
        <f t="shared" si="186"/>
        <v>86.5</v>
      </c>
      <c r="AA343">
        <f t="shared" si="187"/>
        <v>97</v>
      </c>
      <c r="AB343">
        <f t="shared" si="188"/>
        <v>97</v>
      </c>
      <c r="AC343" s="27">
        <f t="shared" si="189"/>
        <v>92</v>
      </c>
      <c r="AD343">
        <f t="shared" si="190"/>
        <v>72</v>
      </c>
    </row>
    <row r="344" spans="1:30" hidden="1" x14ac:dyDescent="0.2">
      <c r="A344" t="str">
        <f t="shared" si="161"/>
        <v>Orange  5.6,  Green</v>
      </c>
      <c r="B344" s="11">
        <f t="shared" si="162"/>
        <v>72</v>
      </c>
      <c r="C344">
        <f t="shared" si="163"/>
        <v>97</v>
      </c>
      <c r="D344">
        <f t="shared" si="164"/>
        <v>97</v>
      </c>
      <c r="E344">
        <f t="shared" si="165"/>
        <v>102</v>
      </c>
      <c r="F344">
        <f t="shared" si="166"/>
        <v>102</v>
      </c>
      <c r="G344">
        <f t="shared" si="167"/>
        <v>107</v>
      </c>
      <c r="H344">
        <f t="shared" si="168"/>
        <v>107</v>
      </c>
      <c r="I344">
        <f t="shared" si="169"/>
        <v>132</v>
      </c>
      <c r="J344">
        <f t="shared" si="170"/>
        <v>132</v>
      </c>
      <c r="K344">
        <f t="shared" si="171"/>
        <v>99</v>
      </c>
      <c r="L344">
        <f t="shared" si="172"/>
        <v>99</v>
      </c>
      <c r="M344">
        <f t="shared" si="173"/>
        <v>112</v>
      </c>
      <c r="N344">
        <f t="shared" si="174"/>
        <v>112</v>
      </c>
      <c r="O344">
        <f t="shared" si="175"/>
        <v>89</v>
      </c>
      <c r="P344">
        <f t="shared" si="176"/>
        <v>89</v>
      </c>
      <c r="Q344">
        <f t="shared" si="177"/>
        <v>107</v>
      </c>
      <c r="R344">
        <f t="shared" si="178"/>
        <v>107</v>
      </c>
      <c r="S344">
        <f t="shared" si="179"/>
        <v>122</v>
      </c>
      <c r="T344">
        <f t="shared" si="180"/>
        <v>122</v>
      </c>
      <c r="U344">
        <f t="shared" si="181"/>
        <v>94</v>
      </c>
      <c r="V344">
        <f t="shared" si="182"/>
        <v>94</v>
      </c>
      <c r="W344">
        <f t="shared" si="183"/>
        <v>99</v>
      </c>
      <c r="X344">
        <f t="shared" si="184"/>
        <v>99</v>
      </c>
      <c r="Y344">
        <f t="shared" si="185"/>
        <v>86.5</v>
      </c>
      <c r="Z344">
        <f t="shared" si="186"/>
        <v>86.5</v>
      </c>
      <c r="AA344">
        <f t="shared" si="187"/>
        <v>97</v>
      </c>
      <c r="AB344">
        <f t="shared" si="188"/>
        <v>97</v>
      </c>
      <c r="AC344" s="27">
        <f t="shared" si="189"/>
        <v>92</v>
      </c>
      <c r="AD344">
        <f t="shared" si="190"/>
        <v>72</v>
      </c>
    </row>
    <row r="345" spans="1:30" x14ac:dyDescent="0.2">
      <c r="A345" t="str">
        <f t="shared" si="161"/>
        <v>Orange  5.6,  Orange  5.6</v>
      </c>
      <c r="B345" s="11">
        <f t="shared" si="162"/>
        <v>44</v>
      </c>
      <c r="C345">
        <f t="shared" si="163"/>
        <v>69</v>
      </c>
      <c r="D345">
        <f t="shared" si="164"/>
        <v>69</v>
      </c>
      <c r="E345">
        <f t="shared" si="165"/>
        <v>74</v>
      </c>
      <c r="F345">
        <f t="shared" si="166"/>
        <v>74</v>
      </c>
      <c r="G345">
        <f t="shared" si="167"/>
        <v>79</v>
      </c>
      <c r="H345">
        <f t="shared" si="168"/>
        <v>79</v>
      </c>
      <c r="I345">
        <f t="shared" si="169"/>
        <v>104</v>
      </c>
      <c r="J345">
        <f t="shared" si="170"/>
        <v>104</v>
      </c>
      <c r="K345">
        <f t="shared" si="171"/>
        <v>71</v>
      </c>
      <c r="L345">
        <f t="shared" si="172"/>
        <v>71</v>
      </c>
      <c r="M345">
        <f t="shared" si="173"/>
        <v>84</v>
      </c>
      <c r="N345">
        <f t="shared" si="174"/>
        <v>84</v>
      </c>
      <c r="O345">
        <f t="shared" si="175"/>
        <v>61</v>
      </c>
      <c r="P345">
        <f t="shared" si="176"/>
        <v>61</v>
      </c>
      <c r="Q345">
        <f t="shared" si="177"/>
        <v>79</v>
      </c>
      <c r="R345">
        <f t="shared" si="178"/>
        <v>79</v>
      </c>
      <c r="S345">
        <f t="shared" si="179"/>
        <v>94</v>
      </c>
      <c r="T345">
        <f t="shared" si="180"/>
        <v>94</v>
      </c>
      <c r="U345" s="9">
        <f t="shared" si="181"/>
        <v>66</v>
      </c>
      <c r="V345">
        <f t="shared" si="182"/>
        <v>66</v>
      </c>
      <c r="W345">
        <f t="shared" si="183"/>
        <v>71</v>
      </c>
      <c r="X345">
        <f t="shared" si="184"/>
        <v>71</v>
      </c>
      <c r="Y345">
        <f t="shared" si="185"/>
        <v>58.5</v>
      </c>
      <c r="Z345">
        <f t="shared" si="186"/>
        <v>58.5</v>
      </c>
      <c r="AA345">
        <f t="shared" si="187"/>
        <v>69</v>
      </c>
      <c r="AB345">
        <f t="shared" si="188"/>
        <v>69</v>
      </c>
      <c r="AC345" s="27">
        <f t="shared" si="189"/>
        <v>64</v>
      </c>
      <c r="AD345">
        <f t="shared" si="190"/>
        <v>44</v>
      </c>
    </row>
    <row r="346" spans="1:30" hidden="1" x14ac:dyDescent="0.2">
      <c r="A346" t="str">
        <f t="shared" si="161"/>
        <v>Orange  5.6,  Orange</v>
      </c>
      <c r="B346" s="11">
        <f t="shared" si="162"/>
        <v>44</v>
      </c>
      <c r="C346">
        <f t="shared" si="163"/>
        <v>69</v>
      </c>
      <c r="D346">
        <f t="shared" si="164"/>
        <v>69</v>
      </c>
      <c r="E346">
        <f t="shared" si="165"/>
        <v>74</v>
      </c>
      <c r="F346">
        <f t="shared" si="166"/>
        <v>74</v>
      </c>
      <c r="G346">
        <f t="shared" si="167"/>
        <v>79</v>
      </c>
      <c r="H346">
        <f t="shared" si="168"/>
        <v>79</v>
      </c>
      <c r="I346">
        <f t="shared" si="169"/>
        <v>104</v>
      </c>
      <c r="J346">
        <f t="shared" si="170"/>
        <v>104</v>
      </c>
      <c r="K346">
        <f t="shared" si="171"/>
        <v>71</v>
      </c>
      <c r="L346">
        <f t="shared" si="172"/>
        <v>71</v>
      </c>
      <c r="M346">
        <f t="shared" si="173"/>
        <v>84</v>
      </c>
      <c r="N346">
        <f t="shared" si="174"/>
        <v>84</v>
      </c>
      <c r="O346">
        <f t="shared" si="175"/>
        <v>61</v>
      </c>
      <c r="P346">
        <f t="shared" si="176"/>
        <v>61</v>
      </c>
      <c r="Q346">
        <f t="shared" si="177"/>
        <v>79</v>
      </c>
      <c r="R346">
        <f t="shared" si="178"/>
        <v>79</v>
      </c>
      <c r="S346">
        <f t="shared" si="179"/>
        <v>94</v>
      </c>
      <c r="T346">
        <f t="shared" si="180"/>
        <v>94</v>
      </c>
      <c r="U346">
        <f t="shared" si="181"/>
        <v>66</v>
      </c>
      <c r="V346">
        <f t="shared" si="182"/>
        <v>66</v>
      </c>
      <c r="W346">
        <f t="shared" si="183"/>
        <v>71</v>
      </c>
      <c r="X346">
        <f t="shared" si="184"/>
        <v>71</v>
      </c>
      <c r="Y346">
        <f t="shared" si="185"/>
        <v>58.5</v>
      </c>
      <c r="Z346">
        <f t="shared" si="186"/>
        <v>58.5</v>
      </c>
      <c r="AA346">
        <f t="shared" si="187"/>
        <v>69</v>
      </c>
      <c r="AB346">
        <f t="shared" si="188"/>
        <v>69</v>
      </c>
      <c r="AC346" s="27">
        <f t="shared" si="189"/>
        <v>64</v>
      </c>
      <c r="AD346">
        <f t="shared" si="190"/>
        <v>44</v>
      </c>
    </row>
    <row r="347" spans="1:30" x14ac:dyDescent="0.2">
      <c r="A347" t="str">
        <f t="shared" si="161"/>
        <v>Orange  5.6,  Yellow  6.0</v>
      </c>
      <c r="B347" s="11">
        <f t="shared" si="162"/>
        <v>49</v>
      </c>
      <c r="C347">
        <f t="shared" si="163"/>
        <v>74</v>
      </c>
      <c r="D347">
        <f t="shared" si="164"/>
        <v>74</v>
      </c>
      <c r="E347">
        <f t="shared" si="165"/>
        <v>79</v>
      </c>
      <c r="F347">
        <f t="shared" si="166"/>
        <v>79</v>
      </c>
      <c r="G347">
        <f t="shared" si="167"/>
        <v>84</v>
      </c>
      <c r="H347">
        <f t="shared" si="168"/>
        <v>84</v>
      </c>
      <c r="I347">
        <f t="shared" si="169"/>
        <v>109</v>
      </c>
      <c r="J347">
        <f t="shared" si="170"/>
        <v>109</v>
      </c>
      <c r="K347">
        <f t="shared" si="171"/>
        <v>76</v>
      </c>
      <c r="L347">
        <f t="shared" si="172"/>
        <v>76</v>
      </c>
      <c r="M347">
        <f t="shared" si="173"/>
        <v>89</v>
      </c>
      <c r="N347">
        <f t="shared" si="174"/>
        <v>89</v>
      </c>
      <c r="O347">
        <f t="shared" si="175"/>
        <v>66</v>
      </c>
      <c r="P347">
        <f t="shared" si="176"/>
        <v>66</v>
      </c>
      <c r="Q347">
        <f t="shared" si="177"/>
        <v>84</v>
      </c>
      <c r="R347">
        <f t="shared" si="178"/>
        <v>84</v>
      </c>
      <c r="S347">
        <f t="shared" si="179"/>
        <v>99</v>
      </c>
      <c r="T347">
        <f t="shared" si="180"/>
        <v>99</v>
      </c>
      <c r="U347">
        <f t="shared" si="181"/>
        <v>71</v>
      </c>
      <c r="V347">
        <f t="shared" si="182"/>
        <v>71</v>
      </c>
      <c r="W347">
        <f t="shared" si="183"/>
        <v>76</v>
      </c>
      <c r="X347">
        <f t="shared" si="184"/>
        <v>76</v>
      </c>
      <c r="Y347">
        <f t="shared" si="185"/>
        <v>63.5</v>
      </c>
      <c r="Z347">
        <f t="shared" si="186"/>
        <v>63.5</v>
      </c>
      <c r="AA347">
        <f t="shared" si="187"/>
        <v>74</v>
      </c>
      <c r="AB347">
        <f t="shared" si="188"/>
        <v>74</v>
      </c>
      <c r="AC347" s="27">
        <f t="shared" si="189"/>
        <v>69</v>
      </c>
      <c r="AD347">
        <f t="shared" si="190"/>
        <v>49</v>
      </c>
    </row>
    <row r="348" spans="1:30" hidden="1" x14ac:dyDescent="0.2">
      <c r="A348" t="str">
        <f t="shared" si="161"/>
        <v>Orange  5.6,  Yellow</v>
      </c>
      <c r="B348" s="11">
        <f t="shared" si="162"/>
        <v>49</v>
      </c>
      <c r="C348">
        <f t="shared" si="163"/>
        <v>74</v>
      </c>
      <c r="D348">
        <f t="shared" si="164"/>
        <v>74</v>
      </c>
      <c r="E348">
        <f t="shared" si="165"/>
        <v>79</v>
      </c>
      <c r="F348">
        <f t="shared" si="166"/>
        <v>79</v>
      </c>
      <c r="G348">
        <f t="shared" si="167"/>
        <v>84</v>
      </c>
      <c r="H348">
        <f t="shared" si="168"/>
        <v>84</v>
      </c>
      <c r="I348">
        <f t="shared" si="169"/>
        <v>109</v>
      </c>
      <c r="J348">
        <f t="shared" si="170"/>
        <v>109</v>
      </c>
      <c r="K348">
        <f t="shared" si="171"/>
        <v>76</v>
      </c>
      <c r="L348">
        <f t="shared" si="172"/>
        <v>76</v>
      </c>
      <c r="M348">
        <f t="shared" si="173"/>
        <v>89</v>
      </c>
      <c r="N348">
        <f t="shared" si="174"/>
        <v>89</v>
      </c>
      <c r="O348">
        <f t="shared" si="175"/>
        <v>66</v>
      </c>
      <c r="P348">
        <f t="shared" si="176"/>
        <v>66</v>
      </c>
      <c r="Q348">
        <f t="shared" si="177"/>
        <v>84</v>
      </c>
      <c r="R348">
        <f t="shared" si="178"/>
        <v>84</v>
      </c>
      <c r="S348">
        <f t="shared" si="179"/>
        <v>99</v>
      </c>
      <c r="T348">
        <f t="shared" si="180"/>
        <v>99</v>
      </c>
      <c r="U348">
        <f t="shared" si="181"/>
        <v>71</v>
      </c>
      <c r="V348">
        <f t="shared" si="182"/>
        <v>71</v>
      </c>
      <c r="W348">
        <f t="shared" si="183"/>
        <v>76</v>
      </c>
      <c r="X348">
        <f t="shared" si="184"/>
        <v>76</v>
      </c>
      <c r="Y348">
        <f t="shared" si="185"/>
        <v>63.5</v>
      </c>
      <c r="Z348">
        <f t="shared" si="186"/>
        <v>63.5</v>
      </c>
      <c r="AA348">
        <f t="shared" si="187"/>
        <v>74</v>
      </c>
      <c r="AB348">
        <f t="shared" si="188"/>
        <v>74</v>
      </c>
      <c r="AC348" s="27">
        <f t="shared" si="189"/>
        <v>69</v>
      </c>
      <c r="AD348">
        <f t="shared" si="190"/>
        <v>49</v>
      </c>
    </row>
    <row r="349" spans="1:30" x14ac:dyDescent="0.2">
      <c r="A349" t="str">
        <f t="shared" si="161"/>
        <v>Orange  5.6,  Blue  5.0</v>
      </c>
      <c r="B349" s="11">
        <f t="shared" si="162"/>
        <v>36.5</v>
      </c>
      <c r="C349">
        <f t="shared" si="163"/>
        <v>61.5</v>
      </c>
      <c r="D349">
        <f t="shared" si="164"/>
        <v>61.5</v>
      </c>
      <c r="E349">
        <f t="shared" si="165"/>
        <v>66.5</v>
      </c>
      <c r="F349">
        <f t="shared" si="166"/>
        <v>66.5</v>
      </c>
      <c r="G349">
        <f t="shared" si="167"/>
        <v>71.5</v>
      </c>
      <c r="H349">
        <f t="shared" si="168"/>
        <v>71.5</v>
      </c>
      <c r="I349">
        <f t="shared" si="169"/>
        <v>96.5</v>
      </c>
      <c r="J349">
        <f t="shared" si="170"/>
        <v>96.5</v>
      </c>
      <c r="K349">
        <f t="shared" si="171"/>
        <v>63.5</v>
      </c>
      <c r="L349">
        <f t="shared" si="172"/>
        <v>63.5</v>
      </c>
      <c r="M349">
        <f t="shared" si="173"/>
        <v>76.5</v>
      </c>
      <c r="N349">
        <f t="shared" si="174"/>
        <v>76.5</v>
      </c>
      <c r="O349">
        <f t="shared" si="175"/>
        <v>53.5</v>
      </c>
      <c r="P349">
        <f t="shared" si="176"/>
        <v>53.5</v>
      </c>
      <c r="Q349">
        <f t="shared" si="177"/>
        <v>71.5</v>
      </c>
      <c r="R349">
        <f t="shared" si="178"/>
        <v>71.5</v>
      </c>
      <c r="S349">
        <f t="shared" si="179"/>
        <v>86.5</v>
      </c>
      <c r="T349">
        <f t="shared" si="180"/>
        <v>86.5</v>
      </c>
      <c r="U349">
        <f t="shared" si="181"/>
        <v>58.5</v>
      </c>
      <c r="V349">
        <f t="shared" si="182"/>
        <v>58.5</v>
      </c>
      <c r="W349">
        <f t="shared" si="183"/>
        <v>63.5</v>
      </c>
      <c r="X349">
        <f t="shared" si="184"/>
        <v>63.5</v>
      </c>
      <c r="Y349">
        <f t="shared" si="185"/>
        <v>51</v>
      </c>
      <c r="Z349">
        <f t="shared" si="186"/>
        <v>51</v>
      </c>
      <c r="AA349">
        <f t="shared" si="187"/>
        <v>61.5</v>
      </c>
      <c r="AB349">
        <f t="shared" si="188"/>
        <v>61.5</v>
      </c>
      <c r="AC349" s="27">
        <f t="shared" si="189"/>
        <v>56.5</v>
      </c>
      <c r="AD349">
        <f t="shared" si="190"/>
        <v>36.5</v>
      </c>
    </row>
    <row r="350" spans="1:30" hidden="1" x14ac:dyDescent="0.2">
      <c r="A350" t="str">
        <f t="shared" si="161"/>
        <v>Orange  5.6,  Blue</v>
      </c>
      <c r="B350" s="11">
        <f t="shared" si="162"/>
        <v>36.5</v>
      </c>
      <c r="C350">
        <f t="shared" si="163"/>
        <v>61.5</v>
      </c>
      <c r="D350">
        <f t="shared" si="164"/>
        <v>61.5</v>
      </c>
      <c r="E350">
        <f t="shared" si="165"/>
        <v>66.5</v>
      </c>
      <c r="F350">
        <f t="shared" si="166"/>
        <v>66.5</v>
      </c>
      <c r="G350">
        <f t="shared" si="167"/>
        <v>71.5</v>
      </c>
      <c r="H350">
        <f t="shared" si="168"/>
        <v>71.5</v>
      </c>
      <c r="I350">
        <f t="shared" si="169"/>
        <v>96.5</v>
      </c>
      <c r="J350">
        <f t="shared" si="170"/>
        <v>96.5</v>
      </c>
      <c r="K350">
        <f t="shared" si="171"/>
        <v>63.5</v>
      </c>
      <c r="L350">
        <f t="shared" si="172"/>
        <v>63.5</v>
      </c>
      <c r="M350">
        <f t="shared" si="173"/>
        <v>76.5</v>
      </c>
      <c r="N350">
        <f t="shared" si="174"/>
        <v>76.5</v>
      </c>
      <c r="O350">
        <f t="shared" si="175"/>
        <v>53.5</v>
      </c>
      <c r="P350">
        <f t="shared" si="176"/>
        <v>53.5</v>
      </c>
      <c r="Q350">
        <f t="shared" si="177"/>
        <v>71.5</v>
      </c>
      <c r="R350">
        <f t="shared" si="178"/>
        <v>71.5</v>
      </c>
      <c r="S350">
        <f t="shared" si="179"/>
        <v>86.5</v>
      </c>
      <c r="T350">
        <f t="shared" si="180"/>
        <v>86.5</v>
      </c>
      <c r="U350">
        <f t="shared" si="181"/>
        <v>58.5</v>
      </c>
      <c r="V350">
        <f t="shared" si="182"/>
        <v>58.5</v>
      </c>
      <c r="W350">
        <f t="shared" si="183"/>
        <v>63.5</v>
      </c>
      <c r="X350">
        <f t="shared" si="184"/>
        <v>63.5</v>
      </c>
      <c r="Y350">
        <f t="shared" si="185"/>
        <v>51</v>
      </c>
      <c r="Z350">
        <f t="shared" si="186"/>
        <v>51</v>
      </c>
      <c r="AA350">
        <f t="shared" si="187"/>
        <v>61.5</v>
      </c>
      <c r="AB350">
        <f t="shared" si="188"/>
        <v>61.5</v>
      </c>
      <c r="AC350" s="27">
        <f t="shared" si="189"/>
        <v>56.5</v>
      </c>
      <c r="AD350">
        <f t="shared" si="190"/>
        <v>36.5</v>
      </c>
    </row>
    <row r="351" spans="1:30" x14ac:dyDescent="0.2">
      <c r="A351" t="str">
        <f t="shared" si="161"/>
        <v>Orange  5.6,  White  6.0</v>
      </c>
      <c r="B351" s="11">
        <f t="shared" si="162"/>
        <v>47</v>
      </c>
      <c r="C351">
        <f t="shared" si="163"/>
        <v>72</v>
      </c>
      <c r="D351">
        <f t="shared" si="164"/>
        <v>72</v>
      </c>
      <c r="E351">
        <f t="shared" si="165"/>
        <v>77</v>
      </c>
      <c r="F351">
        <f t="shared" si="166"/>
        <v>77</v>
      </c>
      <c r="G351">
        <f t="shared" si="167"/>
        <v>82</v>
      </c>
      <c r="H351">
        <f t="shared" si="168"/>
        <v>82</v>
      </c>
      <c r="I351">
        <f t="shared" si="169"/>
        <v>107</v>
      </c>
      <c r="J351">
        <f t="shared" si="170"/>
        <v>107</v>
      </c>
      <c r="K351">
        <f t="shared" si="171"/>
        <v>74</v>
      </c>
      <c r="L351">
        <f t="shared" si="172"/>
        <v>74</v>
      </c>
      <c r="M351">
        <f t="shared" si="173"/>
        <v>87</v>
      </c>
      <c r="N351">
        <f t="shared" si="174"/>
        <v>87</v>
      </c>
      <c r="O351">
        <f t="shared" si="175"/>
        <v>64</v>
      </c>
      <c r="P351">
        <f t="shared" si="176"/>
        <v>64</v>
      </c>
      <c r="Q351">
        <f t="shared" si="177"/>
        <v>82</v>
      </c>
      <c r="R351">
        <f t="shared" si="178"/>
        <v>82</v>
      </c>
      <c r="S351">
        <f t="shared" si="179"/>
        <v>97</v>
      </c>
      <c r="T351">
        <f t="shared" si="180"/>
        <v>97</v>
      </c>
      <c r="U351">
        <f t="shared" si="181"/>
        <v>69</v>
      </c>
      <c r="V351">
        <f t="shared" si="182"/>
        <v>69</v>
      </c>
      <c r="W351">
        <f t="shared" si="183"/>
        <v>74</v>
      </c>
      <c r="X351">
        <f t="shared" si="184"/>
        <v>74</v>
      </c>
      <c r="Y351">
        <f t="shared" si="185"/>
        <v>61.5</v>
      </c>
      <c r="Z351">
        <f t="shared" si="186"/>
        <v>61.5</v>
      </c>
      <c r="AA351">
        <f t="shared" si="187"/>
        <v>72</v>
      </c>
      <c r="AB351">
        <f t="shared" si="188"/>
        <v>72</v>
      </c>
      <c r="AC351" s="27">
        <f t="shared" si="189"/>
        <v>67</v>
      </c>
      <c r="AD351">
        <f t="shared" si="190"/>
        <v>47</v>
      </c>
    </row>
    <row r="352" spans="1:30" hidden="1" x14ac:dyDescent="0.2">
      <c r="A352" t="str">
        <f t="shared" si="161"/>
        <v>Orange  5.6,  White</v>
      </c>
      <c r="B352" s="11">
        <f t="shared" si="162"/>
        <v>47</v>
      </c>
      <c r="C352">
        <f t="shared" si="163"/>
        <v>72</v>
      </c>
      <c r="D352">
        <f t="shared" si="164"/>
        <v>72</v>
      </c>
      <c r="E352">
        <f t="shared" si="165"/>
        <v>77</v>
      </c>
      <c r="F352">
        <f t="shared" si="166"/>
        <v>77</v>
      </c>
      <c r="G352">
        <f t="shared" si="167"/>
        <v>82</v>
      </c>
      <c r="H352">
        <f t="shared" si="168"/>
        <v>82</v>
      </c>
      <c r="I352">
        <f t="shared" si="169"/>
        <v>107</v>
      </c>
      <c r="J352">
        <f t="shared" si="170"/>
        <v>107</v>
      </c>
      <c r="K352">
        <f t="shared" si="171"/>
        <v>74</v>
      </c>
      <c r="L352">
        <f t="shared" si="172"/>
        <v>74</v>
      </c>
      <c r="M352">
        <f t="shared" si="173"/>
        <v>87</v>
      </c>
      <c r="N352">
        <f t="shared" si="174"/>
        <v>87</v>
      </c>
      <c r="O352">
        <f t="shared" si="175"/>
        <v>64</v>
      </c>
      <c r="P352">
        <f t="shared" si="176"/>
        <v>64</v>
      </c>
      <c r="Q352">
        <f t="shared" si="177"/>
        <v>82</v>
      </c>
      <c r="R352">
        <f t="shared" si="178"/>
        <v>82</v>
      </c>
      <c r="S352">
        <f t="shared" si="179"/>
        <v>97</v>
      </c>
      <c r="T352">
        <f t="shared" si="180"/>
        <v>97</v>
      </c>
      <c r="U352">
        <f t="shared" si="181"/>
        <v>69</v>
      </c>
      <c r="V352">
        <f t="shared" si="182"/>
        <v>69</v>
      </c>
      <c r="W352">
        <f t="shared" si="183"/>
        <v>74</v>
      </c>
      <c r="X352">
        <f t="shared" si="184"/>
        <v>74</v>
      </c>
      <c r="Y352">
        <f t="shared" si="185"/>
        <v>61.5</v>
      </c>
      <c r="Z352">
        <f t="shared" si="186"/>
        <v>61.5</v>
      </c>
      <c r="AA352">
        <f t="shared" si="187"/>
        <v>72</v>
      </c>
      <c r="AB352">
        <f t="shared" si="188"/>
        <v>72</v>
      </c>
      <c r="AC352" s="27">
        <f t="shared" si="189"/>
        <v>67</v>
      </c>
      <c r="AD352">
        <f t="shared" si="190"/>
        <v>47</v>
      </c>
    </row>
    <row r="353" spans="1:30" x14ac:dyDescent="0.2">
      <c r="A353" t="str">
        <f t="shared" si="161"/>
        <v>Orange  5.6,  Red/Green  5.6</v>
      </c>
      <c r="B353" s="11">
        <f t="shared" si="162"/>
        <v>42</v>
      </c>
      <c r="C353">
        <f t="shared" si="163"/>
        <v>67</v>
      </c>
      <c r="D353">
        <f t="shared" si="164"/>
        <v>67</v>
      </c>
      <c r="E353">
        <f t="shared" si="165"/>
        <v>72</v>
      </c>
      <c r="F353">
        <f t="shared" si="166"/>
        <v>72</v>
      </c>
      <c r="G353">
        <f t="shared" si="167"/>
        <v>77</v>
      </c>
      <c r="H353">
        <f t="shared" si="168"/>
        <v>77</v>
      </c>
      <c r="I353">
        <f t="shared" si="169"/>
        <v>102</v>
      </c>
      <c r="J353">
        <f t="shared" si="170"/>
        <v>102</v>
      </c>
      <c r="K353">
        <f t="shared" si="171"/>
        <v>69</v>
      </c>
      <c r="L353">
        <f t="shared" si="172"/>
        <v>69</v>
      </c>
      <c r="M353">
        <f t="shared" si="173"/>
        <v>82</v>
      </c>
      <c r="N353">
        <f t="shared" si="174"/>
        <v>82</v>
      </c>
      <c r="O353">
        <f t="shared" si="175"/>
        <v>59</v>
      </c>
      <c r="P353">
        <f t="shared" si="176"/>
        <v>59</v>
      </c>
      <c r="Q353">
        <f t="shared" si="177"/>
        <v>77</v>
      </c>
      <c r="R353">
        <f t="shared" si="178"/>
        <v>77</v>
      </c>
      <c r="S353">
        <f t="shared" si="179"/>
        <v>92</v>
      </c>
      <c r="T353">
        <f t="shared" si="180"/>
        <v>92</v>
      </c>
      <c r="U353">
        <f t="shared" si="181"/>
        <v>64</v>
      </c>
      <c r="V353">
        <f t="shared" si="182"/>
        <v>64</v>
      </c>
      <c r="W353">
        <f t="shared" si="183"/>
        <v>69</v>
      </c>
      <c r="X353">
        <f t="shared" si="184"/>
        <v>69</v>
      </c>
      <c r="Y353">
        <f t="shared" si="185"/>
        <v>56.5</v>
      </c>
      <c r="Z353">
        <f t="shared" si="186"/>
        <v>56.5</v>
      </c>
      <c r="AA353">
        <f t="shared" si="187"/>
        <v>67</v>
      </c>
      <c r="AB353">
        <f t="shared" si="188"/>
        <v>67</v>
      </c>
      <c r="AC353" s="27">
        <f t="shared" si="189"/>
        <v>62</v>
      </c>
      <c r="AD353">
        <f t="shared" si="190"/>
        <v>42</v>
      </c>
    </row>
    <row r="354" spans="1:30" hidden="1" x14ac:dyDescent="0.2">
      <c r="A354" t="str">
        <f t="shared" si="161"/>
        <v>Orange  5.6,  Red/Green</v>
      </c>
      <c r="B354" s="11">
        <f t="shared" si="162"/>
        <v>22</v>
      </c>
      <c r="C354">
        <f t="shared" si="163"/>
        <v>47</v>
      </c>
      <c r="D354">
        <f t="shared" si="164"/>
        <v>47</v>
      </c>
      <c r="E354">
        <f t="shared" si="165"/>
        <v>52</v>
      </c>
      <c r="F354">
        <f t="shared" si="166"/>
        <v>52</v>
      </c>
      <c r="G354">
        <f t="shared" si="167"/>
        <v>57</v>
      </c>
      <c r="H354">
        <f t="shared" si="168"/>
        <v>57</v>
      </c>
      <c r="I354">
        <f t="shared" si="169"/>
        <v>82</v>
      </c>
      <c r="J354">
        <f t="shared" si="170"/>
        <v>82</v>
      </c>
      <c r="K354">
        <f t="shared" si="171"/>
        <v>49</v>
      </c>
      <c r="L354">
        <f t="shared" si="172"/>
        <v>49</v>
      </c>
      <c r="M354">
        <f t="shared" si="173"/>
        <v>62</v>
      </c>
      <c r="N354">
        <f t="shared" si="174"/>
        <v>62</v>
      </c>
      <c r="O354">
        <f t="shared" si="175"/>
        <v>39</v>
      </c>
      <c r="P354">
        <f t="shared" si="176"/>
        <v>39</v>
      </c>
      <c r="Q354">
        <f t="shared" si="177"/>
        <v>57</v>
      </c>
      <c r="R354">
        <f t="shared" si="178"/>
        <v>57</v>
      </c>
      <c r="S354">
        <f t="shared" si="179"/>
        <v>72</v>
      </c>
      <c r="T354">
        <f t="shared" si="180"/>
        <v>72</v>
      </c>
      <c r="U354">
        <f t="shared" si="181"/>
        <v>44</v>
      </c>
      <c r="V354">
        <f t="shared" si="182"/>
        <v>44</v>
      </c>
      <c r="W354">
        <f t="shared" si="183"/>
        <v>49</v>
      </c>
      <c r="X354">
        <f t="shared" si="184"/>
        <v>49</v>
      </c>
      <c r="Y354">
        <f t="shared" si="185"/>
        <v>36.5</v>
      </c>
      <c r="Z354">
        <f t="shared" si="186"/>
        <v>36.5</v>
      </c>
      <c r="AA354">
        <f t="shared" si="187"/>
        <v>47</v>
      </c>
      <c r="AB354">
        <f t="shared" si="188"/>
        <v>47</v>
      </c>
      <c r="AC354" s="27">
        <f t="shared" si="189"/>
        <v>42</v>
      </c>
      <c r="AD354">
        <f t="shared" si="190"/>
        <v>22</v>
      </c>
    </row>
    <row r="355" spans="1:30" x14ac:dyDescent="0.2">
      <c r="A355" t="str">
        <f>$W$41&amp;",  "&amp;$A43</f>
        <v>Yellow  6.0,  Alpine Blue 5.6</v>
      </c>
      <c r="B355" s="11">
        <f>W43</f>
        <v>52</v>
      </c>
      <c r="C355">
        <f t="shared" si="163"/>
        <v>77</v>
      </c>
      <c r="D355">
        <f t="shared" si="164"/>
        <v>77</v>
      </c>
      <c r="E355">
        <f t="shared" si="165"/>
        <v>82</v>
      </c>
      <c r="F355">
        <f t="shared" si="166"/>
        <v>82</v>
      </c>
      <c r="G355">
        <f t="shared" si="167"/>
        <v>87</v>
      </c>
      <c r="H355">
        <f t="shared" si="168"/>
        <v>87</v>
      </c>
      <c r="I355">
        <f t="shared" si="169"/>
        <v>112</v>
      </c>
      <c r="J355">
        <f t="shared" si="170"/>
        <v>112</v>
      </c>
      <c r="K355">
        <f t="shared" si="171"/>
        <v>79</v>
      </c>
      <c r="L355">
        <f t="shared" si="172"/>
        <v>79</v>
      </c>
      <c r="M355">
        <f t="shared" si="173"/>
        <v>92</v>
      </c>
      <c r="N355">
        <f t="shared" si="174"/>
        <v>92</v>
      </c>
      <c r="O355">
        <f t="shared" si="175"/>
        <v>69</v>
      </c>
      <c r="P355">
        <f t="shared" si="176"/>
        <v>69</v>
      </c>
      <c r="Q355">
        <f t="shared" si="177"/>
        <v>87</v>
      </c>
      <c r="R355">
        <f t="shared" si="178"/>
        <v>87</v>
      </c>
      <c r="S355">
        <f t="shared" si="179"/>
        <v>102</v>
      </c>
      <c r="T355">
        <f t="shared" si="180"/>
        <v>102</v>
      </c>
      <c r="U355">
        <f t="shared" si="181"/>
        <v>74</v>
      </c>
      <c r="V355">
        <f t="shared" si="182"/>
        <v>74</v>
      </c>
      <c r="W355">
        <f t="shared" si="183"/>
        <v>79</v>
      </c>
      <c r="X355">
        <f t="shared" si="184"/>
        <v>79</v>
      </c>
      <c r="Y355">
        <f t="shared" si="185"/>
        <v>66.5</v>
      </c>
      <c r="Z355">
        <f t="shared" si="186"/>
        <v>66.5</v>
      </c>
      <c r="AA355">
        <f t="shared" si="187"/>
        <v>77</v>
      </c>
      <c r="AB355">
        <f t="shared" si="188"/>
        <v>77</v>
      </c>
      <c r="AC355" s="27">
        <f t="shared" si="189"/>
        <v>72</v>
      </c>
      <c r="AD355">
        <f t="shared" si="190"/>
        <v>52</v>
      </c>
    </row>
    <row r="356" spans="1:30" hidden="1" x14ac:dyDescent="0.2">
      <c r="A356" t="str">
        <f t="shared" ref="A356:A382" si="191">$W$41&amp;",  "&amp;$A44</f>
        <v>Yellow  6.0,  Alpine Blue</v>
      </c>
      <c r="B356" s="11">
        <f t="shared" ref="B356:B382" si="192">W44</f>
        <v>52</v>
      </c>
      <c r="C356">
        <f t="shared" si="163"/>
        <v>77</v>
      </c>
      <c r="D356">
        <f t="shared" si="164"/>
        <v>77</v>
      </c>
      <c r="E356">
        <f t="shared" si="165"/>
        <v>82</v>
      </c>
      <c r="F356">
        <f t="shared" si="166"/>
        <v>82</v>
      </c>
      <c r="G356">
        <f t="shared" si="167"/>
        <v>87</v>
      </c>
      <c r="H356">
        <f t="shared" si="168"/>
        <v>87</v>
      </c>
      <c r="I356">
        <f t="shared" si="169"/>
        <v>112</v>
      </c>
      <c r="J356">
        <f t="shared" si="170"/>
        <v>112</v>
      </c>
      <c r="K356">
        <f t="shared" si="171"/>
        <v>79</v>
      </c>
      <c r="L356">
        <f t="shared" si="172"/>
        <v>79</v>
      </c>
      <c r="M356">
        <f t="shared" si="173"/>
        <v>92</v>
      </c>
      <c r="N356">
        <f t="shared" si="174"/>
        <v>92</v>
      </c>
      <c r="O356">
        <f t="shared" si="175"/>
        <v>69</v>
      </c>
      <c r="P356">
        <f t="shared" si="176"/>
        <v>69</v>
      </c>
      <c r="Q356">
        <f t="shared" si="177"/>
        <v>87</v>
      </c>
      <c r="R356">
        <f t="shared" si="178"/>
        <v>87</v>
      </c>
      <c r="S356">
        <f t="shared" si="179"/>
        <v>102</v>
      </c>
      <c r="T356">
        <f t="shared" si="180"/>
        <v>102</v>
      </c>
      <c r="U356">
        <f t="shared" si="181"/>
        <v>74</v>
      </c>
      <c r="V356">
        <f t="shared" si="182"/>
        <v>74</v>
      </c>
      <c r="W356">
        <f t="shared" si="183"/>
        <v>79</v>
      </c>
      <c r="X356">
        <f t="shared" si="184"/>
        <v>79</v>
      </c>
      <c r="Y356">
        <f t="shared" si="185"/>
        <v>66.5</v>
      </c>
      <c r="Z356">
        <f t="shared" si="186"/>
        <v>66.5</v>
      </c>
      <c r="AA356">
        <f t="shared" si="187"/>
        <v>77</v>
      </c>
      <c r="AB356">
        <f t="shared" si="188"/>
        <v>77</v>
      </c>
      <c r="AC356" s="27">
        <f t="shared" si="189"/>
        <v>72</v>
      </c>
      <c r="AD356">
        <f t="shared" si="190"/>
        <v>52</v>
      </c>
    </row>
    <row r="357" spans="1:30" x14ac:dyDescent="0.2">
      <c r="A357" t="str">
        <f t="shared" si="191"/>
        <v>Yellow  6.0,  Brown  5.6</v>
      </c>
      <c r="B357" s="11">
        <f t="shared" si="192"/>
        <v>57</v>
      </c>
      <c r="C357">
        <f t="shared" si="163"/>
        <v>82</v>
      </c>
      <c r="D357">
        <f t="shared" si="164"/>
        <v>82</v>
      </c>
      <c r="E357">
        <f t="shared" si="165"/>
        <v>87</v>
      </c>
      <c r="F357">
        <f t="shared" si="166"/>
        <v>87</v>
      </c>
      <c r="G357">
        <f t="shared" si="167"/>
        <v>92</v>
      </c>
      <c r="H357">
        <f t="shared" si="168"/>
        <v>92</v>
      </c>
      <c r="I357">
        <f t="shared" si="169"/>
        <v>117</v>
      </c>
      <c r="J357">
        <f t="shared" si="170"/>
        <v>117</v>
      </c>
      <c r="K357">
        <f t="shared" si="171"/>
        <v>84</v>
      </c>
      <c r="L357">
        <f t="shared" si="172"/>
        <v>84</v>
      </c>
      <c r="M357">
        <f t="shared" si="173"/>
        <v>97</v>
      </c>
      <c r="N357">
        <f t="shared" si="174"/>
        <v>97</v>
      </c>
      <c r="O357">
        <f t="shared" si="175"/>
        <v>74</v>
      </c>
      <c r="P357">
        <f t="shared" si="176"/>
        <v>74</v>
      </c>
      <c r="Q357">
        <f t="shared" si="177"/>
        <v>92</v>
      </c>
      <c r="R357">
        <f t="shared" si="178"/>
        <v>92</v>
      </c>
      <c r="S357">
        <f t="shared" si="179"/>
        <v>107</v>
      </c>
      <c r="T357">
        <f t="shared" si="180"/>
        <v>107</v>
      </c>
      <c r="U357">
        <f t="shared" si="181"/>
        <v>79</v>
      </c>
      <c r="V357">
        <f t="shared" si="182"/>
        <v>79</v>
      </c>
      <c r="W357">
        <f t="shared" si="183"/>
        <v>84</v>
      </c>
      <c r="X357">
        <f t="shared" si="184"/>
        <v>84</v>
      </c>
      <c r="Y357">
        <f t="shared" si="185"/>
        <v>71.5</v>
      </c>
      <c r="Z357">
        <f t="shared" si="186"/>
        <v>71.5</v>
      </c>
      <c r="AA357">
        <f t="shared" si="187"/>
        <v>82</v>
      </c>
      <c r="AB357">
        <f t="shared" si="188"/>
        <v>82</v>
      </c>
      <c r="AC357" s="27">
        <f t="shared" si="189"/>
        <v>77</v>
      </c>
      <c r="AD357">
        <f t="shared" si="190"/>
        <v>57</v>
      </c>
    </row>
    <row r="358" spans="1:30" hidden="1" x14ac:dyDescent="0.2">
      <c r="A358" t="str">
        <f t="shared" si="191"/>
        <v>Yellow  6.0,  Brown</v>
      </c>
      <c r="B358" s="11">
        <f t="shared" si="192"/>
        <v>57</v>
      </c>
      <c r="C358">
        <f t="shared" si="163"/>
        <v>82</v>
      </c>
      <c r="D358">
        <f t="shared" si="164"/>
        <v>82</v>
      </c>
      <c r="E358">
        <f t="shared" si="165"/>
        <v>87</v>
      </c>
      <c r="F358">
        <f t="shared" si="166"/>
        <v>87</v>
      </c>
      <c r="G358">
        <f t="shared" si="167"/>
        <v>92</v>
      </c>
      <c r="H358">
        <f t="shared" si="168"/>
        <v>92</v>
      </c>
      <c r="I358">
        <f t="shared" si="169"/>
        <v>117</v>
      </c>
      <c r="J358">
        <f t="shared" si="170"/>
        <v>117</v>
      </c>
      <c r="K358">
        <f t="shared" si="171"/>
        <v>84</v>
      </c>
      <c r="L358">
        <f t="shared" si="172"/>
        <v>84</v>
      </c>
      <c r="M358">
        <f t="shared" si="173"/>
        <v>97</v>
      </c>
      <c r="N358">
        <f t="shared" si="174"/>
        <v>97</v>
      </c>
      <c r="O358">
        <f t="shared" si="175"/>
        <v>74</v>
      </c>
      <c r="P358">
        <f t="shared" si="176"/>
        <v>74</v>
      </c>
      <c r="Q358">
        <f t="shared" si="177"/>
        <v>92</v>
      </c>
      <c r="R358">
        <f t="shared" si="178"/>
        <v>92</v>
      </c>
      <c r="S358">
        <f t="shared" si="179"/>
        <v>107</v>
      </c>
      <c r="T358">
        <f t="shared" si="180"/>
        <v>107</v>
      </c>
      <c r="U358">
        <f t="shared" si="181"/>
        <v>79</v>
      </c>
      <c r="V358">
        <f t="shared" si="182"/>
        <v>79</v>
      </c>
      <c r="W358">
        <f t="shared" si="183"/>
        <v>84</v>
      </c>
      <c r="X358">
        <f t="shared" si="184"/>
        <v>84</v>
      </c>
      <c r="Y358">
        <f t="shared" si="185"/>
        <v>71.5</v>
      </c>
      <c r="Z358">
        <f t="shared" si="186"/>
        <v>71.5</v>
      </c>
      <c r="AA358">
        <f t="shared" si="187"/>
        <v>82</v>
      </c>
      <c r="AB358">
        <f t="shared" si="188"/>
        <v>82</v>
      </c>
      <c r="AC358" s="27">
        <f t="shared" si="189"/>
        <v>77</v>
      </c>
      <c r="AD358">
        <f t="shared" si="190"/>
        <v>57</v>
      </c>
    </row>
    <row r="359" spans="1:30" x14ac:dyDescent="0.2">
      <c r="A359" t="str">
        <f t="shared" si="191"/>
        <v>Yellow  6.0,  Desert Sand 6.0</v>
      </c>
      <c r="B359" s="11">
        <f t="shared" si="192"/>
        <v>62</v>
      </c>
      <c r="C359">
        <f t="shared" si="163"/>
        <v>87</v>
      </c>
      <c r="D359">
        <f t="shared" si="164"/>
        <v>87</v>
      </c>
      <c r="E359">
        <f t="shared" si="165"/>
        <v>92</v>
      </c>
      <c r="F359">
        <f t="shared" si="166"/>
        <v>92</v>
      </c>
      <c r="G359">
        <f t="shared" si="167"/>
        <v>97</v>
      </c>
      <c r="H359">
        <f t="shared" si="168"/>
        <v>97</v>
      </c>
      <c r="I359">
        <f t="shared" si="169"/>
        <v>122</v>
      </c>
      <c r="J359">
        <f t="shared" si="170"/>
        <v>122</v>
      </c>
      <c r="K359">
        <f t="shared" si="171"/>
        <v>89</v>
      </c>
      <c r="L359">
        <f t="shared" si="172"/>
        <v>89</v>
      </c>
      <c r="M359">
        <f t="shared" si="173"/>
        <v>102</v>
      </c>
      <c r="N359">
        <f t="shared" si="174"/>
        <v>102</v>
      </c>
      <c r="O359">
        <f t="shared" si="175"/>
        <v>79</v>
      </c>
      <c r="P359">
        <f t="shared" si="176"/>
        <v>79</v>
      </c>
      <c r="Q359">
        <f t="shared" si="177"/>
        <v>97</v>
      </c>
      <c r="R359">
        <f t="shared" si="178"/>
        <v>97</v>
      </c>
      <c r="S359">
        <f t="shared" si="179"/>
        <v>112</v>
      </c>
      <c r="T359">
        <f t="shared" si="180"/>
        <v>112</v>
      </c>
      <c r="U359">
        <f t="shared" si="181"/>
        <v>84</v>
      </c>
      <c r="V359">
        <f t="shared" si="182"/>
        <v>84</v>
      </c>
      <c r="W359">
        <f t="shared" si="183"/>
        <v>89</v>
      </c>
      <c r="X359">
        <f t="shared" si="184"/>
        <v>89</v>
      </c>
      <c r="Y359">
        <f t="shared" si="185"/>
        <v>76.5</v>
      </c>
      <c r="Z359">
        <f t="shared" si="186"/>
        <v>76.5</v>
      </c>
      <c r="AA359">
        <f t="shared" si="187"/>
        <v>87</v>
      </c>
      <c r="AB359">
        <f t="shared" si="188"/>
        <v>87</v>
      </c>
      <c r="AC359" s="27">
        <f t="shared" si="189"/>
        <v>82</v>
      </c>
      <c r="AD359">
        <f t="shared" si="190"/>
        <v>62</v>
      </c>
    </row>
    <row r="360" spans="1:30" hidden="1" x14ac:dyDescent="0.2">
      <c r="A360" t="str">
        <f t="shared" si="191"/>
        <v>Yellow  6.0,  Desert Sand</v>
      </c>
      <c r="B360" s="11">
        <f t="shared" si="192"/>
        <v>62</v>
      </c>
      <c r="C360">
        <f t="shared" si="163"/>
        <v>87</v>
      </c>
      <c r="D360">
        <f t="shared" si="164"/>
        <v>87</v>
      </c>
      <c r="E360">
        <f t="shared" si="165"/>
        <v>92</v>
      </c>
      <c r="F360">
        <f t="shared" si="166"/>
        <v>92</v>
      </c>
      <c r="G360">
        <f t="shared" si="167"/>
        <v>97</v>
      </c>
      <c r="H360">
        <f t="shared" si="168"/>
        <v>97</v>
      </c>
      <c r="I360">
        <f t="shared" si="169"/>
        <v>122</v>
      </c>
      <c r="J360">
        <f t="shared" si="170"/>
        <v>122</v>
      </c>
      <c r="K360">
        <f t="shared" si="171"/>
        <v>89</v>
      </c>
      <c r="L360">
        <f t="shared" si="172"/>
        <v>89</v>
      </c>
      <c r="M360">
        <f t="shared" si="173"/>
        <v>102</v>
      </c>
      <c r="N360">
        <f t="shared" si="174"/>
        <v>102</v>
      </c>
      <c r="O360">
        <f t="shared" si="175"/>
        <v>79</v>
      </c>
      <c r="P360">
        <f t="shared" si="176"/>
        <v>79</v>
      </c>
      <c r="Q360">
        <f t="shared" si="177"/>
        <v>97</v>
      </c>
      <c r="R360">
        <f t="shared" si="178"/>
        <v>97</v>
      </c>
      <c r="S360">
        <f t="shared" si="179"/>
        <v>112</v>
      </c>
      <c r="T360">
        <f t="shared" si="180"/>
        <v>112</v>
      </c>
      <c r="U360">
        <f t="shared" si="181"/>
        <v>84</v>
      </c>
      <c r="V360">
        <f t="shared" si="182"/>
        <v>84</v>
      </c>
      <c r="W360">
        <f t="shared" si="183"/>
        <v>89</v>
      </c>
      <c r="X360">
        <f t="shared" si="184"/>
        <v>89</v>
      </c>
      <c r="Y360">
        <f t="shared" si="185"/>
        <v>76.5</v>
      </c>
      <c r="Z360">
        <f t="shared" si="186"/>
        <v>76.5</v>
      </c>
      <c r="AA360">
        <f t="shared" si="187"/>
        <v>87</v>
      </c>
      <c r="AB360">
        <f t="shared" si="188"/>
        <v>87</v>
      </c>
      <c r="AC360" s="27">
        <f t="shared" si="189"/>
        <v>82</v>
      </c>
      <c r="AD360">
        <f t="shared" si="190"/>
        <v>62</v>
      </c>
    </row>
    <row r="361" spans="1:30" x14ac:dyDescent="0.2">
      <c r="A361" t="str">
        <f t="shared" si="191"/>
        <v>Yellow  6.0,  Red  7.1</v>
      </c>
      <c r="B361" s="11">
        <f t="shared" si="192"/>
        <v>87</v>
      </c>
      <c r="C361">
        <f t="shared" si="163"/>
        <v>112</v>
      </c>
      <c r="D361">
        <f t="shared" si="164"/>
        <v>112</v>
      </c>
      <c r="E361">
        <f t="shared" si="165"/>
        <v>117</v>
      </c>
      <c r="F361">
        <f t="shared" si="166"/>
        <v>117</v>
      </c>
      <c r="G361">
        <f t="shared" si="167"/>
        <v>122</v>
      </c>
      <c r="H361">
        <f t="shared" si="168"/>
        <v>122</v>
      </c>
      <c r="I361">
        <f t="shared" si="169"/>
        <v>147</v>
      </c>
      <c r="J361">
        <f t="shared" si="170"/>
        <v>147</v>
      </c>
      <c r="K361">
        <f t="shared" si="171"/>
        <v>114</v>
      </c>
      <c r="L361">
        <f t="shared" si="172"/>
        <v>114</v>
      </c>
      <c r="M361">
        <f t="shared" si="173"/>
        <v>127</v>
      </c>
      <c r="N361">
        <f t="shared" si="174"/>
        <v>127</v>
      </c>
      <c r="O361">
        <f t="shared" si="175"/>
        <v>104</v>
      </c>
      <c r="P361">
        <f t="shared" si="176"/>
        <v>104</v>
      </c>
      <c r="Q361">
        <f t="shared" si="177"/>
        <v>122</v>
      </c>
      <c r="R361">
        <f t="shared" si="178"/>
        <v>122</v>
      </c>
      <c r="S361">
        <f t="shared" si="179"/>
        <v>137</v>
      </c>
      <c r="T361">
        <f t="shared" si="180"/>
        <v>137</v>
      </c>
      <c r="U361">
        <f t="shared" si="181"/>
        <v>109</v>
      </c>
      <c r="V361">
        <f t="shared" si="182"/>
        <v>109</v>
      </c>
      <c r="W361">
        <f t="shared" si="183"/>
        <v>114</v>
      </c>
      <c r="X361">
        <f t="shared" si="184"/>
        <v>114</v>
      </c>
      <c r="Y361">
        <f t="shared" si="185"/>
        <v>101.5</v>
      </c>
      <c r="Z361">
        <f t="shared" si="186"/>
        <v>101.5</v>
      </c>
      <c r="AA361">
        <f t="shared" si="187"/>
        <v>112</v>
      </c>
      <c r="AB361">
        <f t="shared" si="188"/>
        <v>112</v>
      </c>
      <c r="AC361" s="27">
        <f t="shared" si="189"/>
        <v>107</v>
      </c>
      <c r="AD361">
        <f t="shared" si="190"/>
        <v>87</v>
      </c>
    </row>
    <row r="362" spans="1:30" hidden="1" x14ac:dyDescent="0.2">
      <c r="A362" t="str">
        <f t="shared" si="191"/>
        <v>Yellow  6.0,  Red</v>
      </c>
      <c r="B362" s="11">
        <f t="shared" si="192"/>
        <v>87</v>
      </c>
      <c r="C362">
        <f t="shared" si="163"/>
        <v>112</v>
      </c>
      <c r="D362">
        <f t="shared" si="164"/>
        <v>112</v>
      </c>
      <c r="E362">
        <f t="shared" si="165"/>
        <v>117</v>
      </c>
      <c r="F362">
        <f t="shared" si="166"/>
        <v>117</v>
      </c>
      <c r="G362">
        <f t="shared" si="167"/>
        <v>122</v>
      </c>
      <c r="H362">
        <f t="shared" si="168"/>
        <v>122</v>
      </c>
      <c r="I362">
        <f t="shared" si="169"/>
        <v>147</v>
      </c>
      <c r="J362">
        <f t="shared" si="170"/>
        <v>147</v>
      </c>
      <c r="K362">
        <f t="shared" si="171"/>
        <v>114</v>
      </c>
      <c r="L362">
        <f t="shared" si="172"/>
        <v>114</v>
      </c>
      <c r="M362">
        <f t="shared" si="173"/>
        <v>127</v>
      </c>
      <c r="N362">
        <f t="shared" si="174"/>
        <v>127</v>
      </c>
      <c r="O362">
        <f t="shared" si="175"/>
        <v>104</v>
      </c>
      <c r="P362">
        <f t="shared" si="176"/>
        <v>104</v>
      </c>
      <c r="Q362">
        <f t="shared" si="177"/>
        <v>122</v>
      </c>
      <c r="R362">
        <f t="shared" si="178"/>
        <v>122</v>
      </c>
      <c r="S362">
        <f t="shared" si="179"/>
        <v>137</v>
      </c>
      <c r="T362">
        <f t="shared" si="180"/>
        <v>137</v>
      </c>
      <c r="U362">
        <f t="shared" si="181"/>
        <v>109</v>
      </c>
      <c r="V362">
        <f t="shared" si="182"/>
        <v>109</v>
      </c>
      <c r="W362">
        <f t="shared" si="183"/>
        <v>114</v>
      </c>
      <c r="X362">
        <f t="shared" si="184"/>
        <v>114</v>
      </c>
      <c r="Y362">
        <f t="shared" si="185"/>
        <v>101.5</v>
      </c>
      <c r="Z362">
        <f t="shared" si="186"/>
        <v>101.5</v>
      </c>
      <c r="AA362">
        <f t="shared" si="187"/>
        <v>112</v>
      </c>
      <c r="AB362">
        <f t="shared" si="188"/>
        <v>112</v>
      </c>
      <c r="AC362" s="27">
        <f t="shared" si="189"/>
        <v>107</v>
      </c>
      <c r="AD362">
        <f t="shared" si="190"/>
        <v>87</v>
      </c>
    </row>
    <row r="363" spans="1:30" x14ac:dyDescent="0.2">
      <c r="A363" t="str">
        <f t="shared" si="191"/>
        <v>Yellow  6.0,  Lichen  5.6</v>
      </c>
      <c r="B363" s="11">
        <f t="shared" si="192"/>
        <v>54</v>
      </c>
      <c r="C363">
        <f t="shared" si="163"/>
        <v>79</v>
      </c>
      <c r="D363">
        <f t="shared" si="164"/>
        <v>79</v>
      </c>
      <c r="E363">
        <f t="shared" si="165"/>
        <v>84</v>
      </c>
      <c r="F363">
        <f t="shared" si="166"/>
        <v>84</v>
      </c>
      <c r="G363">
        <f t="shared" si="167"/>
        <v>89</v>
      </c>
      <c r="H363">
        <f t="shared" si="168"/>
        <v>89</v>
      </c>
      <c r="I363">
        <f t="shared" si="169"/>
        <v>114</v>
      </c>
      <c r="J363">
        <f t="shared" si="170"/>
        <v>114</v>
      </c>
      <c r="K363">
        <f t="shared" si="171"/>
        <v>81</v>
      </c>
      <c r="L363">
        <f t="shared" si="172"/>
        <v>81</v>
      </c>
      <c r="M363">
        <f t="shared" si="173"/>
        <v>94</v>
      </c>
      <c r="N363">
        <f t="shared" si="174"/>
        <v>94</v>
      </c>
      <c r="O363">
        <f t="shared" si="175"/>
        <v>71</v>
      </c>
      <c r="P363">
        <f t="shared" si="176"/>
        <v>71</v>
      </c>
      <c r="Q363">
        <f t="shared" si="177"/>
        <v>89</v>
      </c>
      <c r="R363">
        <f t="shared" si="178"/>
        <v>89</v>
      </c>
      <c r="S363">
        <f t="shared" si="179"/>
        <v>104</v>
      </c>
      <c r="T363">
        <f t="shared" si="180"/>
        <v>104</v>
      </c>
      <c r="U363">
        <f t="shared" si="181"/>
        <v>76</v>
      </c>
      <c r="V363">
        <f t="shared" si="182"/>
        <v>76</v>
      </c>
      <c r="W363">
        <f t="shared" si="183"/>
        <v>81</v>
      </c>
      <c r="X363">
        <f t="shared" si="184"/>
        <v>81</v>
      </c>
      <c r="Y363">
        <f t="shared" si="185"/>
        <v>68.5</v>
      </c>
      <c r="Z363">
        <f t="shared" si="186"/>
        <v>68.5</v>
      </c>
      <c r="AA363">
        <f t="shared" si="187"/>
        <v>79</v>
      </c>
      <c r="AB363">
        <f t="shared" si="188"/>
        <v>79</v>
      </c>
      <c r="AC363" s="27">
        <f t="shared" si="189"/>
        <v>74</v>
      </c>
      <c r="AD363">
        <f t="shared" si="190"/>
        <v>54</v>
      </c>
    </row>
    <row r="364" spans="1:30" hidden="1" x14ac:dyDescent="0.2">
      <c r="A364" t="str">
        <f t="shared" si="191"/>
        <v>Yellow  6.0,  Lichen</v>
      </c>
      <c r="B364" s="11">
        <f t="shared" si="192"/>
        <v>54</v>
      </c>
      <c r="C364">
        <f t="shared" si="163"/>
        <v>79</v>
      </c>
      <c r="D364">
        <f t="shared" si="164"/>
        <v>79</v>
      </c>
      <c r="E364">
        <f t="shared" si="165"/>
        <v>84</v>
      </c>
      <c r="F364">
        <f t="shared" si="166"/>
        <v>84</v>
      </c>
      <c r="G364">
        <f t="shared" si="167"/>
        <v>89</v>
      </c>
      <c r="H364">
        <f t="shared" si="168"/>
        <v>89</v>
      </c>
      <c r="I364">
        <f t="shared" si="169"/>
        <v>114</v>
      </c>
      <c r="J364">
        <f t="shared" si="170"/>
        <v>114</v>
      </c>
      <c r="K364">
        <f t="shared" si="171"/>
        <v>81</v>
      </c>
      <c r="L364">
        <f t="shared" si="172"/>
        <v>81</v>
      </c>
      <c r="M364">
        <f t="shared" si="173"/>
        <v>94</v>
      </c>
      <c r="N364">
        <f t="shared" si="174"/>
        <v>94</v>
      </c>
      <c r="O364">
        <f t="shared" si="175"/>
        <v>71</v>
      </c>
      <c r="P364">
        <f t="shared" si="176"/>
        <v>71</v>
      </c>
      <c r="Q364">
        <f t="shared" si="177"/>
        <v>89</v>
      </c>
      <c r="R364">
        <f t="shared" si="178"/>
        <v>89</v>
      </c>
      <c r="S364">
        <f t="shared" si="179"/>
        <v>104</v>
      </c>
      <c r="T364">
        <f t="shared" si="180"/>
        <v>104</v>
      </c>
      <c r="U364">
        <f t="shared" si="181"/>
        <v>76</v>
      </c>
      <c r="V364">
        <f t="shared" si="182"/>
        <v>76</v>
      </c>
      <c r="W364">
        <f t="shared" si="183"/>
        <v>81</v>
      </c>
      <c r="X364">
        <f t="shared" si="184"/>
        <v>81</v>
      </c>
      <c r="Y364">
        <f t="shared" si="185"/>
        <v>68.5</v>
      </c>
      <c r="Z364">
        <f t="shared" si="186"/>
        <v>68.5</v>
      </c>
      <c r="AA364">
        <f t="shared" si="187"/>
        <v>79</v>
      </c>
      <c r="AB364">
        <f t="shared" si="188"/>
        <v>79</v>
      </c>
      <c r="AC364" s="27">
        <f t="shared" si="189"/>
        <v>74</v>
      </c>
      <c r="AD364">
        <f t="shared" si="190"/>
        <v>54</v>
      </c>
    </row>
    <row r="365" spans="1:30" x14ac:dyDescent="0.2">
      <c r="A365" t="str">
        <f t="shared" si="191"/>
        <v>Yellow  6.0,  Black  6.3</v>
      </c>
      <c r="B365" s="11">
        <f t="shared" si="192"/>
        <v>67</v>
      </c>
      <c r="C365">
        <f t="shared" si="163"/>
        <v>92</v>
      </c>
      <c r="D365">
        <f t="shared" si="164"/>
        <v>92</v>
      </c>
      <c r="E365">
        <f t="shared" si="165"/>
        <v>97</v>
      </c>
      <c r="F365">
        <f t="shared" si="166"/>
        <v>97</v>
      </c>
      <c r="G365">
        <f t="shared" si="167"/>
        <v>102</v>
      </c>
      <c r="H365">
        <f t="shared" si="168"/>
        <v>102</v>
      </c>
      <c r="I365">
        <f t="shared" si="169"/>
        <v>127</v>
      </c>
      <c r="J365">
        <f t="shared" si="170"/>
        <v>127</v>
      </c>
      <c r="K365">
        <f t="shared" si="171"/>
        <v>94</v>
      </c>
      <c r="L365">
        <f t="shared" si="172"/>
        <v>94</v>
      </c>
      <c r="M365">
        <f t="shared" si="173"/>
        <v>107</v>
      </c>
      <c r="N365">
        <f t="shared" si="174"/>
        <v>107</v>
      </c>
      <c r="O365">
        <f t="shared" si="175"/>
        <v>84</v>
      </c>
      <c r="P365">
        <f t="shared" si="176"/>
        <v>84</v>
      </c>
      <c r="Q365">
        <f t="shared" si="177"/>
        <v>102</v>
      </c>
      <c r="R365">
        <f t="shared" si="178"/>
        <v>102</v>
      </c>
      <c r="S365">
        <f t="shared" si="179"/>
        <v>117</v>
      </c>
      <c r="T365">
        <f t="shared" si="180"/>
        <v>117</v>
      </c>
      <c r="U365">
        <f t="shared" si="181"/>
        <v>89</v>
      </c>
      <c r="V365">
        <f t="shared" si="182"/>
        <v>89</v>
      </c>
      <c r="W365">
        <f t="shared" si="183"/>
        <v>94</v>
      </c>
      <c r="X365">
        <f t="shared" si="184"/>
        <v>94</v>
      </c>
      <c r="Y365">
        <f t="shared" si="185"/>
        <v>81.5</v>
      </c>
      <c r="Z365">
        <f t="shared" si="186"/>
        <v>81.5</v>
      </c>
      <c r="AA365">
        <f t="shared" si="187"/>
        <v>92</v>
      </c>
      <c r="AB365">
        <f t="shared" si="188"/>
        <v>92</v>
      </c>
      <c r="AC365" s="27">
        <f t="shared" si="189"/>
        <v>87</v>
      </c>
      <c r="AD365">
        <f t="shared" si="190"/>
        <v>67</v>
      </c>
    </row>
    <row r="366" spans="1:30" hidden="1" x14ac:dyDescent="0.2">
      <c r="A366" t="str">
        <f t="shared" si="191"/>
        <v>Yellow  6.0,  Black</v>
      </c>
      <c r="B366" s="11">
        <f t="shared" si="192"/>
        <v>67</v>
      </c>
      <c r="C366">
        <f t="shared" si="163"/>
        <v>92</v>
      </c>
      <c r="D366">
        <f t="shared" si="164"/>
        <v>92</v>
      </c>
      <c r="E366">
        <f t="shared" si="165"/>
        <v>97</v>
      </c>
      <c r="F366">
        <f t="shared" si="166"/>
        <v>97</v>
      </c>
      <c r="G366">
        <f t="shared" si="167"/>
        <v>102</v>
      </c>
      <c r="H366">
        <f t="shared" si="168"/>
        <v>102</v>
      </c>
      <c r="I366">
        <f t="shared" si="169"/>
        <v>127</v>
      </c>
      <c r="J366">
        <f t="shared" si="170"/>
        <v>127</v>
      </c>
      <c r="K366">
        <f t="shared" si="171"/>
        <v>94</v>
      </c>
      <c r="L366">
        <f t="shared" si="172"/>
        <v>94</v>
      </c>
      <c r="M366">
        <f t="shared" si="173"/>
        <v>107</v>
      </c>
      <c r="N366">
        <f t="shared" si="174"/>
        <v>107</v>
      </c>
      <c r="O366">
        <f t="shared" si="175"/>
        <v>84</v>
      </c>
      <c r="P366">
        <f t="shared" si="176"/>
        <v>84</v>
      </c>
      <c r="Q366">
        <f t="shared" si="177"/>
        <v>102</v>
      </c>
      <c r="R366">
        <f t="shared" si="178"/>
        <v>102</v>
      </c>
      <c r="S366">
        <f t="shared" si="179"/>
        <v>117</v>
      </c>
      <c r="T366">
        <f t="shared" si="180"/>
        <v>117</v>
      </c>
      <c r="U366">
        <f t="shared" si="181"/>
        <v>89</v>
      </c>
      <c r="V366">
        <f t="shared" si="182"/>
        <v>89</v>
      </c>
      <c r="W366">
        <f t="shared" si="183"/>
        <v>94</v>
      </c>
      <c r="X366">
        <f t="shared" si="184"/>
        <v>94</v>
      </c>
      <c r="Y366">
        <f t="shared" si="185"/>
        <v>81.5</v>
      </c>
      <c r="Z366">
        <f t="shared" si="186"/>
        <v>81.5</v>
      </c>
      <c r="AA366">
        <f t="shared" si="187"/>
        <v>92</v>
      </c>
      <c r="AB366">
        <f t="shared" si="188"/>
        <v>92</v>
      </c>
      <c r="AC366" s="27">
        <f t="shared" si="189"/>
        <v>87</v>
      </c>
      <c r="AD366">
        <f t="shared" si="190"/>
        <v>67</v>
      </c>
    </row>
    <row r="367" spans="1:30" x14ac:dyDescent="0.2">
      <c r="A367" t="str">
        <f t="shared" si="191"/>
        <v>Yellow  6.0,  Terracotta  5.0</v>
      </c>
      <c r="B367" s="11">
        <f t="shared" si="192"/>
        <v>44</v>
      </c>
      <c r="C367">
        <f t="shared" si="163"/>
        <v>69</v>
      </c>
      <c r="D367">
        <f t="shared" si="164"/>
        <v>69</v>
      </c>
      <c r="E367">
        <f t="shared" si="165"/>
        <v>74</v>
      </c>
      <c r="F367">
        <f t="shared" si="166"/>
        <v>74</v>
      </c>
      <c r="G367">
        <f t="shared" si="167"/>
        <v>79</v>
      </c>
      <c r="H367">
        <f t="shared" si="168"/>
        <v>79</v>
      </c>
      <c r="I367">
        <f t="shared" si="169"/>
        <v>104</v>
      </c>
      <c r="J367">
        <f t="shared" si="170"/>
        <v>104</v>
      </c>
      <c r="K367">
        <f t="shared" si="171"/>
        <v>71</v>
      </c>
      <c r="L367">
        <f t="shared" si="172"/>
        <v>71</v>
      </c>
      <c r="M367">
        <f t="shared" si="173"/>
        <v>84</v>
      </c>
      <c r="N367">
        <f t="shared" si="174"/>
        <v>84</v>
      </c>
      <c r="O367">
        <f t="shared" si="175"/>
        <v>61</v>
      </c>
      <c r="P367">
        <f t="shared" si="176"/>
        <v>61</v>
      </c>
      <c r="Q367">
        <f t="shared" si="177"/>
        <v>79</v>
      </c>
      <c r="R367">
        <f t="shared" si="178"/>
        <v>79</v>
      </c>
      <c r="S367">
        <f t="shared" si="179"/>
        <v>94</v>
      </c>
      <c r="T367">
        <f t="shared" si="180"/>
        <v>94</v>
      </c>
      <c r="U367">
        <f t="shared" si="181"/>
        <v>66</v>
      </c>
      <c r="V367">
        <f t="shared" si="182"/>
        <v>66</v>
      </c>
      <c r="W367">
        <f t="shared" si="183"/>
        <v>71</v>
      </c>
      <c r="X367">
        <f t="shared" si="184"/>
        <v>71</v>
      </c>
      <c r="Y367">
        <f t="shared" si="185"/>
        <v>58.5</v>
      </c>
      <c r="Z367">
        <f t="shared" si="186"/>
        <v>58.5</v>
      </c>
      <c r="AA367">
        <f t="shared" si="187"/>
        <v>69</v>
      </c>
      <c r="AB367">
        <f t="shared" si="188"/>
        <v>69</v>
      </c>
      <c r="AC367" s="27">
        <f t="shared" si="189"/>
        <v>64</v>
      </c>
      <c r="AD367">
        <f t="shared" si="190"/>
        <v>44</v>
      </c>
    </row>
    <row r="368" spans="1:30" hidden="1" x14ac:dyDescent="0.2">
      <c r="A368" t="str">
        <f t="shared" si="191"/>
        <v>Yellow  6.0,  Terracotta</v>
      </c>
      <c r="B368" s="11">
        <f t="shared" si="192"/>
        <v>44</v>
      </c>
      <c r="C368">
        <f t="shared" si="163"/>
        <v>69</v>
      </c>
      <c r="D368">
        <f t="shared" si="164"/>
        <v>69</v>
      </c>
      <c r="E368">
        <f t="shared" si="165"/>
        <v>74</v>
      </c>
      <c r="F368">
        <f t="shared" si="166"/>
        <v>74</v>
      </c>
      <c r="G368">
        <f t="shared" si="167"/>
        <v>79</v>
      </c>
      <c r="H368">
        <f t="shared" si="168"/>
        <v>79</v>
      </c>
      <c r="I368">
        <f t="shared" si="169"/>
        <v>104</v>
      </c>
      <c r="J368">
        <f t="shared" si="170"/>
        <v>104</v>
      </c>
      <c r="K368">
        <f t="shared" si="171"/>
        <v>71</v>
      </c>
      <c r="L368">
        <f t="shared" si="172"/>
        <v>71</v>
      </c>
      <c r="M368">
        <f t="shared" si="173"/>
        <v>84</v>
      </c>
      <c r="N368">
        <f t="shared" si="174"/>
        <v>84</v>
      </c>
      <c r="O368">
        <f t="shared" si="175"/>
        <v>61</v>
      </c>
      <c r="P368">
        <f t="shared" si="176"/>
        <v>61</v>
      </c>
      <c r="Q368">
        <f t="shared" si="177"/>
        <v>79</v>
      </c>
      <c r="R368">
        <f t="shared" si="178"/>
        <v>79</v>
      </c>
      <c r="S368">
        <f t="shared" si="179"/>
        <v>94</v>
      </c>
      <c r="T368">
        <f t="shared" si="180"/>
        <v>94</v>
      </c>
      <c r="U368">
        <f t="shared" si="181"/>
        <v>66</v>
      </c>
      <c r="V368">
        <f t="shared" si="182"/>
        <v>66</v>
      </c>
      <c r="W368">
        <f t="shared" si="183"/>
        <v>71</v>
      </c>
      <c r="X368">
        <f t="shared" si="184"/>
        <v>71</v>
      </c>
      <c r="Y368">
        <f t="shared" si="185"/>
        <v>58.5</v>
      </c>
      <c r="Z368">
        <f t="shared" si="186"/>
        <v>58.5</v>
      </c>
      <c r="AA368">
        <f t="shared" si="187"/>
        <v>69</v>
      </c>
      <c r="AB368">
        <f t="shared" si="188"/>
        <v>69</v>
      </c>
      <c r="AC368" s="27">
        <f t="shared" si="189"/>
        <v>64</v>
      </c>
      <c r="AD368">
        <f t="shared" si="190"/>
        <v>44</v>
      </c>
    </row>
    <row r="369" spans="1:30" x14ac:dyDescent="0.2">
      <c r="A369" t="str">
        <f t="shared" si="191"/>
        <v>Yellow  6.0,  Purple  6.3</v>
      </c>
      <c r="B369" s="11">
        <f t="shared" si="192"/>
        <v>62</v>
      </c>
      <c r="C369">
        <f t="shared" si="163"/>
        <v>87</v>
      </c>
      <c r="D369">
        <f t="shared" si="164"/>
        <v>87</v>
      </c>
      <c r="E369">
        <f t="shared" si="165"/>
        <v>92</v>
      </c>
      <c r="F369">
        <f t="shared" si="166"/>
        <v>92</v>
      </c>
      <c r="G369">
        <f t="shared" si="167"/>
        <v>97</v>
      </c>
      <c r="H369">
        <f t="shared" si="168"/>
        <v>97</v>
      </c>
      <c r="I369">
        <f t="shared" si="169"/>
        <v>122</v>
      </c>
      <c r="J369">
        <f t="shared" si="170"/>
        <v>122</v>
      </c>
      <c r="K369">
        <f t="shared" si="171"/>
        <v>89</v>
      </c>
      <c r="L369">
        <f t="shared" si="172"/>
        <v>89</v>
      </c>
      <c r="M369">
        <f t="shared" si="173"/>
        <v>102</v>
      </c>
      <c r="N369">
        <f t="shared" si="174"/>
        <v>102</v>
      </c>
      <c r="O369">
        <f t="shared" si="175"/>
        <v>79</v>
      </c>
      <c r="P369">
        <f t="shared" si="176"/>
        <v>79</v>
      </c>
      <c r="Q369">
        <f t="shared" si="177"/>
        <v>97</v>
      </c>
      <c r="R369">
        <f t="shared" si="178"/>
        <v>97</v>
      </c>
      <c r="S369">
        <f t="shared" si="179"/>
        <v>112</v>
      </c>
      <c r="T369">
        <f t="shared" si="180"/>
        <v>112</v>
      </c>
      <c r="U369">
        <f t="shared" si="181"/>
        <v>84</v>
      </c>
      <c r="V369">
        <f t="shared" si="182"/>
        <v>84</v>
      </c>
      <c r="W369">
        <f t="shared" si="183"/>
        <v>89</v>
      </c>
      <c r="X369">
        <f t="shared" si="184"/>
        <v>89</v>
      </c>
      <c r="Y369">
        <f t="shared" si="185"/>
        <v>76.5</v>
      </c>
      <c r="Z369">
        <f t="shared" si="186"/>
        <v>76.5</v>
      </c>
      <c r="AA369">
        <f t="shared" si="187"/>
        <v>87</v>
      </c>
      <c r="AB369">
        <f t="shared" si="188"/>
        <v>87</v>
      </c>
      <c r="AC369" s="27">
        <f t="shared" si="189"/>
        <v>82</v>
      </c>
      <c r="AD369">
        <f t="shared" si="190"/>
        <v>62</v>
      </c>
    </row>
    <row r="370" spans="1:30" hidden="1" x14ac:dyDescent="0.2">
      <c r="A370" t="str">
        <f t="shared" si="191"/>
        <v>Yellow  6.0,  Purple</v>
      </c>
      <c r="B370" s="11">
        <f t="shared" si="192"/>
        <v>62</v>
      </c>
      <c r="C370">
        <f t="shared" si="163"/>
        <v>87</v>
      </c>
      <c r="D370">
        <f t="shared" si="164"/>
        <v>87</v>
      </c>
      <c r="E370">
        <f t="shared" si="165"/>
        <v>92</v>
      </c>
      <c r="F370">
        <f t="shared" si="166"/>
        <v>92</v>
      </c>
      <c r="G370">
        <f t="shared" si="167"/>
        <v>97</v>
      </c>
      <c r="H370">
        <f t="shared" si="168"/>
        <v>97</v>
      </c>
      <c r="I370">
        <f t="shared" si="169"/>
        <v>122</v>
      </c>
      <c r="J370">
        <f t="shared" si="170"/>
        <v>122</v>
      </c>
      <c r="K370">
        <f t="shared" si="171"/>
        <v>89</v>
      </c>
      <c r="L370">
        <f t="shared" si="172"/>
        <v>89</v>
      </c>
      <c r="M370">
        <f t="shared" si="173"/>
        <v>102</v>
      </c>
      <c r="N370">
        <f t="shared" si="174"/>
        <v>102</v>
      </c>
      <c r="O370">
        <f t="shared" si="175"/>
        <v>79</v>
      </c>
      <c r="P370">
        <f t="shared" si="176"/>
        <v>79</v>
      </c>
      <c r="Q370">
        <f t="shared" si="177"/>
        <v>97</v>
      </c>
      <c r="R370">
        <f t="shared" si="178"/>
        <v>97</v>
      </c>
      <c r="S370">
        <f t="shared" si="179"/>
        <v>112</v>
      </c>
      <c r="T370">
        <f t="shared" si="180"/>
        <v>112</v>
      </c>
      <c r="U370">
        <f t="shared" si="181"/>
        <v>84</v>
      </c>
      <c r="V370">
        <f t="shared" si="182"/>
        <v>84</v>
      </c>
      <c r="W370">
        <f t="shared" si="183"/>
        <v>89</v>
      </c>
      <c r="X370">
        <f t="shared" si="184"/>
        <v>89</v>
      </c>
      <c r="Y370">
        <f t="shared" si="185"/>
        <v>76.5</v>
      </c>
      <c r="Z370">
        <f t="shared" si="186"/>
        <v>76.5</v>
      </c>
      <c r="AA370">
        <f t="shared" si="187"/>
        <v>87</v>
      </c>
      <c r="AB370">
        <f t="shared" si="188"/>
        <v>87</v>
      </c>
      <c r="AC370" s="27">
        <f t="shared" si="189"/>
        <v>82</v>
      </c>
      <c r="AD370">
        <f t="shared" si="190"/>
        <v>62</v>
      </c>
    </row>
    <row r="371" spans="1:30" x14ac:dyDescent="0.2">
      <c r="A371" t="str">
        <f t="shared" si="191"/>
        <v>Yellow  6.0,  Green  7.1</v>
      </c>
      <c r="B371" s="11">
        <f t="shared" si="192"/>
        <v>77</v>
      </c>
      <c r="C371">
        <f t="shared" si="163"/>
        <v>102</v>
      </c>
      <c r="D371">
        <f t="shared" si="164"/>
        <v>102</v>
      </c>
      <c r="E371">
        <f t="shared" si="165"/>
        <v>107</v>
      </c>
      <c r="F371">
        <f t="shared" si="166"/>
        <v>107</v>
      </c>
      <c r="G371">
        <f t="shared" si="167"/>
        <v>112</v>
      </c>
      <c r="H371">
        <f t="shared" si="168"/>
        <v>112</v>
      </c>
      <c r="I371">
        <f t="shared" si="169"/>
        <v>137</v>
      </c>
      <c r="J371">
        <f t="shared" si="170"/>
        <v>137</v>
      </c>
      <c r="K371">
        <f t="shared" si="171"/>
        <v>104</v>
      </c>
      <c r="L371">
        <f t="shared" si="172"/>
        <v>104</v>
      </c>
      <c r="M371">
        <f t="shared" si="173"/>
        <v>117</v>
      </c>
      <c r="N371">
        <f t="shared" si="174"/>
        <v>117</v>
      </c>
      <c r="O371">
        <f t="shared" si="175"/>
        <v>94</v>
      </c>
      <c r="P371">
        <f t="shared" si="176"/>
        <v>94</v>
      </c>
      <c r="Q371">
        <f t="shared" si="177"/>
        <v>112</v>
      </c>
      <c r="R371">
        <f t="shared" si="178"/>
        <v>112</v>
      </c>
      <c r="S371">
        <f t="shared" si="179"/>
        <v>127</v>
      </c>
      <c r="T371">
        <f t="shared" si="180"/>
        <v>127</v>
      </c>
      <c r="U371">
        <f t="shared" si="181"/>
        <v>99</v>
      </c>
      <c r="V371">
        <f t="shared" si="182"/>
        <v>99</v>
      </c>
      <c r="W371">
        <f t="shared" si="183"/>
        <v>104</v>
      </c>
      <c r="X371">
        <f t="shared" si="184"/>
        <v>104</v>
      </c>
      <c r="Y371">
        <f t="shared" si="185"/>
        <v>91.5</v>
      </c>
      <c r="Z371">
        <f t="shared" si="186"/>
        <v>91.5</v>
      </c>
      <c r="AA371">
        <f t="shared" si="187"/>
        <v>102</v>
      </c>
      <c r="AB371">
        <f t="shared" si="188"/>
        <v>102</v>
      </c>
      <c r="AC371" s="27">
        <f t="shared" si="189"/>
        <v>97</v>
      </c>
      <c r="AD371">
        <f t="shared" si="190"/>
        <v>77</v>
      </c>
    </row>
    <row r="372" spans="1:30" hidden="1" x14ac:dyDescent="0.2">
      <c r="A372" t="str">
        <f t="shared" si="191"/>
        <v>Yellow  6.0,  Green</v>
      </c>
      <c r="B372" s="11">
        <f t="shared" si="192"/>
        <v>77</v>
      </c>
      <c r="C372">
        <f t="shared" si="163"/>
        <v>102</v>
      </c>
      <c r="D372">
        <f t="shared" si="164"/>
        <v>102</v>
      </c>
      <c r="E372">
        <f t="shared" si="165"/>
        <v>107</v>
      </c>
      <c r="F372">
        <f t="shared" si="166"/>
        <v>107</v>
      </c>
      <c r="G372">
        <f t="shared" si="167"/>
        <v>112</v>
      </c>
      <c r="H372">
        <f t="shared" si="168"/>
        <v>112</v>
      </c>
      <c r="I372">
        <f t="shared" si="169"/>
        <v>137</v>
      </c>
      <c r="J372">
        <f t="shared" si="170"/>
        <v>137</v>
      </c>
      <c r="K372">
        <f t="shared" si="171"/>
        <v>104</v>
      </c>
      <c r="L372">
        <f t="shared" si="172"/>
        <v>104</v>
      </c>
      <c r="M372">
        <f t="shared" si="173"/>
        <v>117</v>
      </c>
      <c r="N372">
        <f t="shared" si="174"/>
        <v>117</v>
      </c>
      <c r="O372">
        <f t="shared" si="175"/>
        <v>94</v>
      </c>
      <c r="P372">
        <f t="shared" si="176"/>
        <v>94</v>
      </c>
      <c r="Q372">
        <f t="shared" si="177"/>
        <v>112</v>
      </c>
      <c r="R372">
        <f t="shared" si="178"/>
        <v>112</v>
      </c>
      <c r="S372">
        <f t="shared" si="179"/>
        <v>127</v>
      </c>
      <c r="T372">
        <f t="shared" si="180"/>
        <v>127</v>
      </c>
      <c r="U372">
        <f t="shared" si="181"/>
        <v>99</v>
      </c>
      <c r="V372">
        <f t="shared" si="182"/>
        <v>99</v>
      </c>
      <c r="W372">
        <f t="shared" si="183"/>
        <v>104</v>
      </c>
      <c r="X372">
        <f t="shared" si="184"/>
        <v>104</v>
      </c>
      <c r="Y372">
        <f t="shared" si="185"/>
        <v>91.5</v>
      </c>
      <c r="Z372">
        <f t="shared" si="186"/>
        <v>91.5</v>
      </c>
      <c r="AA372">
        <f t="shared" si="187"/>
        <v>102</v>
      </c>
      <c r="AB372">
        <f t="shared" si="188"/>
        <v>102</v>
      </c>
      <c r="AC372" s="27">
        <f t="shared" si="189"/>
        <v>97</v>
      </c>
      <c r="AD372">
        <f t="shared" si="190"/>
        <v>77</v>
      </c>
    </row>
    <row r="373" spans="1:30" x14ac:dyDescent="0.2">
      <c r="A373" t="str">
        <f t="shared" si="191"/>
        <v>Yellow  6.0,  Orange  5.6</v>
      </c>
      <c r="B373" s="11">
        <f t="shared" si="192"/>
        <v>49</v>
      </c>
      <c r="C373">
        <f t="shared" si="163"/>
        <v>74</v>
      </c>
      <c r="D373">
        <f t="shared" si="164"/>
        <v>74</v>
      </c>
      <c r="E373">
        <f t="shared" si="165"/>
        <v>79</v>
      </c>
      <c r="F373">
        <f t="shared" si="166"/>
        <v>79</v>
      </c>
      <c r="G373">
        <f t="shared" si="167"/>
        <v>84</v>
      </c>
      <c r="H373">
        <f t="shared" si="168"/>
        <v>84</v>
      </c>
      <c r="I373">
        <f t="shared" si="169"/>
        <v>109</v>
      </c>
      <c r="J373">
        <f t="shared" si="170"/>
        <v>109</v>
      </c>
      <c r="K373">
        <f t="shared" si="171"/>
        <v>76</v>
      </c>
      <c r="L373">
        <f t="shared" si="172"/>
        <v>76</v>
      </c>
      <c r="M373">
        <f t="shared" si="173"/>
        <v>89</v>
      </c>
      <c r="N373">
        <f t="shared" si="174"/>
        <v>89</v>
      </c>
      <c r="O373">
        <f t="shared" si="175"/>
        <v>66</v>
      </c>
      <c r="P373">
        <f t="shared" si="176"/>
        <v>66</v>
      </c>
      <c r="Q373">
        <f t="shared" si="177"/>
        <v>84</v>
      </c>
      <c r="R373">
        <f t="shared" si="178"/>
        <v>84</v>
      </c>
      <c r="S373">
        <f t="shared" si="179"/>
        <v>99</v>
      </c>
      <c r="T373">
        <f t="shared" si="180"/>
        <v>99</v>
      </c>
      <c r="U373">
        <f t="shared" si="181"/>
        <v>71</v>
      </c>
      <c r="V373">
        <f t="shared" si="182"/>
        <v>71</v>
      </c>
      <c r="W373">
        <f t="shared" si="183"/>
        <v>76</v>
      </c>
      <c r="X373">
        <f t="shared" si="184"/>
        <v>76</v>
      </c>
      <c r="Y373">
        <f t="shared" si="185"/>
        <v>63.5</v>
      </c>
      <c r="Z373">
        <f t="shared" si="186"/>
        <v>63.5</v>
      </c>
      <c r="AA373">
        <f t="shared" si="187"/>
        <v>74</v>
      </c>
      <c r="AB373">
        <f t="shared" si="188"/>
        <v>74</v>
      </c>
      <c r="AC373" s="27">
        <f t="shared" si="189"/>
        <v>69</v>
      </c>
      <c r="AD373">
        <f t="shared" si="190"/>
        <v>49</v>
      </c>
    </row>
    <row r="374" spans="1:30" hidden="1" x14ac:dyDescent="0.2">
      <c r="A374" t="str">
        <f t="shared" si="191"/>
        <v>Yellow  6.0,  Orange</v>
      </c>
      <c r="B374" s="11">
        <f t="shared" si="192"/>
        <v>49</v>
      </c>
      <c r="C374">
        <f t="shared" si="163"/>
        <v>74</v>
      </c>
      <c r="D374">
        <f t="shared" si="164"/>
        <v>74</v>
      </c>
      <c r="E374">
        <f t="shared" si="165"/>
        <v>79</v>
      </c>
      <c r="F374">
        <f t="shared" si="166"/>
        <v>79</v>
      </c>
      <c r="G374">
        <f t="shared" si="167"/>
        <v>84</v>
      </c>
      <c r="H374">
        <f t="shared" si="168"/>
        <v>84</v>
      </c>
      <c r="I374">
        <f t="shared" si="169"/>
        <v>109</v>
      </c>
      <c r="J374">
        <f t="shared" si="170"/>
        <v>109</v>
      </c>
      <c r="K374">
        <f t="shared" si="171"/>
        <v>76</v>
      </c>
      <c r="L374">
        <f t="shared" si="172"/>
        <v>76</v>
      </c>
      <c r="M374">
        <f t="shared" si="173"/>
        <v>89</v>
      </c>
      <c r="N374">
        <f t="shared" si="174"/>
        <v>89</v>
      </c>
      <c r="O374">
        <f t="shared" si="175"/>
        <v>66</v>
      </c>
      <c r="P374">
        <f t="shared" si="176"/>
        <v>66</v>
      </c>
      <c r="Q374">
        <f t="shared" si="177"/>
        <v>84</v>
      </c>
      <c r="R374">
        <f t="shared" si="178"/>
        <v>84</v>
      </c>
      <c r="S374">
        <f t="shared" si="179"/>
        <v>99</v>
      </c>
      <c r="T374">
        <f t="shared" si="180"/>
        <v>99</v>
      </c>
      <c r="U374">
        <f t="shared" si="181"/>
        <v>71</v>
      </c>
      <c r="V374">
        <f t="shared" si="182"/>
        <v>71</v>
      </c>
      <c r="W374">
        <f t="shared" si="183"/>
        <v>76</v>
      </c>
      <c r="X374">
        <f t="shared" si="184"/>
        <v>76</v>
      </c>
      <c r="Y374">
        <f t="shared" si="185"/>
        <v>63.5</v>
      </c>
      <c r="Z374">
        <f t="shared" si="186"/>
        <v>63.5</v>
      </c>
      <c r="AA374">
        <f t="shared" si="187"/>
        <v>74</v>
      </c>
      <c r="AB374">
        <f t="shared" si="188"/>
        <v>74</v>
      </c>
      <c r="AC374" s="27">
        <f t="shared" si="189"/>
        <v>69</v>
      </c>
      <c r="AD374">
        <f t="shared" si="190"/>
        <v>49</v>
      </c>
    </row>
    <row r="375" spans="1:30" x14ac:dyDescent="0.2">
      <c r="A375" t="str">
        <f t="shared" si="191"/>
        <v>Yellow  6.0,  Yellow  6.0</v>
      </c>
      <c r="B375" s="11">
        <f t="shared" si="192"/>
        <v>54</v>
      </c>
      <c r="C375">
        <f t="shared" si="163"/>
        <v>79</v>
      </c>
      <c r="D375">
        <f t="shared" si="164"/>
        <v>79</v>
      </c>
      <c r="E375">
        <f t="shared" si="165"/>
        <v>84</v>
      </c>
      <c r="F375">
        <f t="shared" si="166"/>
        <v>84</v>
      </c>
      <c r="G375">
        <f t="shared" si="167"/>
        <v>89</v>
      </c>
      <c r="H375">
        <f t="shared" si="168"/>
        <v>89</v>
      </c>
      <c r="I375">
        <f t="shared" si="169"/>
        <v>114</v>
      </c>
      <c r="J375">
        <f t="shared" si="170"/>
        <v>114</v>
      </c>
      <c r="K375">
        <f t="shared" si="171"/>
        <v>81</v>
      </c>
      <c r="L375">
        <f t="shared" si="172"/>
        <v>81</v>
      </c>
      <c r="M375">
        <f t="shared" si="173"/>
        <v>94</v>
      </c>
      <c r="N375">
        <f t="shared" si="174"/>
        <v>94</v>
      </c>
      <c r="O375">
        <f t="shared" si="175"/>
        <v>71</v>
      </c>
      <c r="P375">
        <f t="shared" si="176"/>
        <v>71</v>
      </c>
      <c r="Q375">
        <f t="shared" si="177"/>
        <v>89</v>
      </c>
      <c r="R375">
        <f t="shared" si="178"/>
        <v>89</v>
      </c>
      <c r="S375">
        <f t="shared" si="179"/>
        <v>104</v>
      </c>
      <c r="T375">
        <f t="shared" si="180"/>
        <v>104</v>
      </c>
      <c r="U375">
        <f t="shared" si="181"/>
        <v>76</v>
      </c>
      <c r="V375">
        <f t="shared" si="182"/>
        <v>76</v>
      </c>
      <c r="W375" s="9">
        <f t="shared" si="183"/>
        <v>81</v>
      </c>
      <c r="X375">
        <f t="shared" si="184"/>
        <v>81</v>
      </c>
      <c r="Y375">
        <f t="shared" si="185"/>
        <v>68.5</v>
      </c>
      <c r="Z375">
        <f t="shared" si="186"/>
        <v>68.5</v>
      </c>
      <c r="AA375">
        <f t="shared" si="187"/>
        <v>79</v>
      </c>
      <c r="AB375">
        <f t="shared" si="188"/>
        <v>79</v>
      </c>
      <c r="AC375" s="27">
        <f t="shared" si="189"/>
        <v>74</v>
      </c>
      <c r="AD375">
        <f t="shared" si="190"/>
        <v>54</v>
      </c>
    </row>
    <row r="376" spans="1:30" hidden="1" x14ac:dyDescent="0.2">
      <c r="A376" t="str">
        <f t="shared" si="191"/>
        <v>Yellow  6.0,  Yellow</v>
      </c>
      <c r="B376" s="11">
        <f t="shared" si="192"/>
        <v>54</v>
      </c>
      <c r="C376">
        <f t="shared" si="163"/>
        <v>79</v>
      </c>
      <c r="D376">
        <f t="shared" si="164"/>
        <v>79</v>
      </c>
      <c r="E376">
        <f t="shared" si="165"/>
        <v>84</v>
      </c>
      <c r="F376">
        <f t="shared" si="166"/>
        <v>84</v>
      </c>
      <c r="G376">
        <f t="shared" si="167"/>
        <v>89</v>
      </c>
      <c r="H376">
        <f t="shared" si="168"/>
        <v>89</v>
      </c>
      <c r="I376">
        <f t="shared" si="169"/>
        <v>114</v>
      </c>
      <c r="J376">
        <f t="shared" si="170"/>
        <v>114</v>
      </c>
      <c r="K376">
        <f t="shared" si="171"/>
        <v>81</v>
      </c>
      <c r="L376">
        <f t="shared" si="172"/>
        <v>81</v>
      </c>
      <c r="M376">
        <f t="shared" si="173"/>
        <v>94</v>
      </c>
      <c r="N376">
        <f t="shared" si="174"/>
        <v>94</v>
      </c>
      <c r="O376">
        <f t="shared" si="175"/>
        <v>71</v>
      </c>
      <c r="P376">
        <f t="shared" si="176"/>
        <v>71</v>
      </c>
      <c r="Q376">
        <f t="shared" si="177"/>
        <v>89</v>
      </c>
      <c r="R376">
        <f t="shared" si="178"/>
        <v>89</v>
      </c>
      <c r="S376">
        <f t="shared" si="179"/>
        <v>104</v>
      </c>
      <c r="T376">
        <f t="shared" si="180"/>
        <v>104</v>
      </c>
      <c r="U376">
        <f t="shared" si="181"/>
        <v>76</v>
      </c>
      <c r="V376">
        <f t="shared" si="182"/>
        <v>76</v>
      </c>
      <c r="W376">
        <f t="shared" si="183"/>
        <v>81</v>
      </c>
      <c r="X376">
        <f t="shared" si="184"/>
        <v>81</v>
      </c>
      <c r="Y376">
        <f t="shared" si="185"/>
        <v>68.5</v>
      </c>
      <c r="Z376">
        <f t="shared" si="186"/>
        <v>68.5</v>
      </c>
      <c r="AA376">
        <f t="shared" si="187"/>
        <v>79</v>
      </c>
      <c r="AB376">
        <f t="shared" si="188"/>
        <v>79</v>
      </c>
      <c r="AC376" s="27">
        <f t="shared" si="189"/>
        <v>74</v>
      </c>
      <c r="AD376">
        <f t="shared" si="190"/>
        <v>54</v>
      </c>
    </row>
    <row r="377" spans="1:30" x14ac:dyDescent="0.2">
      <c r="A377" t="str">
        <f t="shared" si="191"/>
        <v>Yellow  6.0,  Blue  5.0</v>
      </c>
      <c r="B377" s="11">
        <f t="shared" si="192"/>
        <v>41.5</v>
      </c>
      <c r="C377">
        <f t="shared" si="163"/>
        <v>66.5</v>
      </c>
      <c r="D377">
        <f t="shared" si="164"/>
        <v>66.5</v>
      </c>
      <c r="E377">
        <f t="shared" si="165"/>
        <v>71.5</v>
      </c>
      <c r="F377">
        <f t="shared" si="166"/>
        <v>71.5</v>
      </c>
      <c r="G377">
        <f t="shared" si="167"/>
        <v>76.5</v>
      </c>
      <c r="H377">
        <f t="shared" si="168"/>
        <v>76.5</v>
      </c>
      <c r="I377">
        <f t="shared" si="169"/>
        <v>101.5</v>
      </c>
      <c r="J377">
        <f t="shared" si="170"/>
        <v>101.5</v>
      </c>
      <c r="K377">
        <f t="shared" si="171"/>
        <v>68.5</v>
      </c>
      <c r="L377">
        <f t="shared" si="172"/>
        <v>68.5</v>
      </c>
      <c r="M377">
        <f t="shared" si="173"/>
        <v>81.5</v>
      </c>
      <c r="N377">
        <f t="shared" si="174"/>
        <v>81.5</v>
      </c>
      <c r="O377">
        <f t="shared" si="175"/>
        <v>58.5</v>
      </c>
      <c r="P377">
        <f t="shared" si="176"/>
        <v>58.5</v>
      </c>
      <c r="Q377">
        <f t="shared" si="177"/>
        <v>76.5</v>
      </c>
      <c r="R377">
        <f t="shared" si="178"/>
        <v>76.5</v>
      </c>
      <c r="S377">
        <f t="shared" si="179"/>
        <v>91.5</v>
      </c>
      <c r="T377">
        <f t="shared" si="180"/>
        <v>91.5</v>
      </c>
      <c r="U377">
        <f t="shared" si="181"/>
        <v>63.5</v>
      </c>
      <c r="V377">
        <f t="shared" si="182"/>
        <v>63.5</v>
      </c>
      <c r="W377">
        <f t="shared" si="183"/>
        <v>68.5</v>
      </c>
      <c r="X377">
        <f t="shared" si="184"/>
        <v>68.5</v>
      </c>
      <c r="Y377">
        <f t="shared" si="185"/>
        <v>56</v>
      </c>
      <c r="Z377">
        <f t="shared" si="186"/>
        <v>56</v>
      </c>
      <c r="AA377">
        <f t="shared" si="187"/>
        <v>66.5</v>
      </c>
      <c r="AB377">
        <f t="shared" si="188"/>
        <v>66.5</v>
      </c>
      <c r="AC377" s="27">
        <f t="shared" si="189"/>
        <v>61.5</v>
      </c>
      <c r="AD377">
        <f t="shared" si="190"/>
        <v>41.5</v>
      </c>
    </row>
    <row r="378" spans="1:30" hidden="1" x14ac:dyDescent="0.2">
      <c r="A378" t="str">
        <f t="shared" si="191"/>
        <v>Yellow  6.0,  Blue</v>
      </c>
      <c r="B378" s="11">
        <f t="shared" si="192"/>
        <v>41.5</v>
      </c>
      <c r="C378">
        <f t="shared" si="163"/>
        <v>66.5</v>
      </c>
      <c r="D378">
        <f t="shared" si="164"/>
        <v>66.5</v>
      </c>
      <c r="E378">
        <f t="shared" si="165"/>
        <v>71.5</v>
      </c>
      <c r="F378">
        <f t="shared" si="166"/>
        <v>71.5</v>
      </c>
      <c r="G378">
        <f t="shared" si="167"/>
        <v>76.5</v>
      </c>
      <c r="H378">
        <f t="shared" si="168"/>
        <v>76.5</v>
      </c>
      <c r="I378">
        <f t="shared" si="169"/>
        <v>101.5</v>
      </c>
      <c r="J378">
        <f t="shared" si="170"/>
        <v>101.5</v>
      </c>
      <c r="K378">
        <f t="shared" si="171"/>
        <v>68.5</v>
      </c>
      <c r="L378">
        <f t="shared" si="172"/>
        <v>68.5</v>
      </c>
      <c r="M378">
        <f t="shared" si="173"/>
        <v>81.5</v>
      </c>
      <c r="N378">
        <f t="shared" si="174"/>
        <v>81.5</v>
      </c>
      <c r="O378">
        <f t="shared" si="175"/>
        <v>58.5</v>
      </c>
      <c r="P378">
        <f t="shared" si="176"/>
        <v>58.5</v>
      </c>
      <c r="Q378">
        <f t="shared" si="177"/>
        <v>76.5</v>
      </c>
      <c r="R378">
        <f t="shared" si="178"/>
        <v>76.5</v>
      </c>
      <c r="S378">
        <f t="shared" si="179"/>
        <v>91.5</v>
      </c>
      <c r="T378">
        <f t="shared" si="180"/>
        <v>91.5</v>
      </c>
      <c r="U378">
        <f t="shared" si="181"/>
        <v>63.5</v>
      </c>
      <c r="V378">
        <f t="shared" si="182"/>
        <v>63.5</v>
      </c>
      <c r="W378">
        <f t="shared" si="183"/>
        <v>68.5</v>
      </c>
      <c r="X378">
        <f t="shared" si="184"/>
        <v>68.5</v>
      </c>
      <c r="Y378">
        <f t="shared" si="185"/>
        <v>56</v>
      </c>
      <c r="Z378">
        <f t="shared" si="186"/>
        <v>56</v>
      </c>
      <c r="AA378">
        <f t="shared" si="187"/>
        <v>66.5</v>
      </c>
      <c r="AB378">
        <f t="shared" si="188"/>
        <v>66.5</v>
      </c>
      <c r="AC378" s="27">
        <f t="shared" si="189"/>
        <v>61.5</v>
      </c>
      <c r="AD378">
        <f t="shared" si="190"/>
        <v>41.5</v>
      </c>
    </row>
    <row r="379" spans="1:30" x14ac:dyDescent="0.2">
      <c r="A379" t="str">
        <f t="shared" si="191"/>
        <v>Yellow  6.0,  White  6.0</v>
      </c>
      <c r="B379" s="11">
        <f t="shared" si="192"/>
        <v>52</v>
      </c>
      <c r="C379">
        <f t="shared" si="163"/>
        <v>77</v>
      </c>
      <c r="D379">
        <f t="shared" si="164"/>
        <v>77</v>
      </c>
      <c r="E379">
        <f t="shared" si="165"/>
        <v>82</v>
      </c>
      <c r="F379">
        <f t="shared" si="166"/>
        <v>82</v>
      </c>
      <c r="G379">
        <f t="shared" si="167"/>
        <v>87</v>
      </c>
      <c r="H379">
        <f t="shared" si="168"/>
        <v>87</v>
      </c>
      <c r="I379">
        <f t="shared" si="169"/>
        <v>112</v>
      </c>
      <c r="J379">
        <f t="shared" si="170"/>
        <v>112</v>
      </c>
      <c r="K379">
        <f t="shared" si="171"/>
        <v>79</v>
      </c>
      <c r="L379">
        <f t="shared" si="172"/>
        <v>79</v>
      </c>
      <c r="M379">
        <f t="shared" si="173"/>
        <v>92</v>
      </c>
      <c r="N379">
        <f t="shared" si="174"/>
        <v>92</v>
      </c>
      <c r="O379">
        <f t="shared" si="175"/>
        <v>69</v>
      </c>
      <c r="P379">
        <f t="shared" si="176"/>
        <v>69</v>
      </c>
      <c r="Q379">
        <f t="shared" si="177"/>
        <v>87</v>
      </c>
      <c r="R379">
        <f t="shared" si="178"/>
        <v>87</v>
      </c>
      <c r="S379">
        <f t="shared" si="179"/>
        <v>102</v>
      </c>
      <c r="T379">
        <f t="shared" si="180"/>
        <v>102</v>
      </c>
      <c r="U379">
        <f t="shared" si="181"/>
        <v>74</v>
      </c>
      <c r="V379">
        <f t="shared" si="182"/>
        <v>74</v>
      </c>
      <c r="W379">
        <f t="shared" si="183"/>
        <v>79</v>
      </c>
      <c r="X379">
        <f t="shared" si="184"/>
        <v>79</v>
      </c>
      <c r="Y379">
        <f t="shared" si="185"/>
        <v>66.5</v>
      </c>
      <c r="Z379">
        <f t="shared" si="186"/>
        <v>66.5</v>
      </c>
      <c r="AA379">
        <f t="shared" si="187"/>
        <v>77</v>
      </c>
      <c r="AB379">
        <f t="shared" si="188"/>
        <v>77</v>
      </c>
      <c r="AC379" s="27">
        <f t="shared" si="189"/>
        <v>72</v>
      </c>
      <c r="AD379">
        <f t="shared" si="190"/>
        <v>52</v>
      </c>
    </row>
    <row r="380" spans="1:30" hidden="1" x14ac:dyDescent="0.2">
      <c r="A380" t="str">
        <f t="shared" si="191"/>
        <v>Yellow  6.0,  White</v>
      </c>
      <c r="B380" s="11">
        <f t="shared" si="192"/>
        <v>52</v>
      </c>
      <c r="C380">
        <f t="shared" si="163"/>
        <v>77</v>
      </c>
      <c r="D380">
        <f t="shared" si="164"/>
        <v>77</v>
      </c>
      <c r="E380">
        <f t="shared" si="165"/>
        <v>82</v>
      </c>
      <c r="F380">
        <f t="shared" si="166"/>
        <v>82</v>
      </c>
      <c r="G380">
        <f t="shared" si="167"/>
        <v>87</v>
      </c>
      <c r="H380">
        <f t="shared" si="168"/>
        <v>87</v>
      </c>
      <c r="I380">
        <f t="shared" si="169"/>
        <v>112</v>
      </c>
      <c r="J380">
        <f t="shared" si="170"/>
        <v>112</v>
      </c>
      <c r="K380">
        <f t="shared" si="171"/>
        <v>79</v>
      </c>
      <c r="L380">
        <f t="shared" si="172"/>
        <v>79</v>
      </c>
      <c r="M380">
        <f t="shared" si="173"/>
        <v>92</v>
      </c>
      <c r="N380">
        <f t="shared" si="174"/>
        <v>92</v>
      </c>
      <c r="O380">
        <f t="shared" si="175"/>
        <v>69</v>
      </c>
      <c r="P380">
        <f t="shared" si="176"/>
        <v>69</v>
      </c>
      <c r="Q380">
        <f t="shared" si="177"/>
        <v>87</v>
      </c>
      <c r="R380">
        <f t="shared" si="178"/>
        <v>87</v>
      </c>
      <c r="S380">
        <f t="shared" si="179"/>
        <v>102</v>
      </c>
      <c r="T380">
        <f t="shared" si="180"/>
        <v>102</v>
      </c>
      <c r="U380">
        <f t="shared" si="181"/>
        <v>74</v>
      </c>
      <c r="V380">
        <f t="shared" si="182"/>
        <v>74</v>
      </c>
      <c r="W380">
        <f t="shared" si="183"/>
        <v>79</v>
      </c>
      <c r="X380">
        <f t="shared" si="184"/>
        <v>79</v>
      </c>
      <c r="Y380">
        <f t="shared" si="185"/>
        <v>66.5</v>
      </c>
      <c r="Z380">
        <f t="shared" si="186"/>
        <v>66.5</v>
      </c>
      <c r="AA380">
        <f t="shared" si="187"/>
        <v>77</v>
      </c>
      <c r="AB380">
        <f t="shared" si="188"/>
        <v>77</v>
      </c>
      <c r="AC380" s="27">
        <f t="shared" si="189"/>
        <v>72</v>
      </c>
      <c r="AD380">
        <f t="shared" si="190"/>
        <v>52</v>
      </c>
    </row>
    <row r="381" spans="1:30" x14ac:dyDescent="0.2">
      <c r="A381" t="str">
        <f t="shared" si="191"/>
        <v>Yellow  6.0,  Red/Green  5.6</v>
      </c>
      <c r="B381" s="11">
        <f t="shared" si="192"/>
        <v>47</v>
      </c>
      <c r="C381">
        <f t="shared" si="163"/>
        <v>72</v>
      </c>
      <c r="D381">
        <f t="shared" si="164"/>
        <v>72</v>
      </c>
      <c r="E381">
        <f t="shared" si="165"/>
        <v>77</v>
      </c>
      <c r="F381">
        <f t="shared" si="166"/>
        <v>77</v>
      </c>
      <c r="G381">
        <f t="shared" si="167"/>
        <v>82</v>
      </c>
      <c r="H381">
        <f t="shared" si="168"/>
        <v>82</v>
      </c>
      <c r="I381">
        <f t="shared" si="169"/>
        <v>107</v>
      </c>
      <c r="J381">
        <f t="shared" si="170"/>
        <v>107</v>
      </c>
      <c r="K381">
        <f t="shared" si="171"/>
        <v>74</v>
      </c>
      <c r="L381">
        <f t="shared" si="172"/>
        <v>74</v>
      </c>
      <c r="M381">
        <f t="shared" si="173"/>
        <v>87</v>
      </c>
      <c r="N381">
        <f t="shared" si="174"/>
        <v>87</v>
      </c>
      <c r="O381">
        <f t="shared" si="175"/>
        <v>64</v>
      </c>
      <c r="P381">
        <f t="shared" si="176"/>
        <v>64</v>
      </c>
      <c r="Q381">
        <f t="shared" si="177"/>
        <v>82</v>
      </c>
      <c r="R381">
        <f t="shared" si="178"/>
        <v>82</v>
      </c>
      <c r="S381">
        <f t="shared" si="179"/>
        <v>97</v>
      </c>
      <c r="T381">
        <f t="shared" si="180"/>
        <v>97</v>
      </c>
      <c r="U381">
        <f t="shared" si="181"/>
        <v>69</v>
      </c>
      <c r="V381">
        <f t="shared" si="182"/>
        <v>69</v>
      </c>
      <c r="W381">
        <f t="shared" si="183"/>
        <v>74</v>
      </c>
      <c r="X381">
        <f t="shared" si="184"/>
        <v>74</v>
      </c>
      <c r="Y381">
        <f t="shared" si="185"/>
        <v>61.5</v>
      </c>
      <c r="Z381">
        <f t="shared" si="186"/>
        <v>61.5</v>
      </c>
      <c r="AA381">
        <f t="shared" si="187"/>
        <v>72</v>
      </c>
      <c r="AB381">
        <f t="shared" si="188"/>
        <v>72</v>
      </c>
      <c r="AC381" s="27">
        <f t="shared" si="189"/>
        <v>67</v>
      </c>
      <c r="AD381">
        <f t="shared" si="190"/>
        <v>47</v>
      </c>
    </row>
    <row r="382" spans="1:30" hidden="1" x14ac:dyDescent="0.2">
      <c r="A382" t="str">
        <f t="shared" si="191"/>
        <v>Yellow  6.0,  Red/Green</v>
      </c>
      <c r="B382" s="11">
        <f t="shared" si="192"/>
        <v>27</v>
      </c>
      <c r="C382">
        <f t="shared" si="163"/>
        <v>52</v>
      </c>
      <c r="D382">
        <f t="shared" si="164"/>
        <v>52</v>
      </c>
      <c r="E382">
        <f t="shared" si="165"/>
        <v>57</v>
      </c>
      <c r="F382">
        <f t="shared" si="166"/>
        <v>57</v>
      </c>
      <c r="G382">
        <f t="shared" si="167"/>
        <v>62</v>
      </c>
      <c r="H382">
        <f t="shared" si="168"/>
        <v>62</v>
      </c>
      <c r="I382">
        <f t="shared" si="169"/>
        <v>87</v>
      </c>
      <c r="J382">
        <f t="shared" si="170"/>
        <v>87</v>
      </c>
      <c r="K382">
        <f t="shared" si="171"/>
        <v>54</v>
      </c>
      <c r="L382">
        <f t="shared" si="172"/>
        <v>54</v>
      </c>
      <c r="M382">
        <f t="shared" si="173"/>
        <v>67</v>
      </c>
      <c r="N382">
        <f t="shared" si="174"/>
        <v>67</v>
      </c>
      <c r="O382">
        <f t="shared" si="175"/>
        <v>44</v>
      </c>
      <c r="P382">
        <f t="shared" si="176"/>
        <v>44</v>
      </c>
      <c r="Q382">
        <f t="shared" si="177"/>
        <v>62</v>
      </c>
      <c r="R382">
        <f t="shared" si="178"/>
        <v>62</v>
      </c>
      <c r="S382">
        <f t="shared" si="179"/>
        <v>77</v>
      </c>
      <c r="T382">
        <f t="shared" si="180"/>
        <v>77</v>
      </c>
      <c r="U382">
        <f t="shared" si="181"/>
        <v>49</v>
      </c>
      <c r="V382">
        <f t="shared" si="182"/>
        <v>49</v>
      </c>
      <c r="W382">
        <f t="shared" si="183"/>
        <v>54</v>
      </c>
      <c r="X382">
        <f t="shared" si="184"/>
        <v>54</v>
      </c>
      <c r="Y382">
        <f t="shared" si="185"/>
        <v>41.5</v>
      </c>
      <c r="Z382">
        <f t="shared" si="186"/>
        <v>41.5</v>
      </c>
      <c r="AA382">
        <f t="shared" si="187"/>
        <v>52</v>
      </c>
      <c r="AB382">
        <f t="shared" si="188"/>
        <v>52</v>
      </c>
      <c r="AC382" s="27">
        <f t="shared" si="189"/>
        <v>47</v>
      </c>
      <c r="AD382">
        <f t="shared" si="190"/>
        <v>27</v>
      </c>
    </row>
    <row r="383" spans="1:30" x14ac:dyDescent="0.2">
      <c r="A383" t="str">
        <f>$Y$41&amp;",  "&amp;$A43</f>
        <v>Blue  5.0,  Alpine Blue 5.6</v>
      </c>
      <c r="B383" s="11">
        <f>Y43</f>
        <v>39.5</v>
      </c>
      <c r="C383">
        <f t="shared" si="163"/>
        <v>64.5</v>
      </c>
      <c r="D383">
        <f t="shared" si="164"/>
        <v>64.5</v>
      </c>
      <c r="E383">
        <f t="shared" si="165"/>
        <v>69.5</v>
      </c>
      <c r="F383">
        <f t="shared" si="166"/>
        <v>69.5</v>
      </c>
      <c r="G383">
        <f t="shared" si="167"/>
        <v>74.5</v>
      </c>
      <c r="H383">
        <f t="shared" si="168"/>
        <v>74.5</v>
      </c>
      <c r="I383">
        <f t="shared" si="169"/>
        <v>99.5</v>
      </c>
      <c r="J383">
        <f t="shared" si="170"/>
        <v>99.5</v>
      </c>
      <c r="K383">
        <f t="shared" si="171"/>
        <v>66.5</v>
      </c>
      <c r="L383">
        <f t="shared" si="172"/>
        <v>66.5</v>
      </c>
      <c r="M383">
        <f t="shared" si="173"/>
        <v>79.5</v>
      </c>
      <c r="N383">
        <f t="shared" si="174"/>
        <v>79.5</v>
      </c>
      <c r="O383">
        <f t="shared" si="175"/>
        <v>56.5</v>
      </c>
      <c r="P383">
        <f t="shared" si="176"/>
        <v>56.5</v>
      </c>
      <c r="Q383">
        <f t="shared" si="177"/>
        <v>74.5</v>
      </c>
      <c r="R383">
        <f t="shared" si="178"/>
        <v>74.5</v>
      </c>
      <c r="S383">
        <f t="shared" si="179"/>
        <v>89.5</v>
      </c>
      <c r="T383">
        <f t="shared" si="180"/>
        <v>89.5</v>
      </c>
      <c r="U383">
        <f t="shared" si="181"/>
        <v>61.5</v>
      </c>
      <c r="V383">
        <f t="shared" si="182"/>
        <v>61.5</v>
      </c>
      <c r="W383">
        <f t="shared" si="183"/>
        <v>66.5</v>
      </c>
      <c r="X383">
        <f t="shared" si="184"/>
        <v>66.5</v>
      </c>
      <c r="Y383">
        <f t="shared" si="185"/>
        <v>54</v>
      </c>
      <c r="Z383">
        <f t="shared" si="186"/>
        <v>54</v>
      </c>
      <c r="AA383">
        <f t="shared" si="187"/>
        <v>64.5</v>
      </c>
      <c r="AB383">
        <f t="shared" si="188"/>
        <v>64.5</v>
      </c>
      <c r="AC383" s="27">
        <f t="shared" si="189"/>
        <v>59.5</v>
      </c>
      <c r="AD383">
        <f t="shared" si="190"/>
        <v>39.5</v>
      </c>
    </row>
    <row r="384" spans="1:30" hidden="1" x14ac:dyDescent="0.2">
      <c r="A384" t="str">
        <f t="shared" ref="A384:A410" si="193">$Y$41&amp;",  "&amp;$A44</f>
        <v>Blue  5.0,  Alpine Blue</v>
      </c>
      <c r="B384" s="11">
        <f t="shared" ref="B384:B410" si="194">Y44</f>
        <v>39.5</v>
      </c>
      <c r="C384">
        <f t="shared" si="163"/>
        <v>64.5</v>
      </c>
      <c r="D384">
        <f t="shared" si="164"/>
        <v>64.5</v>
      </c>
      <c r="E384">
        <f t="shared" si="165"/>
        <v>69.5</v>
      </c>
      <c r="F384">
        <f t="shared" si="166"/>
        <v>69.5</v>
      </c>
      <c r="G384">
        <f t="shared" si="167"/>
        <v>74.5</v>
      </c>
      <c r="H384">
        <f t="shared" si="168"/>
        <v>74.5</v>
      </c>
      <c r="I384">
        <f t="shared" si="169"/>
        <v>99.5</v>
      </c>
      <c r="J384">
        <f t="shared" si="170"/>
        <v>99.5</v>
      </c>
      <c r="K384">
        <f t="shared" si="171"/>
        <v>66.5</v>
      </c>
      <c r="L384">
        <f t="shared" si="172"/>
        <v>66.5</v>
      </c>
      <c r="M384">
        <f t="shared" si="173"/>
        <v>79.5</v>
      </c>
      <c r="N384">
        <f t="shared" si="174"/>
        <v>79.5</v>
      </c>
      <c r="O384">
        <f t="shared" si="175"/>
        <v>56.5</v>
      </c>
      <c r="P384">
        <f t="shared" si="176"/>
        <v>56.5</v>
      </c>
      <c r="Q384">
        <f t="shared" si="177"/>
        <v>74.5</v>
      </c>
      <c r="R384">
        <f t="shared" si="178"/>
        <v>74.5</v>
      </c>
      <c r="S384">
        <f t="shared" si="179"/>
        <v>89.5</v>
      </c>
      <c r="T384">
        <f t="shared" si="180"/>
        <v>89.5</v>
      </c>
      <c r="U384">
        <f t="shared" si="181"/>
        <v>61.5</v>
      </c>
      <c r="V384">
        <f t="shared" si="182"/>
        <v>61.5</v>
      </c>
      <c r="W384">
        <f t="shared" si="183"/>
        <v>66.5</v>
      </c>
      <c r="X384">
        <f t="shared" si="184"/>
        <v>66.5</v>
      </c>
      <c r="Y384">
        <f t="shared" si="185"/>
        <v>54</v>
      </c>
      <c r="Z384">
        <f t="shared" si="186"/>
        <v>54</v>
      </c>
      <c r="AA384">
        <f t="shared" si="187"/>
        <v>64.5</v>
      </c>
      <c r="AB384">
        <f t="shared" si="188"/>
        <v>64.5</v>
      </c>
      <c r="AC384" s="27">
        <f t="shared" si="189"/>
        <v>59.5</v>
      </c>
      <c r="AD384">
        <f t="shared" si="190"/>
        <v>39.5</v>
      </c>
    </row>
    <row r="385" spans="1:30" x14ac:dyDescent="0.2">
      <c r="A385" t="str">
        <f t="shared" si="193"/>
        <v>Blue  5.0,  Brown  5.6</v>
      </c>
      <c r="B385" s="11">
        <f t="shared" si="194"/>
        <v>44.5</v>
      </c>
      <c r="C385">
        <f t="shared" si="163"/>
        <v>69.5</v>
      </c>
      <c r="D385">
        <f t="shared" si="164"/>
        <v>69.5</v>
      </c>
      <c r="E385">
        <f t="shared" si="165"/>
        <v>74.5</v>
      </c>
      <c r="F385">
        <f t="shared" si="166"/>
        <v>74.5</v>
      </c>
      <c r="G385">
        <f t="shared" si="167"/>
        <v>79.5</v>
      </c>
      <c r="H385">
        <f t="shared" si="168"/>
        <v>79.5</v>
      </c>
      <c r="I385">
        <f t="shared" si="169"/>
        <v>104.5</v>
      </c>
      <c r="J385">
        <f t="shared" si="170"/>
        <v>104.5</v>
      </c>
      <c r="K385">
        <f t="shared" si="171"/>
        <v>71.5</v>
      </c>
      <c r="L385">
        <f t="shared" si="172"/>
        <v>71.5</v>
      </c>
      <c r="M385">
        <f t="shared" si="173"/>
        <v>84.5</v>
      </c>
      <c r="N385">
        <f t="shared" si="174"/>
        <v>84.5</v>
      </c>
      <c r="O385">
        <f t="shared" si="175"/>
        <v>61.5</v>
      </c>
      <c r="P385">
        <f t="shared" si="176"/>
        <v>61.5</v>
      </c>
      <c r="Q385">
        <f t="shared" si="177"/>
        <v>79.5</v>
      </c>
      <c r="R385">
        <f t="shared" si="178"/>
        <v>79.5</v>
      </c>
      <c r="S385">
        <f t="shared" si="179"/>
        <v>94.5</v>
      </c>
      <c r="T385">
        <f t="shared" si="180"/>
        <v>94.5</v>
      </c>
      <c r="U385">
        <f t="shared" si="181"/>
        <v>66.5</v>
      </c>
      <c r="V385">
        <f t="shared" si="182"/>
        <v>66.5</v>
      </c>
      <c r="W385">
        <f t="shared" si="183"/>
        <v>71.5</v>
      </c>
      <c r="X385">
        <f t="shared" si="184"/>
        <v>71.5</v>
      </c>
      <c r="Y385">
        <f t="shared" si="185"/>
        <v>59</v>
      </c>
      <c r="Z385">
        <f t="shared" si="186"/>
        <v>59</v>
      </c>
      <c r="AA385">
        <f t="shared" si="187"/>
        <v>69.5</v>
      </c>
      <c r="AB385">
        <f t="shared" si="188"/>
        <v>69.5</v>
      </c>
      <c r="AC385" s="27">
        <f t="shared" si="189"/>
        <v>64.5</v>
      </c>
      <c r="AD385">
        <f t="shared" si="190"/>
        <v>44.5</v>
      </c>
    </row>
    <row r="386" spans="1:30" hidden="1" x14ac:dyDescent="0.2">
      <c r="A386" t="str">
        <f t="shared" si="193"/>
        <v>Blue  5.0,  Brown</v>
      </c>
      <c r="B386" s="11">
        <f t="shared" si="194"/>
        <v>44.5</v>
      </c>
      <c r="C386">
        <f t="shared" si="163"/>
        <v>69.5</v>
      </c>
      <c r="D386">
        <f t="shared" si="164"/>
        <v>69.5</v>
      </c>
      <c r="E386">
        <f t="shared" si="165"/>
        <v>74.5</v>
      </c>
      <c r="F386">
        <f t="shared" si="166"/>
        <v>74.5</v>
      </c>
      <c r="G386">
        <f t="shared" si="167"/>
        <v>79.5</v>
      </c>
      <c r="H386">
        <f t="shared" si="168"/>
        <v>79.5</v>
      </c>
      <c r="I386">
        <f t="shared" si="169"/>
        <v>104.5</v>
      </c>
      <c r="J386">
        <f t="shared" si="170"/>
        <v>104.5</v>
      </c>
      <c r="K386">
        <f t="shared" si="171"/>
        <v>71.5</v>
      </c>
      <c r="L386">
        <f t="shared" si="172"/>
        <v>71.5</v>
      </c>
      <c r="M386">
        <f t="shared" si="173"/>
        <v>84.5</v>
      </c>
      <c r="N386">
        <f t="shared" si="174"/>
        <v>84.5</v>
      </c>
      <c r="O386">
        <f t="shared" si="175"/>
        <v>61.5</v>
      </c>
      <c r="P386">
        <f t="shared" si="176"/>
        <v>61.5</v>
      </c>
      <c r="Q386">
        <f t="shared" si="177"/>
        <v>79.5</v>
      </c>
      <c r="R386">
        <f t="shared" si="178"/>
        <v>79.5</v>
      </c>
      <c r="S386">
        <f t="shared" si="179"/>
        <v>94.5</v>
      </c>
      <c r="T386">
        <f t="shared" si="180"/>
        <v>94.5</v>
      </c>
      <c r="U386">
        <f t="shared" si="181"/>
        <v>66.5</v>
      </c>
      <c r="V386">
        <f t="shared" si="182"/>
        <v>66.5</v>
      </c>
      <c r="W386">
        <f t="shared" si="183"/>
        <v>71.5</v>
      </c>
      <c r="X386">
        <f t="shared" si="184"/>
        <v>71.5</v>
      </c>
      <c r="Y386">
        <f t="shared" si="185"/>
        <v>59</v>
      </c>
      <c r="Z386">
        <f t="shared" si="186"/>
        <v>59</v>
      </c>
      <c r="AA386">
        <f t="shared" si="187"/>
        <v>69.5</v>
      </c>
      <c r="AB386">
        <f t="shared" si="188"/>
        <v>69.5</v>
      </c>
      <c r="AC386" s="27">
        <f t="shared" si="189"/>
        <v>64.5</v>
      </c>
      <c r="AD386">
        <f t="shared" si="190"/>
        <v>44.5</v>
      </c>
    </row>
    <row r="387" spans="1:30" x14ac:dyDescent="0.2">
      <c r="A387" t="str">
        <f t="shared" si="193"/>
        <v>Blue  5.0,  Desert Sand 6.0</v>
      </c>
      <c r="B387" s="11">
        <f t="shared" si="194"/>
        <v>49.5</v>
      </c>
      <c r="C387">
        <f t="shared" si="163"/>
        <v>74.5</v>
      </c>
      <c r="D387">
        <f t="shared" si="164"/>
        <v>74.5</v>
      </c>
      <c r="E387">
        <f t="shared" si="165"/>
        <v>79.5</v>
      </c>
      <c r="F387">
        <f t="shared" si="166"/>
        <v>79.5</v>
      </c>
      <c r="G387">
        <f t="shared" si="167"/>
        <v>84.5</v>
      </c>
      <c r="H387">
        <f t="shared" si="168"/>
        <v>84.5</v>
      </c>
      <c r="I387">
        <f t="shared" si="169"/>
        <v>109.5</v>
      </c>
      <c r="J387">
        <f t="shared" si="170"/>
        <v>109.5</v>
      </c>
      <c r="K387">
        <f t="shared" si="171"/>
        <v>76.5</v>
      </c>
      <c r="L387">
        <f t="shared" si="172"/>
        <v>76.5</v>
      </c>
      <c r="M387">
        <f t="shared" si="173"/>
        <v>89.5</v>
      </c>
      <c r="N387">
        <f t="shared" si="174"/>
        <v>89.5</v>
      </c>
      <c r="O387">
        <f t="shared" si="175"/>
        <v>66.5</v>
      </c>
      <c r="P387">
        <f t="shared" si="176"/>
        <v>66.5</v>
      </c>
      <c r="Q387">
        <f t="shared" si="177"/>
        <v>84.5</v>
      </c>
      <c r="R387">
        <f t="shared" si="178"/>
        <v>84.5</v>
      </c>
      <c r="S387">
        <f t="shared" si="179"/>
        <v>99.5</v>
      </c>
      <c r="T387">
        <f t="shared" si="180"/>
        <v>99.5</v>
      </c>
      <c r="U387">
        <f t="shared" si="181"/>
        <v>71.5</v>
      </c>
      <c r="V387">
        <f t="shared" si="182"/>
        <v>71.5</v>
      </c>
      <c r="W387">
        <f t="shared" si="183"/>
        <v>76.5</v>
      </c>
      <c r="X387">
        <f t="shared" si="184"/>
        <v>76.5</v>
      </c>
      <c r="Y387">
        <f t="shared" si="185"/>
        <v>64</v>
      </c>
      <c r="Z387">
        <f t="shared" si="186"/>
        <v>64</v>
      </c>
      <c r="AA387">
        <f t="shared" si="187"/>
        <v>74.5</v>
      </c>
      <c r="AB387">
        <f t="shared" si="188"/>
        <v>74.5</v>
      </c>
      <c r="AC387" s="27">
        <f t="shared" si="189"/>
        <v>69.5</v>
      </c>
      <c r="AD387">
        <f t="shared" si="190"/>
        <v>49.5</v>
      </c>
    </row>
    <row r="388" spans="1:30" hidden="1" x14ac:dyDescent="0.2">
      <c r="A388" t="str">
        <f t="shared" si="193"/>
        <v>Blue  5.0,  Desert Sand</v>
      </c>
      <c r="B388" s="11">
        <f t="shared" si="194"/>
        <v>49.5</v>
      </c>
      <c r="C388">
        <f t="shared" si="163"/>
        <v>74.5</v>
      </c>
      <c r="D388">
        <f t="shared" si="164"/>
        <v>74.5</v>
      </c>
      <c r="E388">
        <f t="shared" si="165"/>
        <v>79.5</v>
      </c>
      <c r="F388">
        <f t="shared" si="166"/>
        <v>79.5</v>
      </c>
      <c r="G388">
        <f t="shared" si="167"/>
        <v>84.5</v>
      </c>
      <c r="H388">
        <f t="shared" si="168"/>
        <v>84.5</v>
      </c>
      <c r="I388">
        <f t="shared" si="169"/>
        <v>109.5</v>
      </c>
      <c r="J388">
        <f t="shared" si="170"/>
        <v>109.5</v>
      </c>
      <c r="K388">
        <f t="shared" si="171"/>
        <v>76.5</v>
      </c>
      <c r="L388">
        <f t="shared" si="172"/>
        <v>76.5</v>
      </c>
      <c r="M388">
        <f t="shared" si="173"/>
        <v>89.5</v>
      </c>
      <c r="N388">
        <f t="shared" si="174"/>
        <v>89.5</v>
      </c>
      <c r="O388">
        <f t="shared" si="175"/>
        <v>66.5</v>
      </c>
      <c r="P388">
        <f t="shared" si="176"/>
        <v>66.5</v>
      </c>
      <c r="Q388">
        <f t="shared" si="177"/>
        <v>84.5</v>
      </c>
      <c r="R388">
        <f t="shared" si="178"/>
        <v>84.5</v>
      </c>
      <c r="S388">
        <f t="shared" si="179"/>
        <v>99.5</v>
      </c>
      <c r="T388">
        <f t="shared" si="180"/>
        <v>99.5</v>
      </c>
      <c r="U388">
        <f t="shared" si="181"/>
        <v>71.5</v>
      </c>
      <c r="V388">
        <f t="shared" si="182"/>
        <v>71.5</v>
      </c>
      <c r="W388">
        <f t="shared" si="183"/>
        <v>76.5</v>
      </c>
      <c r="X388">
        <f t="shared" si="184"/>
        <v>76.5</v>
      </c>
      <c r="Y388">
        <f t="shared" si="185"/>
        <v>64</v>
      </c>
      <c r="Z388">
        <f t="shared" si="186"/>
        <v>64</v>
      </c>
      <c r="AA388">
        <f t="shared" si="187"/>
        <v>74.5</v>
      </c>
      <c r="AB388">
        <f t="shared" si="188"/>
        <v>74.5</v>
      </c>
      <c r="AC388" s="27">
        <f t="shared" si="189"/>
        <v>69.5</v>
      </c>
      <c r="AD388">
        <f t="shared" si="190"/>
        <v>49.5</v>
      </c>
    </row>
    <row r="389" spans="1:30" x14ac:dyDescent="0.2">
      <c r="A389" t="str">
        <f t="shared" si="193"/>
        <v>Blue  5.0,  Red  7.1</v>
      </c>
      <c r="B389" s="11">
        <f t="shared" si="194"/>
        <v>74.5</v>
      </c>
      <c r="C389">
        <f t="shared" si="163"/>
        <v>99.5</v>
      </c>
      <c r="D389">
        <f t="shared" si="164"/>
        <v>99.5</v>
      </c>
      <c r="E389">
        <f t="shared" si="165"/>
        <v>104.5</v>
      </c>
      <c r="F389">
        <f t="shared" si="166"/>
        <v>104.5</v>
      </c>
      <c r="G389">
        <f t="shared" si="167"/>
        <v>109.5</v>
      </c>
      <c r="H389">
        <f t="shared" si="168"/>
        <v>109.5</v>
      </c>
      <c r="I389">
        <f t="shared" si="169"/>
        <v>134.5</v>
      </c>
      <c r="J389">
        <f t="shared" si="170"/>
        <v>134.5</v>
      </c>
      <c r="K389">
        <f t="shared" si="171"/>
        <v>101.5</v>
      </c>
      <c r="L389">
        <f t="shared" si="172"/>
        <v>101.5</v>
      </c>
      <c r="M389">
        <f t="shared" si="173"/>
        <v>114.5</v>
      </c>
      <c r="N389">
        <f t="shared" si="174"/>
        <v>114.5</v>
      </c>
      <c r="O389">
        <f t="shared" si="175"/>
        <v>91.5</v>
      </c>
      <c r="P389">
        <f t="shared" si="176"/>
        <v>91.5</v>
      </c>
      <c r="Q389">
        <f t="shared" si="177"/>
        <v>109.5</v>
      </c>
      <c r="R389">
        <f t="shared" si="178"/>
        <v>109.5</v>
      </c>
      <c r="S389">
        <f t="shared" si="179"/>
        <v>124.5</v>
      </c>
      <c r="T389">
        <f t="shared" si="180"/>
        <v>124.5</v>
      </c>
      <c r="U389">
        <f t="shared" si="181"/>
        <v>96.5</v>
      </c>
      <c r="V389">
        <f t="shared" si="182"/>
        <v>96.5</v>
      </c>
      <c r="W389">
        <f t="shared" si="183"/>
        <v>101.5</v>
      </c>
      <c r="X389">
        <f t="shared" si="184"/>
        <v>101.5</v>
      </c>
      <c r="Y389">
        <f t="shared" si="185"/>
        <v>89</v>
      </c>
      <c r="Z389">
        <f t="shared" si="186"/>
        <v>89</v>
      </c>
      <c r="AA389">
        <f t="shared" si="187"/>
        <v>99.5</v>
      </c>
      <c r="AB389">
        <f t="shared" si="188"/>
        <v>99.5</v>
      </c>
      <c r="AC389" s="27">
        <f t="shared" si="189"/>
        <v>94.5</v>
      </c>
      <c r="AD389">
        <f t="shared" si="190"/>
        <v>74.5</v>
      </c>
    </row>
    <row r="390" spans="1:30" hidden="1" x14ac:dyDescent="0.2">
      <c r="A390" t="str">
        <f t="shared" si="193"/>
        <v>Blue  5.0,  Red</v>
      </c>
      <c r="B390" s="11">
        <f t="shared" si="194"/>
        <v>74.5</v>
      </c>
      <c r="C390">
        <f t="shared" si="163"/>
        <v>99.5</v>
      </c>
      <c r="D390">
        <f t="shared" si="164"/>
        <v>99.5</v>
      </c>
      <c r="E390">
        <f t="shared" si="165"/>
        <v>104.5</v>
      </c>
      <c r="F390">
        <f t="shared" si="166"/>
        <v>104.5</v>
      </c>
      <c r="G390">
        <f t="shared" si="167"/>
        <v>109.5</v>
      </c>
      <c r="H390">
        <f t="shared" si="168"/>
        <v>109.5</v>
      </c>
      <c r="I390">
        <f t="shared" si="169"/>
        <v>134.5</v>
      </c>
      <c r="J390">
        <f t="shared" si="170"/>
        <v>134.5</v>
      </c>
      <c r="K390">
        <f t="shared" si="171"/>
        <v>101.5</v>
      </c>
      <c r="L390">
        <f t="shared" si="172"/>
        <v>101.5</v>
      </c>
      <c r="M390">
        <f t="shared" si="173"/>
        <v>114.5</v>
      </c>
      <c r="N390">
        <f t="shared" si="174"/>
        <v>114.5</v>
      </c>
      <c r="O390">
        <f t="shared" si="175"/>
        <v>91.5</v>
      </c>
      <c r="P390">
        <f t="shared" si="176"/>
        <v>91.5</v>
      </c>
      <c r="Q390">
        <f t="shared" si="177"/>
        <v>109.5</v>
      </c>
      <c r="R390">
        <f t="shared" si="178"/>
        <v>109.5</v>
      </c>
      <c r="S390">
        <f t="shared" si="179"/>
        <v>124.5</v>
      </c>
      <c r="T390">
        <f t="shared" si="180"/>
        <v>124.5</v>
      </c>
      <c r="U390">
        <f t="shared" si="181"/>
        <v>96.5</v>
      </c>
      <c r="V390">
        <f t="shared" si="182"/>
        <v>96.5</v>
      </c>
      <c r="W390">
        <f t="shared" si="183"/>
        <v>101.5</v>
      </c>
      <c r="X390">
        <f t="shared" si="184"/>
        <v>101.5</v>
      </c>
      <c r="Y390">
        <f t="shared" si="185"/>
        <v>89</v>
      </c>
      <c r="Z390">
        <f t="shared" si="186"/>
        <v>89</v>
      </c>
      <c r="AA390">
        <f t="shared" si="187"/>
        <v>99.5</v>
      </c>
      <c r="AB390">
        <f t="shared" si="188"/>
        <v>99.5</v>
      </c>
      <c r="AC390" s="27">
        <f t="shared" si="189"/>
        <v>94.5</v>
      </c>
      <c r="AD390">
        <f t="shared" si="190"/>
        <v>74.5</v>
      </c>
    </row>
    <row r="391" spans="1:30" x14ac:dyDescent="0.2">
      <c r="A391" t="str">
        <f t="shared" si="193"/>
        <v>Blue  5.0,  Lichen  5.6</v>
      </c>
      <c r="B391" s="11">
        <f t="shared" si="194"/>
        <v>41.5</v>
      </c>
      <c r="C391">
        <f t="shared" si="163"/>
        <v>66.5</v>
      </c>
      <c r="D391">
        <f t="shared" si="164"/>
        <v>66.5</v>
      </c>
      <c r="E391">
        <f t="shared" si="165"/>
        <v>71.5</v>
      </c>
      <c r="F391">
        <f t="shared" si="166"/>
        <v>71.5</v>
      </c>
      <c r="G391">
        <f t="shared" si="167"/>
        <v>76.5</v>
      </c>
      <c r="H391">
        <f t="shared" si="168"/>
        <v>76.5</v>
      </c>
      <c r="I391">
        <f t="shared" si="169"/>
        <v>101.5</v>
      </c>
      <c r="J391">
        <f t="shared" si="170"/>
        <v>101.5</v>
      </c>
      <c r="K391">
        <f t="shared" si="171"/>
        <v>68.5</v>
      </c>
      <c r="L391">
        <f t="shared" si="172"/>
        <v>68.5</v>
      </c>
      <c r="M391">
        <f t="shared" si="173"/>
        <v>81.5</v>
      </c>
      <c r="N391">
        <f t="shared" si="174"/>
        <v>81.5</v>
      </c>
      <c r="O391">
        <f t="shared" si="175"/>
        <v>58.5</v>
      </c>
      <c r="P391">
        <f t="shared" si="176"/>
        <v>58.5</v>
      </c>
      <c r="Q391">
        <f t="shared" si="177"/>
        <v>76.5</v>
      </c>
      <c r="R391">
        <f t="shared" si="178"/>
        <v>76.5</v>
      </c>
      <c r="S391">
        <f t="shared" si="179"/>
        <v>91.5</v>
      </c>
      <c r="T391">
        <f t="shared" si="180"/>
        <v>91.5</v>
      </c>
      <c r="U391">
        <f t="shared" si="181"/>
        <v>63.5</v>
      </c>
      <c r="V391">
        <f t="shared" si="182"/>
        <v>63.5</v>
      </c>
      <c r="W391">
        <f t="shared" si="183"/>
        <v>68.5</v>
      </c>
      <c r="X391">
        <f t="shared" si="184"/>
        <v>68.5</v>
      </c>
      <c r="Y391">
        <f t="shared" si="185"/>
        <v>56</v>
      </c>
      <c r="Z391">
        <f t="shared" si="186"/>
        <v>56</v>
      </c>
      <c r="AA391">
        <f t="shared" si="187"/>
        <v>66.5</v>
      </c>
      <c r="AB391">
        <f t="shared" si="188"/>
        <v>66.5</v>
      </c>
      <c r="AC391" s="27">
        <f t="shared" si="189"/>
        <v>61.5</v>
      </c>
      <c r="AD391">
        <f t="shared" si="190"/>
        <v>41.5</v>
      </c>
    </row>
    <row r="392" spans="1:30" hidden="1" x14ac:dyDescent="0.2">
      <c r="A392" t="str">
        <f t="shared" si="193"/>
        <v>Blue  5.0,  Lichen</v>
      </c>
      <c r="B392" s="11">
        <f t="shared" si="194"/>
        <v>41.5</v>
      </c>
      <c r="C392">
        <f t="shared" si="163"/>
        <v>66.5</v>
      </c>
      <c r="D392">
        <f t="shared" si="164"/>
        <v>66.5</v>
      </c>
      <c r="E392">
        <f t="shared" si="165"/>
        <v>71.5</v>
      </c>
      <c r="F392">
        <f t="shared" si="166"/>
        <v>71.5</v>
      </c>
      <c r="G392">
        <f t="shared" si="167"/>
        <v>76.5</v>
      </c>
      <c r="H392">
        <f t="shared" si="168"/>
        <v>76.5</v>
      </c>
      <c r="I392">
        <f t="shared" si="169"/>
        <v>101.5</v>
      </c>
      <c r="J392">
        <f t="shared" si="170"/>
        <v>101.5</v>
      </c>
      <c r="K392">
        <f t="shared" si="171"/>
        <v>68.5</v>
      </c>
      <c r="L392">
        <f t="shared" si="172"/>
        <v>68.5</v>
      </c>
      <c r="M392">
        <f t="shared" si="173"/>
        <v>81.5</v>
      </c>
      <c r="N392">
        <f t="shared" si="174"/>
        <v>81.5</v>
      </c>
      <c r="O392">
        <f t="shared" si="175"/>
        <v>58.5</v>
      </c>
      <c r="P392">
        <f t="shared" si="176"/>
        <v>58.5</v>
      </c>
      <c r="Q392">
        <f t="shared" si="177"/>
        <v>76.5</v>
      </c>
      <c r="R392">
        <f t="shared" si="178"/>
        <v>76.5</v>
      </c>
      <c r="S392">
        <f t="shared" si="179"/>
        <v>91.5</v>
      </c>
      <c r="T392">
        <f t="shared" si="180"/>
        <v>91.5</v>
      </c>
      <c r="U392">
        <f t="shared" si="181"/>
        <v>63.5</v>
      </c>
      <c r="V392">
        <f t="shared" si="182"/>
        <v>63.5</v>
      </c>
      <c r="W392">
        <f t="shared" si="183"/>
        <v>68.5</v>
      </c>
      <c r="X392">
        <f t="shared" si="184"/>
        <v>68.5</v>
      </c>
      <c r="Y392">
        <f t="shared" si="185"/>
        <v>56</v>
      </c>
      <c r="Z392">
        <f t="shared" si="186"/>
        <v>56</v>
      </c>
      <c r="AA392">
        <f t="shared" si="187"/>
        <v>66.5</v>
      </c>
      <c r="AB392">
        <f t="shared" si="188"/>
        <v>66.5</v>
      </c>
      <c r="AC392" s="27">
        <f t="shared" si="189"/>
        <v>61.5</v>
      </c>
      <c r="AD392">
        <f t="shared" si="190"/>
        <v>41.5</v>
      </c>
    </row>
    <row r="393" spans="1:30" x14ac:dyDescent="0.2">
      <c r="A393" t="str">
        <f t="shared" si="193"/>
        <v>Blue  5.0,  Black  6.3</v>
      </c>
      <c r="B393" s="11">
        <f t="shared" si="194"/>
        <v>54.5</v>
      </c>
      <c r="C393">
        <f t="shared" si="163"/>
        <v>79.5</v>
      </c>
      <c r="D393">
        <f t="shared" si="164"/>
        <v>79.5</v>
      </c>
      <c r="E393">
        <f t="shared" si="165"/>
        <v>84.5</v>
      </c>
      <c r="F393">
        <f t="shared" si="166"/>
        <v>84.5</v>
      </c>
      <c r="G393">
        <f t="shared" si="167"/>
        <v>89.5</v>
      </c>
      <c r="H393">
        <f t="shared" si="168"/>
        <v>89.5</v>
      </c>
      <c r="I393">
        <f t="shared" si="169"/>
        <v>114.5</v>
      </c>
      <c r="J393">
        <f t="shared" si="170"/>
        <v>114.5</v>
      </c>
      <c r="K393">
        <f t="shared" si="171"/>
        <v>81.5</v>
      </c>
      <c r="L393">
        <f t="shared" si="172"/>
        <v>81.5</v>
      </c>
      <c r="M393">
        <f t="shared" si="173"/>
        <v>94.5</v>
      </c>
      <c r="N393">
        <f t="shared" si="174"/>
        <v>94.5</v>
      </c>
      <c r="O393">
        <f t="shared" si="175"/>
        <v>71.5</v>
      </c>
      <c r="P393">
        <f t="shared" si="176"/>
        <v>71.5</v>
      </c>
      <c r="Q393">
        <f t="shared" si="177"/>
        <v>89.5</v>
      </c>
      <c r="R393">
        <f t="shared" si="178"/>
        <v>89.5</v>
      </c>
      <c r="S393">
        <f t="shared" si="179"/>
        <v>104.5</v>
      </c>
      <c r="T393">
        <f t="shared" si="180"/>
        <v>104.5</v>
      </c>
      <c r="U393">
        <f t="shared" si="181"/>
        <v>76.5</v>
      </c>
      <c r="V393">
        <f t="shared" si="182"/>
        <v>76.5</v>
      </c>
      <c r="W393">
        <f t="shared" si="183"/>
        <v>81.5</v>
      </c>
      <c r="X393">
        <f t="shared" si="184"/>
        <v>81.5</v>
      </c>
      <c r="Y393">
        <f t="shared" si="185"/>
        <v>69</v>
      </c>
      <c r="Z393">
        <f t="shared" si="186"/>
        <v>69</v>
      </c>
      <c r="AA393">
        <f t="shared" si="187"/>
        <v>79.5</v>
      </c>
      <c r="AB393">
        <f t="shared" si="188"/>
        <v>79.5</v>
      </c>
      <c r="AC393" s="27">
        <f t="shared" si="189"/>
        <v>74.5</v>
      </c>
      <c r="AD393">
        <f t="shared" si="190"/>
        <v>54.5</v>
      </c>
    </row>
    <row r="394" spans="1:30" hidden="1" x14ac:dyDescent="0.2">
      <c r="A394" t="str">
        <f t="shared" si="193"/>
        <v>Blue  5.0,  Black</v>
      </c>
      <c r="B394" s="11">
        <f t="shared" si="194"/>
        <v>54.5</v>
      </c>
      <c r="C394">
        <f t="shared" si="163"/>
        <v>79.5</v>
      </c>
      <c r="D394">
        <f t="shared" si="164"/>
        <v>79.5</v>
      </c>
      <c r="E394">
        <f t="shared" si="165"/>
        <v>84.5</v>
      </c>
      <c r="F394">
        <f t="shared" si="166"/>
        <v>84.5</v>
      </c>
      <c r="G394">
        <f t="shared" si="167"/>
        <v>89.5</v>
      </c>
      <c r="H394">
        <f t="shared" si="168"/>
        <v>89.5</v>
      </c>
      <c r="I394">
        <f t="shared" si="169"/>
        <v>114.5</v>
      </c>
      <c r="J394">
        <f t="shared" si="170"/>
        <v>114.5</v>
      </c>
      <c r="K394">
        <f t="shared" si="171"/>
        <v>81.5</v>
      </c>
      <c r="L394">
        <f t="shared" si="172"/>
        <v>81.5</v>
      </c>
      <c r="M394">
        <f t="shared" si="173"/>
        <v>94.5</v>
      </c>
      <c r="N394">
        <f t="shared" si="174"/>
        <v>94.5</v>
      </c>
      <c r="O394">
        <f t="shared" si="175"/>
        <v>71.5</v>
      </c>
      <c r="P394">
        <f t="shared" si="176"/>
        <v>71.5</v>
      </c>
      <c r="Q394">
        <f t="shared" si="177"/>
        <v>89.5</v>
      </c>
      <c r="R394">
        <f t="shared" si="178"/>
        <v>89.5</v>
      </c>
      <c r="S394">
        <f t="shared" si="179"/>
        <v>104.5</v>
      </c>
      <c r="T394">
        <f t="shared" si="180"/>
        <v>104.5</v>
      </c>
      <c r="U394">
        <f t="shared" si="181"/>
        <v>76.5</v>
      </c>
      <c r="V394">
        <f t="shared" si="182"/>
        <v>76.5</v>
      </c>
      <c r="W394">
        <f t="shared" si="183"/>
        <v>81.5</v>
      </c>
      <c r="X394">
        <f t="shared" si="184"/>
        <v>81.5</v>
      </c>
      <c r="Y394">
        <f t="shared" si="185"/>
        <v>69</v>
      </c>
      <c r="Z394">
        <f t="shared" si="186"/>
        <v>69</v>
      </c>
      <c r="AA394">
        <f t="shared" si="187"/>
        <v>79.5</v>
      </c>
      <c r="AB394">
        <f t="shared" si="188"/>
        <v>79.5</v>
      </c>
      <c r="AC394" s="27">
        <f t="shared" si="189"/>
        <v>74.5</v>
      </c>
      <c r="AD394">
        <f t="shared" si="190"/>
        <v>54.5</v>
      </c>
    </row>
    <row r="395" spans="1:30" x14ac:dyDescent="0.2">
      <c r="A395" t="str">
        <f t="shared" si="193"/>
        <v>Blue  5.0,  Terracotta  5.0</v>
      </c>
      <c r="B395" s="11">
        <f t="shared" si="194"/>
        <v>31.5</v>
      </c>
      <c r="C395">
        <f t="shared" si="163"/>
        <v>56.5</v>
      </c>
      <c r="D395">
        <f t="shared" si="164"/>
        <v>56.5</v>
      </c>
      <c r="E395">
        <f t="shared" si="165"/>
        <v>61.5</v>
      </c>
      <c r="F395">
        <f t="shared" si="166"/>
        <v>61.5</v>
      </c>
      <c r="G395">
        <f t="shared" si="167"/>
        <v>66.5</v>
      </c>
      <c r="H395">
        <f t="shared" si="168"/>
        <v>66.5</v>
      </c>
      <c r="I395">
        <f t="shared" si="169"/>
        <v>91.5</v>
      </c>
      <c r="J395">
        <f t="shared" si="170"/>
        <v>91.5</v>
      </c>
      <c r="K395">
        <f t="shared" si="171"/>
        <v>58.5</v>
      </c>
      <c r="L395">
        <f t="shared" si="172"/>
        <v>58.5</v>
      </c>
      <c r="M395">
        <f t="shared" si="173"/>
        <v>71.5</v>
      </c>
      <c r="N395">
        <f t="shared" si="174"/>
        <v>71.5</v>
      </c>
      <c r="O395">
        <f t="shared" si="175"/>
        <v>48.5</v>
      </c>
      <c r="P395">
        <f t="shared" si="176"/>
        <v>48.5</v>
      </c>
      <c r="Q395">
        <f t="shared" si="177"/>
        <v>66.5</v>
      </c>
      <c r="R395">
        <f t="shared" si="178"/>
        <v>66.5</v>
      </c>
      <c r="S395">
        <f t="shared" si="179"/>
        <v>81.5</v>
      </c>
      <c r="T395">
        <f t="shared" si="180"/>
        <v>81.5</v>
      </c>
      <c r="U395">
        <f t="shared" si="181"/>
        <v>53.5</v>
      </c>
      <c r="V395">
        <f t="shared" si="182"/>
        <v>53.5</v>
      </c>
      <c r="W395">
        <f t="shared" si="183"/>
        <v>58.5</v>
      </c>
      <c r="X395">
        <f t="shared" si="184"/>
        <v>58.5</v>
      </c>
      <c r="Y395">
        <f t="shared" si="185"/>
        <v>46</v>
      </c>
      <c r="Z395">
        <f t="shared" si="186"/>
        <v>46</v>
      </c>
      <c r="AA395">
        <f t="shared" si="187"/>
        <v>56.5</v>
      </c>
      <c r="AB395">
        <f t="shared" si="188"/>
        <v>56.5</v>
      </c>
      <c r="AC395" s="27">
        <f t="shared" si="189"/>
        <v>51.5</v>
      </c>
      <c r="AD395">
        <f t="shared" si="190"/>
        <v>31.5</v>
      </c>
    </row>
    <row r="396" spans="1:30" hidden="1" x14ac:dyDescent="0.2">
      <c r="A396" t="str">
        <f t="shared" si="193"/>
        <v>Blue  5.0,  Terracotta</v>
      </c>
      <c r="B396" s="11">
        <f t="shared" si="194"/>
        <v>31.5</v>
      </c>
      <c r="C396">
        <f t="shared" ref="C396:C459" si="195">B396+$C$74</f>
        <v>56.5</v>
      </c>
      <c r="D396">
        <f t="shared" ref="D396:D459" si="196">B396+$D$74</f>
        <v>56.5</v>
      </c>
      <c r="E396">
        <f t="shared" ref="E396:E459" si="197">B396+$E$74</f>
        <v>61.5</v>
      </c>
      <c r="F396">
        <f t="shared" ref="F396:F459" si="198">B396+$F$74</f>
        <v>61.5</v>
      </c>
      <c r="G396">
        <f t="shared" ref="G396:G459" si="199">B396+$G$74</f>
        <v>66.5</v>
      </c>
      <c r="H396">
        <f t="shared" ref="H396:H459" si="200">B396+$H$74</f>
        <v>66.5</v>
      </c>
      <c r="I396">
        <f t="shared" ref="I396:I459" si="201">B396+$I$74</f>
        <v>91.5</v>
      </c>
      <c r="J396">
        <f t="shared" ref="J396:J459" si="202">B396+$J$74</f>
        <v>91.5</v>
      </c>
      <c r="K396">
        <f t="shared" ref="K396:K459" si="203">B396+$K$74</f>
        <v>58.5</v>
      </c>
      <c r="L396">
        <f t="shared" ref="L396:L459" si="204">B396+$L$74</f>
        <v>58.5</v>
      </c>
      <c r="M396">
        <f t="shared" ref="M396:M459" si="205">B396+$M$74</f>
        <v>71.5</v>
      </c>
      <c r="N396">
        <f t="shared" ref="N396:N459" si="206">B396+$N$74</f>
        <v>71.5</v>
      </c>
      <c r="O396">
        <f t="shared" ref="O396:O459" si="207">B396+$O$74</f>
        <v>48.5</v>
      </c>
      <c r="P396">
        <f t="shared" ref="P396:P459" si="208">B396+$P$74</f>
        <v>48.5</v>
      </c>
      <c r="Q396">
        <f t="shared" ref="Q396:Q459" si="209">B396+$Q$74</f>
        <v>66.5</v>
      </c>
      <c r="R396">
        <f t="shared" ref="R396:R459" si="210">B396+$R$74</f>
        <v>66.5</v>
      </c>
      <c r="S396">
        <f t="shared" ref="S396:S459" si="211">B396+$S$74</f>
        <v>81.5</v>
      </c>
      <c r="T396">
        <f t="shared" ref="T396:T459" si="212">B396+$T$74</f>
        <v>81.5</v>
      </c>
      <c r="U396">
        <f t="shared" ref="U396:U459" si="213">B396+$U$74</f>
        <v>53.5</v>
      </c>
      <c r="V396">
        <f t="shared" ref="V396:V459" si="214">B396+$V$74</f>
        <v>53.5</v>
      </c>
      <c r="W396">
        <f t="shared" ref="W396:W459" si="215">B396+$W$74</f>
        <v>58.5</v>
      </c>
      <c r="X396">
        <f t="shared" ref="X396:X459" si="216">B396+$X$74</f>
        <v>58.5</v>
      </c>
      <c r="Y396">
        <f t="shared" ref="Y396:Y459" si="217">B396+$Y$74</f>
        <v>46</v>
      </c>
      <c r="Z396">
        <f t="shared" ref="Z396:Z459" si="218">B396+$Z$74</f>
        <v>46</v>
      </c>
      <c r="AA396">
        <f t="shared" ref="AA396:AA459" si="219">B396+$AA$74</f>
        <v>56.5</v>
      </c>
      <c r="AB396">
        <f t="shared" ref="AB396:AB459" si="220">B396+$AB$74</f>
        <v>56.5</v>
      </c>
      <c r="AC396" s="27">
        <f t="shared" ref="AC396:AC459" si="221">B396+$AC$74</f>
        <v>51.5</v>
      </c>
      <c r="AD396">
        <f t="shared" ref="AD396:AD459" si="222">B396+$AD$74</f>
        <v>31.5</v>
      </c>
    </row>
    <row r="397" spans="1:30" x14ac:dyDescent="0.2">
      <c r="A397" t="str">
        <f t="shared" si="193"/>
        <v>Blue  5.0,  Purple  6.3</v>
      </c>
      <c r="B397" s="11">
        <f t="shared" si="194"/>
        <v>49.5</v>
      </c>
      <c r="C397">
        <f t="shared" si="195"/>
        <v>74.5</v>
      </c>
      <c r="D397">
        <f t="shared" si="196"/>
        <v>74.5</v>
      </c>
      <c r="E397">
        <f t="shared" si="197"/>
        <v>79.5</v>
      </c>
      <c r="F397">
        <f t="shared" si="198"/>
        <v>79.5</v>
      </c>
      <c r="G397">
        <f t="shared" si="199"/>
        <v>84.5</v>
      </c>
      <c r="H397">
        <f t="shared" si="200"/>
        <v>84.5</v>
      </c>
      <c r="I397">
        <f t="shared" si="201"/>
        <v>109.5</v>
      </c>
      <c r="J397">
        <f t="shared" si="202"/>
        <v>109.5</v>
      </c>
      <c r="K397">
        <f t="shared" si="203"/>
        <v>76.5</v>
      </c>
      <c r="L397">
        <f t="shared" si="204"/>
        <v>76.5</v>
      </c>
      <c r="M397">
        <f t="shared" si="205"/>
        <v>89.5</v>
      </c>
      <c r="N397">
        <f t="shared" si="206"/>
        <v>89.5</v>
      </c>
      <c r="O397">
        <f t="shared" si="207"/>
        <v>66.5</v>
      </c>
      <c r="P397">
        <f t="shared" si="208"/>
        <v>66.5</v>
      </c>
      <c r="Q397">
        <f t="shared" si="209"/>
        <v>84.5</v>
      </c>
      <c r="R397">
        <f t="shared" si="210"/>
        <v>84.5</v>
      </c>
      <c r="S397">
        <f t="shared" si="211"/>
        <v>99.5</v>
      </c>
      <c r="T397">
        <f t="shared" si="212"/>
        <v>99.5</v>
      </c>
      <c r="U397">
        <f t="shared" si="213"/>
        <v>71.5</v>
      </c>
      <c r="V397">
        <f t="shared" si="214"/>
        <v>71.5</v>
      </c>
      <c r="W397">
        <f t="shared" si="215"/>
        <v>76.5</v>
      </c>
      <c r="X397">
        <f t="shared" si="216"/>
        <v>76.5</v>
      </c>
      <c r="Y397">
        <f t="shared" si="217"/>
        <v>64</v>
      </c>
      <c r="Z397">
        <f t="shared" si="218"/>
        <v>64</v>
      </c>
      <c r="AA397">
        <f t="shared" si="219"/>
        <v>74.5</v>
      </c>
      <c r="AB397">
        <f t="shared" si="220"/>
        <v>74.5</v>
      </c>
      <c r="AC397" s="27">
        <f t="shared" si="221"/>
        <v>69.5</v>
      </c>
      <c r="AD397">
        <f t="shared" si="222"/>
        <v>49.5</v>
      </c>
    </row>
    <row r="398" spans="1:30" hidden="1" x14ac:dyDescent="0.2">
      <c r="A398" t="str">
        <f t="shared" si="193"/>
        <v>Blue  5.0,  Purple</v>
      </c>
      <c r="B398" s="11">
        <f t="shared" si="194"/>
        <v>49.5</v>
      </c>
      <c r="C398">
        <f t="shared" si="195"/>
        <v>74.5</v>
      </c>
      <c r="D398">
        <f t="shared" si="196"/>
        <v>74.5</v>
      </c>
      <c r="E398">
        <f t="shared" si="197"/>
        <v>79.5</v>
      </c>
      <c r="F398">
        <f t="shared" si="198"/>
        <v>79.5</v>
      </c>
      <c r="G398">
        <f t="shared" si="199"/>
        <v>84.5</v>
      </c>
      <c r="H398">
        <f t="shared" si="200"/>
        <v>84.5</v>
      </c>
      <c r="I398">
        <f t="shared" si="201"/>
        <v>109.5</v>
      </c>
      <c r="J398">
        <f t="shared" si="202"/>
        <v>109.5</v>
      </c>
      <c r="K398">
        <f t="shared" si="203"/>
        <v>76.5</v>
      </c>
      <c r="L398">
        <f t="shared" si="204"/>
        <v>76.5</v>
      </c>
      <c r="M398">
        <f t="shared" si="205"/>
        <v>89.5</v>
      </c>
      <c r="N398">
        <f t="shared" si="206"/>
        <v>89.5</v>
      </c>
      <c r="O398">
        <f t="shared" si="207"/>
        <v>66.5</v>
      </c>
      <c r="P398">
        <f t="shared" si="208"/>
        <v>66.5</v>
      </c>
      <c r="Q398">
        <f t="shared" si="209"/>
        <v>84.5</v>
      </c>
      <c r="R398">
        <f t="shared" si="210"/>
        <v>84.5</v>
      </c>
      <c r="S398">
        <f t="shared" si="211"/>
        <v>99.5</v>
      </c>
      <c r="T398">
        <f t="shared" si="212"/>
        <v>99.5</v>
      </c>
      <c r="U398">
        <f t="shared" si="213"/>
        <v>71.5</v>
      </c>
      <c r="V398">
        <f t="shared" si="214"/>
        <v>71.5</v>
      </c>
      <c r="W398">
        <f t="shared" si="215"/>
        <v>76.5</v>
      </c>
      <c r="X398">
        <f t="shared" si="216"/>
        <v>76.5</v>
      </c>
      <c r="Y398">
        <f t="shared" si="217"/>
        <v>64</v>
      </c>
      <c r="Z398">
        <f t="shared" si="218"/>
        <v>64</v>
      </c>
      <c r="AA398">
        <f t="shared" si="219"/>
        <v>74.5</v>
      </c>
      <c r="AB398">
        <f t="shared" si="220"/>
        <v>74.5</v>
      </c>
      <c r="AC398" s="27">
        <f t="shared" si="221"/>
        <v>69.5</v>
      </c>
      <c r="AD398">
        <f t="shared" si="222"/>
        <v>49.5</v>
      </c>
    </row>
    <row r="399" spans="1:30" x14ac:dyDescent="0.2">
      <c r="A399" t="str">
        <f t="shared" si="193"/>
        <v>Blue  5.0,  Green  7.1</v>
      </c>
      <c r="B399" s="11">
        <f t="shared" si="194"/>
        <v>64.5</v>
      </c>
      <c r="C399">
        <f t="shared" si="195"/>
        <v>89.5</v>
      </c>
      <c r="D399">
        <f t="shared" si="196"/>
        <v>89.5</v>
      </c>
      <c r="E399">
        <f t="shared" si="197"/>
        <v>94.5</v>
      </c>
      <c r="F399">
        <f t="shared" si="198"/>
        <v>94.5</v>
      </c>
      <c r="G399">
        <f t="shared" si="199"/>
        <v>99.5</v>
      </c>
      <c r="H399">
        <f t="shared" si="200"/>
        <v>99.5</v>
      </c>
      <c r="I399">
        <f t="shared" si="201"/>
        <v>124.5</v>
      </c>
      <c r="J399">
        <f t="shared" si="202"/>
        <v>124.5</v>
      </c>
      <c r="K399">
        <f t="shared" si="203"/>
        <v>91.5</v>
      </c>
      <c r="L399">
        <f t="shared" si="204"/>
        <v>91.5</v>
      </c>
      <c r="M399">
        <f t="shared" si="205"/>
        <v>104.5</v>
      </c>
      <c r="N399">
        <f t="shared" si="206"/>
        <v>104.5</v>
      </c>
      <c r="O399">
        <f t="shared" si="207"/>
        <v>81.5</v>
      </c>
      <c r="P399">
        <f t="shared" si="208"/>
        <v>81.5</v>
      </c>
      <c r="Q399">
        <f t="shared" si="209"/>
        <v>99.5</v>
      </c>
      <c r="R399">
        <f t="shared" si="210"/>
        <v>99.5</v>
      </c>
      <c r="S399">
        <f t="shared" si="211"/>
        <v>114.5</v>
      </c>
      <c r="T399">
        <f t="shared" si="212"/>
        <v>114.5</v>
      </c>
      <c r="U399">
        <f t="shared" si="213"/>
        <v>86.5</v>
      </c>
      <c r="V399">
        <f t="shared" si="214"/>
        <v>86.5</v>
      </c>
      <c r="W399">
        <f t="shared" si="215"/>
        <v>91.5</v>
      </c>
      <c r="X399">
        <f t="shared" si="216"/>
        <v>91.5</v>
      </c>
      <c r="Y399">
        <f t="shared" si="217"/>
        <v>79</v>
      </c>
      <c r="Z399">
        <f t="shared" si="218"/>
        <v>79</v>
      </c>
      <c r="AA399">
        <f t="shared" si="219"/>
        <v>89.5</v>
      </c>
      <c r="AB399">
        <f t="shared" si="220"/>
        <v>89.5</v>
      </c>
      <c r="AC399" s="27">
        <f t="shared" si="221"/>
        <v>84.5</v>
      </c>
      <c r="AD399">
        <f t="shared" si="222"/>
        <v>64.5</v>
      </c>
    </row>
    <row r="400" spans="1:30" hidden="1" x14ac:dyDescent="0.2">
      <c r="A400" t="str">
        <f t="shared" si="193"/>
        <v>Blue  5.0,  Green</v>
      </c>
      <c r="B400" s="11">
        <f t="shared" si="194"/>
        <v>64.5</v>
      </c>
      <c r="C400">
        <f t="shared" si="195"/>
        <v>89.5</v>
      </c>
      <c r="D400">
        <f t="shared" si="196"/>
        <v>89.5</v>
      </c>
      <c r="E400">
        <f t="shared" si="197"/>
        <v>94.5</v>
      </c>
      <c r="F400">
        <f t="shared" si="198"/>
        <v>94.5</v>
      </c>
      <c r="G400">
        <f t="shared" si="199"/>
        <v>99.5</v>
      </c>
      <c r="H400">
        <f t="shared" si="200"/>
        <v>99.5</v>
      </c>
      <c r="I400">
        <f t="shared" si="201"/>
        <v>124.5</v>
      </c>
      <c r="J400">
        <f t="shared" si="202"/>
        <v>124.5</v>
      </c>
      <c r="K400">
        <f t="shared" si="203"/>
        <v>91.5</v>
      </c>
      <c r="L400">
        <f t="shared" si="204"/>
        <v>91.5</v>
      </c>
      <c r="M400">
        <f t="shared" si="205"/>
        <v>104.5</v>
      </c>
      <c r="N400">
        <f t="shared" si="206"/>
        <v>104.5</v>
      </c>
      <c r="O400">
        <f t="shared" si="207"/>
        <v>81.5</v>
      </c>
      <c r="P400">
        <f t="shared" si="208"/>
        <v>81.5</v>
      </c>
      <c r="Q400">
        <f t="shared" si="209"/>
        <v>99.5</v>
      </c>
      <c r="R400">
        <f t="shared" si="210"/>
        <v>99.5</v>
      </c>
      <c r="S400">
        <f t="shared" si="211"/>
        <v>114.5</v>
      </c>
      <c r="T400">
        <f t="shared" si="212"/>
        <v>114.5</v>
      </c>
      <c r="U400">
        <f t="shared" si="213"/>
        <v>86.5</v>
      </c>
      <c r="V400">
        <f t="shared" si="214"/>
        <v>86.5</v>
      </c>
      <c r="W400">
        <f t="shared" si="215"/>
        <v>91.5</v>
      </c>
      <c r="X400">
        <f t="shared" si="216"/>
        <v>91.5</v>
      </c>
      <c r="Y400">
        <f t="shared" si="217"/>
        <v>79</v>
      </c>
      <c r="Z400">
        <f t="shared" si="218"/>
        <v>79</v>
      </c>
      <c r="AA400">
        <f t="shared" si="219"/>
        <v>89.5</v>
      </c>
      <c r="AB400">
        <f t="shared" si="220"/>
        <v>89.5</v>
      </c>
      <c r="AC400" s="27">
        <f t="shared" si="221"/>
        <v>84.5</v>
      </c>
      <c r="AD400">
        <f t="shared" si="222"/>
        <v>64.5</v>
      </c>
    </row>
    <row r="401" spans="1:30" x14ac:dyDescent="0.2">
      <c r="A401" t="str">
        <f t="shared" si="193"/>
        <v>Blue  5.0,  Orange  5.6</v>
      </c>
      <c r="B401" s="11">
        <f t="shared" si="194"/>
        <v>36.5</v>
      </c>
      <c r="C401">
        <f t="shared" si="195"/>
        <v>61.5</v>
      </c>
      <c r="D401">
        <f t="shared" si="196"/>
        <v>61.5</v>
      </c>
      <c r="E401">
        <f t="shared" si="197"/>
        <v>66.5</v>
      </c>
      <c r="F401">
        <f t="shared" si="198"/>
        <v>66.5</v>
      </c>
      <c r="G401">
        <f t="shared" si="199"/>
        <v>71.5</v>
      </c>
      <c r="H401">
        <f t="shared" si="200"/>
        <v>71.5</v>
      </c>
      <c r="I401">
        <f t="shared" si="201"/>
        <v>96.5</v>
      </c>
      <c r="J401">
        <f t="shared" si="202"/>
        <v>96.5</v>
      </c>
      <c r="K401">
        <f t="shared" si="203"/>
        <v>63.5</v>
      </c>
      <c r="L401">
        <f t="shared" si="204"/>
        <v>63.5</v>
      </c>
      <c r="M401">
        <f t="shared" si="205"/>
        <v>76.5</v>
      </c>
      <c r="N401">
        <f t="shared" si="206"/>
        <v>76.5</v>
      </c>
      <c r="O401">
        <f t="shared" si="207"/>
        <v>53.5</v>
      </c>
      <c r="P401">
        <f t="shared" si="208"/>
        <v>53.5</v>
      </c>
      <c r="Q401">
        <f t="shared" si="209"/>
        <v>71.5</v>
      </c>
      <c r="R401">
        <f t="shared" si="210"/>
        <v>71.5</v>
      </c>
      <c r="S401">
        <f t="shared" si="211"/>
        <v>86.5</v>
      </c>
      <c r="T401">
        <f t="shared" si="212"/>
        <v>86.5</v>
      </c>
      <c r="U401">
        <f t="shared" si="213"/>
        <v>58.5</v>
      </c>
      <c r="V401">
        <f t="shared" si="214"/>
        <v>58.5</v>
      </c>
      <c r="W401">
        <f t="shared" si="215"/>
        <v>63.5</v>
      </c>
      <c r="X401">
        <f t="shared" si="216"/>
        <v>63.5</v>
      </c>
      <c r="Y401">
        <f t="shared" si="217"/>
        <v>51</v>
      </c>
      <c r="Z401">
        <f t="shared" si="218"/>
        <v>51</v>
      </c>
      <c r="AA401">
        <f t="shared" si="219"/>
        <v>61.5</v>
      </c>
      <c r="AB401">
        <f t="shared" si="220"/>
        <v>61.5</v>
      </c>
      <c r="AC401" s="27">
        <f t="shared" si="221"/>
        <v>56.5</v>
      </c>
      <c r="AD401">
        <f t="shared" si="222"/>
        <v>36.5</v>
      </c>
    </row>
    <row r="402" spans="1:30" hidden="1" x14ac:dyDescent="0.2">
      <c r="A402" t="str">
        <f t="shared" si="193"/>
        <v>Blue  5.0,  Orange</v>
      </c>
      <c r="B402" s="11">
        <f t="shared" si="194"/>
        <v>36.5</v>
      </c>
      <c r="C402">
        <f t="shared" si="195"/>
        <v>61.5</v>
      </c>
      <c r="D402">
        <f t="shared" si="196"/>
        <v>61.5</v>
      </c>
      <c r="E402">
        <f t="shared" si="197"/>
        <v>66.5</v>
      </c>
      <c r="F402">
        <f t="shared" si="198"/>
        <v>66.5</v>
      </c>
      <c r="G402">
        <f t="shared" si="199"/>
        <v>71.5</v>
      </c>
      <c r="H402">
        <f t="shared" si="200"/>
        <v>71.5</v>
      </c>
      <c r="I402">
        <f t="shared" si="201"/>
        <v>96.5</v>
      </c>
      <c r="J402">
        <f t="shared" si="202"/>
        <v>96.5</v>
      </c>
      <c r="K402">
        <f t="shared" si="203"/>
        <v>63.5</v>
      </c>
      <c r="L402">
        <f t="shared" si="204"/>
        <v>63.5</v>
      </c>
      <c r="M402">
        <f t="shared" si="205"/>
        <v>76.5</v>
      </c>
      <c r="N402">
        <f t="shared" si="206"/>
        <v>76.5</v>
      </c>
      <c r="O402">
        <f t="shared" si="207"/>
        <v>53.5</v>
      </c>
      <c r="P402">
        <f t="shared" si="208"/>
        <v>53.5</v>
      </c>
      <c r="Q402">
        <f t="shared" si="209"/>
        <v>71.5</v>
      </c>
      <c r="R402">
        <f t="shared" si="210"/>
        <v>71.5</v>
      </c>
      <c r="S402">
        <f t="shared" si="211"/>
        <v>86.5</v>
      </c>
      <c r="T402">
        <f t="shared" si="212"/>
        <v>86.5</v>
      </c>
      <c r="U402">
        <f t="shared" si="213"/>
        <v>58.5</v>
      </c>
      <c r="V402">
        <f t="shared" si="214"/>
        <v>58.5</v>
      </c>
      <c r="W402">
        <f t="shared" si="215"/>
        <v>63.5</v>
      </c>
      <c r="X402">
        <f t="shared" si="216"/>
        <v>63.5</v>
      </c>
      <c r="Y402">
        <f t="shared" si="217"/>
        <v>51</v>
      </c>
      <c r="Z402">
        <f t="shared" si="218"/>
        <v>51</v>
      </c>
      <c r="AA402">
        <f t="shared" si="219"/>
        <v>61.5</v>
      </c>
      <c r="AB402">
        <f t="shared" si="220"/>
        <v>61.5</v>
      </c>
      <c r="AC402" s="27">
        <f t="shared" si="221"/>
        <v>56.5</v>
      </c>
      <c r="AD402">
        <f t="shared" si="222"/>
        <v>36.5</v>
      </c>
    </row>
    <row r="403" spans="1:30" x14ac:dyDescent="0.2">
      <c r="A403" t="str">
        <f t="shared" si="193"/>
        <v>Blue  5.0,  Yellow  6.0</v>
      </c>
      <c r="B403" s="11">
        <f t="shared" si="194"/>
        <v>41.5</v>
      </c>
      <c r="C403">
        <f t="shared" si="195"/>
        <v>66.5</v>
      </c>
      <c r="D403">
        <f t="shared" si="196"/>
        <v>66.5</v>
      </c>
      <c r="E403">
        <f t="shared" si="197"/>
        <v>71.5</v>
      </c>
      <c r="F403">
        <f t="shared" si="198"/>
        <v>71.5</v>
      </c>
      <c r="G403">
        <f t="shared" si="199"/>
        <v>76.5</v>
      </c>
      <c r="H403">
        <f t="shared" si="200"/>
        <v>76.5</v>
      </c>
      <c r="I403">
        <f t="shared" si="201"/>
        <v>101.5</v>
      </c>
      <c r="J403">
        <f t="shared" si="202"/>
        <v>101.5</v>
      </c>
      <c r="K403">
        <f t="shared" si="203"/>
        <v>68.5</v>
      </c>
      <c r="L403">
        <f t="shared" si="204"/>
        <v>68.5</v>
      </c>
      <c r="M403">
        <f t="shared" si="205"/>
        <v>81.5</v>
      </c>
      <c r="N403">
        <f t="shared" si="206"/>
        <v>81.5</v>
      </c>
      <c r="O403">
        <f t="shared" si="207"/>
        <v>58.5</v>
      </c>
      <c r="P403">
        <f t="shared" si="208"/>
        <v>58.5</v>
      </c>
      <c r="Q403">
        <f t="shared" si="209"/>
        <v>76.5</v>
      </c>
      <c r="R403">
        <f t="shared" si="210"/>
        <v>76.5</v>
      </c>
      <c r="S403">
        <f t="shared" si="211"/>
        <v>91.5</v>
      </c>
      <c r="T403">
        <f t="shared" si="212"/>
        <v>91.5</v>
      </c>
      <c r="U403">
        <f t="shared" si="213"/>
        <v>63.5</v>
      </c>
      <c r="V403">
        <f t="shared" si="214"/>
        <v>63.5</v>
      </c>
      <c r="W403">
        <f t="shared" si="215"/>
        <v>68.5</v>
      </c>
      <c r="X403">
        <f t="shared" si="216"/>
        <v>68.5</v>
      </c>
      <c r="Y403">
        <f t="shared" si="217"/>
        <v>56</v>
      </c>
      <c r="Z403">
        <f t="shared" si="218"/>
        <v>56</v>
      </c>
      <c r="AA403">
        <f t="shared" si="219"/>
        <v>66.5</v>
      </c>
      <c r="AB403">
        <f t="shared" si="220"/>
        <v>66.5</v>
      </c>
      <c r="AC403" s="27">
        <f t="shared" si="221"/>
        <v>61.5</v>
      </c>
      <c r="AD403">
        <f t="shared" si="222"/>
        <v>41.5</v>
      </c>
    </row>
    <row r="404" spans="1:30" hidden="1" x14ac:dyDescent="0.2">
      <c r="A404" t="str">
        <f t="shared" si="193"/>
        <v>Blue  5.0,  Yellow</v>
      </c>
      <c r="B404" s="11">
        <f t="shared" si="194"/>
        <v>41.5</v>
      </c>
      <c r="C404">
        <f t="shared" si="195"/>
        <v>66.5</v>
      </c>
      <c r="D404">
        <f t="shared" si="196"/>
        <v>66.5</v>
      </c>
      <c r="E404">
        <f t="shared" si="197"/>
        <v>71.5</v>
      </c>
      <c r="F404">
        <f t="shared" si="198"/>
        <v>71.5</v>
      </c>
      <c r="G404">
        <f t="shared" si="199"/>
        <v>76.5</v>
      </c>
      <c r="H404">
        <f t="shared" si="200"/>
        <v>76.5</v>
      </c>
      <c r="I404">
        <f t="shared" si="201"/>
        <v>101.5</v>
      </c>
      <c r="J404">
        <f t="shared" si="202"/>
        <v>101.5</v>
      </c>
      <c r="K404">
        <f t="shared" si="203"/>
        <v>68.5</v>
      </c>
      <c r="L404">
        <f t="shared" si="204"/>
        <v>68.5</v>
      </c>
      <c r="M404">
        <f t="shared" si="205"/>
        <v>81.5</v>
      </c>
      <c r="N404">
        <f t="shared" si="206"/>
        <v>81.5</v>
      </c>
      <c r="O404">
        <f t="shared" si="207"/>
        <v>58.5</v>
      </c>
      <c r="P404">
        <f t="shared" si="208"/>
        <v>58.5</v>
      </c>
      <c r="Q404">
        <f t="shared" si="209"/>
        <v>76.5</v>
      </c>
      <c r="R404">
        <f t="shared" si="210"/>
        <v>76.5</v>
      </c>
      <c r="S404">
        <f t="shared" si="211"/>
        <v>91.5</v>
      </c>
      <c r="T404">
        <f t="shared" si="212"/>
        <v>91.5</v>
      </c>
      <c r="U404">
        <f t="shared" si="213"/>
        <v>63.5</v>
      </c>
      <c r="V404">
        <f t="shared" si="214"/>
        <v>63.5</v>
      </c>
      <c r="W404">
        <f t="shared" si="215"/>
        <v>68.5</v>
      </c>
      <c r="X404">
        <f t="shared" si="216"/>
        <v>68.5</v>
      </c>
      <c r="Y404">
        <f t="shared" si="217"/>
        <v>56</v>
      </c>
      <c r="Z404">
        <f t="shared" si="218"/>
        <v>56</v>
      </c>
      <c r="AA404">
        <f t="shared" si="219"/>
        <v>66.5</v>
      </c>
      <c r="AB404">
        <f t="shared" si="220"/>
        <v>66.5</v>
      </c>
      <c r="AC404" s="27">
        <f t="shared" si="221"/>
        <v>61.5</v>
      </c>
      <c r="AD404">
        <f t="shared" si="222"/>
        <v>41.5</v>
      </c>
    </row>
    <row r="405" spans="1:30" x14ac:dyDescent="0.2">
      <c r="A405" t="str">
        <f t="shared" si="193"/>
        <v>Blue  5.0,  Blue  5.0</v>
      </c>
      <c r="B405" s="11">
        <f t="shared" si="194"/>
        <v>29</v>
      </c>
      <c r="C405">
        <f t="shared" si="195"/>
        <v>54</v>
      </c>
      <c r="D405">
        <f t="shared" si="196"/>
        <v>54</v>
      </c>
      <c r="E405">
        <f t="shared" si="197"/>
        <v>59</v>
      </c>
      <c r="F405">
        <f t="shared" si="198"/>
        <v>59</v>
      </c>
      <c r="G405">
        <f t="shared" si="199"/>
        <v>64</v>
      </c>
      <c r="H405">
        <f t="shared" si="200"/>
        <v>64</v>
      </c>
      <c r="I405">
        <f t="shared" si="201"/>
        <v>89</v>
      </c>
      <c r="J405">
        <f t="shared" si="202"/>
        <v>89</v>
      </c>
      <c r="K405">
        <f t="shared" si="203"/>
        <v>56</v>
      </c>
      <c r="L405">
        <f t="shared" si="204"/>
        <v>56</v>
      </c>
      <c r="M405">
        <f t="shared" si="205"/>
        <v>69</v>
      </c>
      <c r="N405">
        <f t="shared" si="206"/>
        <v>69</v>
      </c>
      <c r="O405">
        <f t="shared" si="207"/>
        <v>46</v>
      </c>
      <c r="P405">
        <f t="shared" si="208"/>
        <v>46</v>
      </c>
      <c r="Q405">
        <f t="shared" si="209"/>
        <v>64</v>
      </c>
      <c r="R405">
        <f t="shared" si="210"/>
        <v>64</v>
      </c>
      <c r="S405">
        <f t="shared" si="211"/>
        <v>79</v>
      </c>
      <c r="T405">
        <f t="shared" si="212"/>
        <v>79</v>
      </c>
      <c r="U405">
        <f t="shared" si="213"/>
        <v>51</v>
      </c>
      <c r="V405">
        <f t="shared" si="214"/>
        <v>51</v>
      </c>
      <c r="W405">
        <f t="shared" si="215"/>
        <v>56</v>
      </c>
      <c r="X405">
        <f t="shared" si="216"/>
        <v>56</v>
      </c>
      <c r="Y405" s="9">
        <f t="shared" si="217"/>
        <v>43.5</v>
      </c>
      <c r="Z405">
        <f t="shared" si="218"/>
        <v>43.5</v>
      </c>
      <c r="AA405">
        <f t="shared" si="219"/>
        <v>54</v>
      </c>
      <c r="AB405">
        <f t="shared" si="220"/>
        <v>54</v>
      </c>
      <c r="AC405" s="27">
        <f t="shared" si="221"/>
        <v>49</v>
      </c>
      <c r="AD405">
        <f t="shared" si="222"/>
        <v>29</v>
      </c>
    </row>
    <row r="406" spans="1:30" hidden="1" x14ac:dyDescent="0.2">
      <c r="A406" t="str">
        <f t="shared" si="193"/>
        <v>Blue  5.0,  Blue</v>
      </c>
      <c r="B406" s="11">
        <f t="shared" si="194"/>
        <v>29</v>
      </c>
      <c r="C406">
        <f t="shared" si="195"/>
        <v>54</v>
      </c>
      <c r="D406">
        <f t="shared" si="196"/>
        <v>54</v>
      </c>
      <c r="E406">
        <f t="shared" si="197"/>
        <v>59</v>
      </c>
      <c r="F406">
        <f t="shared" si="198"/>
        <v>59</v>
      </c>
      <c r="G406">
        <f t="shared" si="199"/>
        <v>64</v>
      </c>
      <c r="H406">
        <f t="shared" si="200"/>
        <v>64</v>
      </c>
      <c r="I406">
        <f t="shared" si="201"/>
        <v>89</v>
      </c>
      <c r="J406">
        <f t="shared" si="202"/>
        <v>89</v>
      </c>
      <c r="K406">
        <f t="shared" si="203"/>
        <v>56</v>
      </c>
      <c r="L406">
        <f t="shared" si="204"/>
        <v>56</v>
      </c>
      <c r="M406">
        <f t="shared" si="205"/>
        <v>69</v>
      </c>
      <c r="N406">
        <f t="shared" si="206"/>
        <v>69</v>
      </c>
      <c r="O406">
        <f t="shared" si="207"/>
        <v>46</v>
      </c>
      <c r="P406">
        <f t="shared" si="208"/>
        <v>46</v>
      </c>
      <c r="Q406">
        <f t="shared" si="209"/>
        <v>64</v>
      </c>
      <c r="R406">
        <f t="shared" si="210"/>
        <v>64</v>
      </c>
      <c r="S406">
        <f t="shared" si="211"/>
        <v>79</v>
      </c>
      <c r="T406">
        <f t="shared" si="212"/>
        <v>79</v>
      </c>
      <c r="U406">
        <f t="shared" si="213"/>
        <v>51</v>
      </c>
      <c r="V406">
        <f t="shared" si="214"/>
        <v>51</v>
      </c>
      <c r="W406">
        <f t="shared" si="215"/>
        <v>56</v>
      </c>
      <c r="X406">
        <f t="shared" si="216"/>
        <v>56</v>
      </c>
      <c r="Y406">
        <f t="shared" si="217"/>
        <v>43.5</v>
      </c>
      <c r="Z406">
        <f t="shared" si="218"/>
        <v>43.5</v>
      </c>
      <c r="AA406">
        <f t="shared" si="219"/>
        <v>54</v>
      </c>
      <c r="AB406">
        <f t="shared" si="220"/>
        <v>54</v>
      </c>
      <c r="AC406" s="27">
        <f t="shared" si="221"/>
        <v>49</v>
      </c>
      <c r="AD406">
        <f t="shared" si="222"/>
        <v>29</v>
      </c>
    </row>
    <row r="407" spans="1:30" x14ac:dyDescent="0.2">
      <c r="A407" t="str">
        <f t="shared" si="193"/>
        <v>Blue  5.0,  White  6.0</v>
      </c>
      <c r="B407" s="11">
        <f t="shared" si="194"/>
        <v>39.5</v>
      </c>
      <c r="C407">
        <f t="shared" si="195"/>
        <v>64.5</v>
      </c>
      <c r="D407">
        <f t="shared" si="196"/>
        <v>64.5</v>
      </c>
      <c r="E407">
        <f t="shared" si="197"/>
        <v>69.5</v>
      </c>
      <c r="F407">
        <f t="shared" si="198"/>
        <v>69.5</v>
      </c>
      <c r="G407">
        <f t="shared" si="199"/>
        <v>74.5</v>
      </c>
      <c r="H407">
        <f t="shared" si="200"/>
        <v>74.5</v>
      </c>
      <c r="I407">
        <f t="shared" si="201"/>
        <v>99.5</v>
      </c>
      <c r="J407">
        <f t="shared" si="202"/>
        <v>99.5</v>
      </c>
      <c r="K407">
        <f t="shared" si="203"/>
        <v>66.5</v>
      </c>
      <c r="L407">
        <f t="shared" si="204"/>
        <v>66.5</v>
      </c>
      <c r="M407">
        <f t="shared" si="205"/>
        <v>79.5</v>
      </c>
      <c r="N407">
        <f t="shared" si="206"/>
        <v>79.5</v>
      </c>
      <c r="O407">
        <f t="shared" si="207"/>
        <v>56.5</v>
      </c>
      <c r="P407">
        <f t="shared" si="208"/>
        <v>56.5</v>
      </c>
      <c r="Q407">
        <f t="shared" si="209"/>
        <v>74.5</v>
      </c>
      <c r="R407">
        <f t="shared" si="210"/>
        <v>74.5</v>
      </c>
      <c r="S407">
        <f t="shared" si="211"/>
        <v>89.5</v>
      </c>
      <c r="T407">
        <f t="shared" si="212"/>
        <v>89.5</v>
      </c>
      <c r="U407">
        <f t="shared" si="213"/>
        <v>61.5</v>
      </c>
      <c r="V407">
        <f t="shared" si="214"/>
        <v>61.5</v>
      </c>
      <c r="W407">
        <f t="shared" si="215"/>
        <v>66.5</v>
      </c>
      <c r="X407">
        <f t="shared" si="216"/>
        <v>66.5</v>
      </c>
      <c r="Y407">
        <f t="shared" si="217"/>
        <v>54</v>
      </c>
      <c r="Z407">
        <f t="shared" si="218"/>
        <v>54</v>
      </c>
      <c r="AA407">
        <f t="shared" si="219"/>
        <v>64.5</v>
      </c>
      <c r="AB407">
        <f t="shared" si="220"/>
        <v>64.5</v>
      </c>
      <c r="AC407" s="27">
        <f t="shared" si="221"/>
        <v>59.5</v>
      </c>
      <c r="AD407">
        <f t="shared" si="222"/>
        <v>39.5</v>
      </c>
    </row>
    <row r="408" spans="1:30" hidden="1" x14ac:dyDescent="0.2">
      <c r="A408" t="str">
        <f t="shared" si="193"/>
        <v>Blue  5.0,  White</v>
      </c>
      <c r="B408" s="11">
        <f t="shared" si="194"/>
        <v>39.5</v>
      </c>
      <c r="C408">
        <f t="shared" si="195"/>
        <v>64.5</v>
      </c>
      <c r="D408">
        <f t="shared" si="196"/>
        <v>64.5</v>
      </c>
      <c r="E408">
        <f t="shared" si="197"/>
        <v>69.5</v>
      </c>
      <c r="F408">
        <f t="shared" si="198"/>
        <v>69.5</v>
      </c>
      <c r="G408">
        <f t="shared" si="199"/>
        <v>74.5</v>
      </c>
      <c r="H408">
        <f t="shared" si="200"/>
        <v>74.5</v>
      </c>
      <c r="I408">
        <f t="shared" si="201"/>
        <v>99.5</v>
      </c>
      <c r="J408">
        <f t="shared" si="202"/>
        <v>99.5</v>
      </c>
      <c r="K408">
        <f t="shared" si="203"/>
        <v>66.5</v>
      </c>
      <c r="L408">
        <f t="shared" si="204"/>
        <v>66.5</v>
      </c>
      <c r="M408">
        <f t="shared" si="205"/>
        <v>79.5</v>
      </c>
      <c r="N408">
        <f t="shared" si="206"/>
        <v>79.5</v>
      </c>
      <c r="O408">
        <f t="shared" si="207"/>
        <v>56.5</v>
      </c>
      <c r="P408">
        <f t="shared" si="208"/>
        <v>56.5</v>
      </c>
      <c r="Q408">
        <f t="shared" si="209"/>
        <v>74.5</v>
      </c>
      <c r="R408">
        <f t="shared" si="210"/>
        <v>74.5</v>
      </c>
      <c r="S408">
        <f t="shared" si="211"/>
        <v>89.5</v>
      </c>
      <c r="T408">
        <f t="shared" si="212"/>
        <v>89.5</v>
      </c>
      <c r="U408">
        <f t="shared" si="213"/>
        <v>61.5</v>
      </c>
      <c r="V408">
        <f t="shared" si="214"/>
        <v>61.5</v>
      </c>
      <c r="W408">
        <f t="shared" si="215"/>
        <v>66.5</v>
      </c>
      <c r="X408">
        <f t="shared" si="216"/>
        <v>66.5</v>
      </c>
      <c r="Y408">
        <f t="shared" si="217"/>
        <v>54</v>
      </c>
      <c r="Z408">
        <f t="shared" si="218"/>
        <v>54</v>
      </c>
      <c r="AA408">
        <f t="shared" si="219"/>
        <v>64.5</v>
      </c>
      <c r="AB408">
        <f t="shared" si="220"/>
        <v>64.5</v>
      </c>
      <c r="AC408" s="27">
        <f t="shared" si="221"/>
        <v>59.5</v>
      </c>
      <c r="AD408">
        <f t="shared" si="222"/>
        <v>39.5</v>
      </c>
    </row>
    <row r="409" spans="1:30" x14ac:dyDescent="0.2">
      <c r="A409" t="str">
        <f t="shared" si="193"/>
        <v>Blue  5.0,  Red/Green  5.6</v>
      </c>
      <c r="B409" s="11">
        <f t="shared" si="194"/>
        <v>34.5</v>
      </c>
      <c r="C409">
        <f t="shared" si="195"/>
        <v>59.5</v>
      </c>
      <c r="D409">
        <f t="shared" si="196"/>
        <v>59.5</v>
      </c>
      <c r="E409">
        <f t="shared" si="197"/>
        <v>64.5</v>
      </c>
      <c r="F409">
        <f t="shared" si="198"/>
        <v>64.5</v>
      </c>
      <c r="G409">
        <f t="shared" si="199"/>
        <v>69.5</v>
      </c>
      <c r="H409">
        <f t="shared" si="200"/>
        <v>69.5</v>
      </c>
      <c r="I409">
        <f t="shared" si="201"/>
        <v>94.5</v>
      </c>
      <c r="J409">
        <f t="shared" si="202"/>
        <v>94.5</v>
      </c>
      <c r="K409">
        <f t="shared" si="203"/>
        <v>61.5</v>
      </c>
      <c r="L409">
        <f t="shared" si="204"/>
        <v>61.5</v>
      </c>
      <c r="M409">
        <f t="shared" si="205"/>
        <v>74.5</v>
      </c>
      <c r="N409">
        <f t="shared" si="206"/>
        <v>74.5</v>
      </c>
      <c r="O409">
        <f t="shared" si="207"/>
        <v>51.5</v>
      </c>
      <c r="P409">
        <f t="shared" si="208"/>
        <v>51.5</v>
      </c>
      <c r="Q409">
        <f t="shared" si="209"/>
        <v>69.5</v>
      </c>
      <c r="R409">
        <f t="shared" si="210"/>
        <v>69.5</v>
      </c>
      <c r="S409">
        <f t="shared" si="211"/>
        <v>84.5</v>
      </c>
      <c r="T409">
        <f t="shared" si="212"/>
        <v>84.5</v>
      </c>
      <c r="U409">
        <f t="shared" si="213"/>
        <v>56.5</v>
      </c>
      <c r="V409">
        <f t="shared" si="214"/>
        <v>56.5</v>
      </c>
      <c r="W409">
        <f t="shared" si="215"/>
        <v>61.5</v>
      </c>
      <c r="X409">
        <f t="shared" si="216"/>
        <v>61.5</v>
      </c>
      <c r="Y409">
        <f t="shared" si="217"/>
        <v>49</v>
      </c>
      <c r="Z409">
        <f t="shared" si="218"/>
        <v>49</v>
      </c>
      <c r="AA409">
        <f t="shared" si="219"/>
        <v>59.5</v>
      </c>
      <c r="AB409">
        <f t="shared" si="220"/>
        <v>59.5</v>
      </c>
      <c r="AC409" s="27">
        <f t="shared" si="221"/>
        <v>54.5</v>
      </c>
      <c r="AD409">
        <f t="shared" si="222"/>
        <v>34.5</v>
      </c>
    </row>
    <row r="410" spans="1:30" hidden="1" x14ac:dyDescent="0.2">
      <c r="A410" t="str">
        <f t="shared" si="193"/>
        <v>Blue  5.0,  Red/Green</v>
      </c>
      <c r="B410" s="11">
        <f t="shared" si="194"/>
        <v>14.5</v>
      </c>
      <c r="C410">
        <f t="shared" si="195"/>
        <v>39.5</v>
      </c>
      <c r="D410">
        <f t="shared" si="196"/>
        <v>39.5</v>
      </c>
      <c r="E410">
        <f t="shared" si="197"/>
        <v>44.5</v>
      </c>
      <c r="F410">
        <f t="shared" si="198"/>
        <v>44.5</v>
      </c>
      <c r="G410">
        <f t="shared" si="199"/>
        <v>49.5</v>
      </c>
      <c r="H410">
        <f t="shared" si="200"/>
        <v>49.5</v>
      </c>
      <c r="I410">
        <f t="shared" si="201"/>
        <v>74.5</v>
      </c>
      <c r="J410">
        <f t="shared" si="202"/>
        <v>74.5</v>
      </c>
      <c r="K410">
        <f t="shared" si="203"/>
        <v>41.5</v>
      </c>
      <c r="L410">
        <f t="shared" si="204"/>
        <v>41.5</v>
      </c>
      <c r="M410">
        <f t="shared" si="205"/>
        <v>54.5</v>
      </c>
      <c r="N410">
        <f t="shared" si="206"/>
        <v>54.5</v>
      </c>
      <c r="O410">
        <f t="shared" si="207"/>
        <v>31.5</v>
      </c>
      <c r="P410">
        <f t="shared" si="208"/>
        <v>31.5</v>
      </c>
      <c r="Q410">
        <f t="shared" si="209"/>
        <v>49.5</v>
      </c>
      <c r="R410">
        <f t="shared" si="210"/>
        <v>49.5</v>
      </c>
      <c r="S410">
        <f t="shared" si="211"/>
        <v>64.5</v>
      </c>
      <c r="T410">
        <f t="shared" si="212"/>
        <v>64.5</v>
      </c>
      <c r="U410">
        <f t="shared" si="213"/>
        <v>36.5</v>
      </c>
      <c r="V410">
        <f t="shared" si="214"/>
        <v>36.5</v>
      </c>
      <c r="W410">
        <f t="shared" si="215"/>
        <v>41.5</v>
      </c>
      <c r="X410">
        <f t="shared" si="216"/>
        <v>41.5</v>
      </c>
      <c r="Y410">
        <f t="shared" si="217"/>
        <v>29</v>
      </c>
      <c r="Z410">
        <f t="shared" si="218"/>
        <v>29</v>
      </c>
      <c r="AA410">
        <f t="shared" si="219"/>
        <v>39.5</v>
      </c>
      <c r="AB410">
        <f t="shared" si="220"/>
        <v>39.5</v>
      </c>
      <c r="AC410" s="27">
        <f t="shared" si="221"/>
        <v>34.5</v>
      </c>
      <c r="AD410">
        <f t="shared" si="222"/>
        <v>14.5</v>
      </c>
    </row>
    <row r="411" spans="1:30" x14ac:dyDescent="0.2">
      <c r="A411" t="str">
        <f>$AA$41&amp;",  "&amp;$A43</f>
        <v>White  6.0,  Alpine Blue 5.6</v>
      </c>
      <c r="B411" s="11">
        <f>AA43</f>
        <v>50</v>
      </c>
      <c r="C411">
        <f t="shared" si="195"/>
        <v>75</v>
      </c>
      <c r="D411">
        <f t="shared" si="196"/>
        <v>75</v>
      </c>
      <c r="E411">
        <f t="shared" si="197"/>
        <v>80</v>
      </c>
      <c r="F411">
        <f t="shared" si="198"/>
        <v>80</v>
      </c>
      <c r="G411">
        <f t="shared" si="199"/>
        <v>85</v>
      </c>
      <c r="H411">
        <f t="shared" si="200"/>
        <v>85</v>
      </c>
      <c r="I411">
        <f t="shared" si="201"/>
        <v>110</v>
      </c>
      <c r="J411">
        <f t="shared" si="202"/>
        <v>110</v>
      </c>
      <c r="K411">
        <f t="shared" si="203"/>
        <v>77</v>
      </c>
      <c r="L411">
        <f t="shared" si="204"/>
        <v>77</v>
      </c>
      <c r="M411">
        <f t="shared" si="205"/>
        <v>90</v>
      </c>
      <c r="N411">
        <f t="shared" si="206"/>
        <v>90</v>
      </c>
      <c r="O411">
        <f t="shared" si="207"/>
        <v>67</v>
      </c>
      <c r="P411">
        <f t="shared" si="208"/>
        <v>67</v>
      </c>
      <c r="Q411">
        <f t="shared" si="209"/>
        <v>85</v>
      </c>
      <c r="R411">
        <f t="shared" si="210"/>
        <v>85</v>
      </c>
      <c r="S411">
        <f t="shared" si="211"/>
        <v>100</v>
      </c>
      <c r="T411">
        <f t="shared" si="212"/>
        <v>100</v>
      </c>
      <c r="U411">
        <f t="shared" si="213"/>
        <v>72</v>
      </c>
      <c r="V411">
        <f t="shared" si="214"/>
        <v>72</v>
      </c>
      <c r="W411">
        <f t="shared" si="215"/>
        <v>77</v>
      </c>
      <c r="X411">
        <f t="shared" si="216"/>
        <v>77</v>
      </c>
      <c r="Y411">
        <f t="shared" si="217"/>
        <v>64.5</v>
      </c>
      <c r="Z411">
        <f t="shared" si="218"/>
        <v>64.5</v>
      </c>
      <c r="AA411">
        <f t="shared" si="219"/>
        <v>75</v>
      </c>
      <c r="AB411">
        <f t="shared" si="220"/>
        <v>75</v>
      </c>
      <c r="AC411" s="27">
        <f t="shared" si="221"/>
        <v>70</v>
      </c>
      <c r="AD411">
        <f t="shared" si="222"/>
        <v>50</v>
      </c>
    </row>
    <row r="412" spans="1:30" hidden="1" x14ac:dyDescent="0.2">
      <c r="A412" t="str">
        <f t="shared" ref="A412:A438" si="223">$AA$41&amp;",  "&amp;$A44</f>
        <v>White  6.0,  Alpine Blue</v>
      </c>
      <c r="B412" s="11">
        <f t="shared" ref="B412:B438" si="224">AA44</f>
        <v>50</v>
      </c>
      <c r="C412">
        <f t="shared" si="195"/>
        <v>75</v>
      </c>
      <c r="D412">
        <f t="shared" si="196"/>
        <v>75</v>
      </c>
      <c r="E412">
        <f t="shared" si="197"/>
        <v>80</v>
      </c>
      <c r="F412">
        <f t="shared" si="198"/>
        <v>80</v>
      </c>
      <c r="G412">
        <f t="shared" si="199"/>
        <v>85</v>
      </c>
      <c r="H412">
        <f t="shared" si="200"/>
        <v>85</v>
      </c>
      <c r="I412">
        <f t="shared" si="201"/>
        <v>110</v>
      </c>
      <c r="J412">
        <f t="shared" si="202"/>
        <v>110</v>
      </c>
      <c r="K412">
        <f t="shared" si="203"/>
        <v>77</v>
      </c>
      <c r="L412">
        <f t="shared" si="204"/>
        <v>77</v>
      </c>
      <c r="M412">
        <f t="shared" si="205"/>
        <v>90</v>
      </c>
      <c r="N412">
        <f t="shared" si="206"/>
        <v>90</v>
      </c>
      <c r="O412">
        <f t="shared" si="207"/>
        <v>67</v>
      </c>
      <c r="P412">
        <f t="shared" si="208"/>
        <v>67</v>
      </c>
      <c r="Q412">
        <f t="shared" si="209"/>
        <v>85</v>
      </c>
      <c r="R412">
        <f t="shared" si="210"/>
        <v>85</v>
      </c>
      <c r="S412">
        <f t="shared" si="211"/>
        <v>100</v>
      </c>
      <c r="T412">
        <f t="shared" si="212"/>
        <v>100</v>
      </c>
      <c r="U412">
        <f t="shared" si="213"/>
        <v>72</v>
      </c>
      <c r="V412">
        <f t="shared" si="214"/>
        <v>72</v>
      </c>
      <c r="W412">
        <f t="shared" si="215"/>
        <v>77</v>
      </c>
      <c r="X412">
        <f t="shared" si="216"/>
        <v>77</v>
      </c>
      <c r="Y412">
        <f t="shared" si="217"/>
        <v>64.5</v>
      </c>
      <c r="Z412">
        <f t="shared" si="218"/>
        <v>64.5</v>
      </c>
      <c r="AA412">
        <f t="shared" si="219"/>
        <v>75</v>
      </c>
      <c r="AB412">
        <f t="shared" si="220"/>
        <v>75</v>
      </c>
      <c r="AC412" s="27">
        <f t="shared" si="221"/>
        <v>70</v>
      </c>
      <c r="AD412">
        <f t="shared" si="222"/>
        <v>50</v>
      </c>
    </row>
    <row r="413" spans="1:30" x14ac:dyDescent="0.2">
      <c r="A413" t="str">
        <f t="shared" si="223"/>
        <v>White  6.0,  Brown  5.6</v>
      </c>
      <c r="B413" s="11">
        <f t="shared" si="224"/>
        <v>55</v>
      </c>
      <c r="C413">
        <f t="shared" si="195"/>
        <v>80</v>
      </c>
      <c r="D413">
        <f t="shared" si="196"/>
        <v>80</v>
      </c>
      <c r="E413">
        <f t="shared" si="197"/>
        <v>85</v>
      </c>
      <c r="F413">
        <f t="shared" si="198"/>
        <v>85</v>
      </c>
      <c r="G413">
        <f t="shared" si="199"/>
        <v>90</v>
      </c>
      <c r="H413">
        <f t="shared" si="200"/>
        <v>90</v>
      </c>
      <c r="I413">
        <f t="shared" si="201"/>
        <v>115</v>
      </c>
      <c r="J413">
        <f t="shared" si="202"/>
        <v>115</v>
      </c>
      <c r="K413">
        <f t="shared" si="203"/>
        <v>82</v>
      </c>
      <c r="L413">
        <f t="shared" si="204"/>
        <v>82</v>
      </c>
      <c r="M413">
        <f t="shared" si="205"/>
        <v>95</v>
      </c>
      <c r="N413">
        <f t="shared" si="206"/>
        <v>95</v>
      </c>
      <c r="O413">
        <f t="shared" si="207"/>
        <v>72</v>
      </c>
      <c r="P413">
        <f t="shared" si="208"/>
        <v>72</v>
      </c>
      <c r="Q413">
        <f t="shared" si="209"/>
        <v>90</v>
      </c>
      <c r="R413">
        <f t="shared" si="210"/>
        <v>90</v>
      </c>
      <c r="S413">
        <f t="shared" si="211"/>
        <v>105</v>
      </c>
      <c r="T413">
        <f t="shared" si="212"/>
        <v>105</v>
      </c>
      <c r="U413">
        <f t="shared" si="213"/>
        <v>77</v>
      </c>
      <c r="V413">
        <f t="shared" si="214"/>
        <v>77</v>
      </c>
      <c r="W413">
        <f t="shared" si="215"/>
        <v>82</v>
      </c>
      <c r="X413">
        <f t="shared" si="216"/>
        <v>82</v>
      </c>
      <c r="Y413">
        <f t="shared" si="217"/>
        <v>69.5</v>
      </c>
      <c r="Z413">
        <f t="shared" si="218"/>
        <v>69.5</v>
      </c>
      <c r="AA413">
        <f t="shared" si="219"/>
        <v>80</v>
      </c>
      <c r="AB413">
        <f t="shared" si="220"/>
        <v>80</v>
      </c>
      <c r="AC413" s="27">
        <f t="shared" si="221"/>
        <v>75</v>
      </c>
      <c r="AD413">
        <f t="shared" si="222"/>
        <v>55</v>
      </c>
    </row>
    <row r="414" spans="1:30" hidden="1" x14ac:dyDescent="0.2">
      <c r="A414" t="str">
        <f t="shared" si="223"/>
        <v>White  6.0,  Brown</v>
      </c>
      <c r="B414" s="11">
        <f t="shared" si="224"/>
        <v>55</v>
      </c>
      <c r="C414">
        <f t="shared" si="195"/>
        <v>80</v>
      </c>
      <c r="D414">
        <f t="shared" si="196"/>
        <v>80</v>
      </c>
      <c r="E414">
        <f t="shared" si="197"/>
        <v>85</v>
      </c>
      <c r="F414">
        <f t="shared" si="198"/>
        <v>85</v>
      </c>
      <c r="G414">
        <f t="shared" si="199"/>
        <v>90</v>
      </c>
      <c r="H414">
        <f t="shared" si="200"/>
        <v>90</v>
      </c>
      <c r="I414">
        <f t="shared" si="201"/>
        <v>115</v>
      </c>
      <c r="J414">
        <f t="shared" si="202"/>
        <v>115</v>
      </c>
      <c r="K414">
        <f t="shared" si="203"/>
        <v>82</v>
      </c>
      <c r="L414">
        <f t="shared" si="204"/>
        <v>82</v>
      </c>
      <c r="M414">
        <f t="shared" si="205"/>
        <v>95</v>
      </c>
      <c r="N414">
        <f t="shared" si="206"/>
        <v>95</v>
      </c>
      <c r="O414">
        <f t="shared" si="207"/>
        <v>72</v>
      </c>
      <c r="P414">
        <f t="shared" si="208"/>
        <v>72</v>
      </c>
      <c r="Q414">
        <f t="shared" si="209"/>
        <v>90</v>
      </c>
      <c r="R414">
        <f t="shared" si="210"/>
        <v>90</v>
      </c>
      <c r="S414">
        <f t="shared" si="211"/>
        <v>105</v>
      </c>
      <c r="T414">
        <f t="shared" si="212"/>
        <v>105</v>
      </c>
      <c r="U414">
        <f t="shared" si="213"/>
        <v>77</v>
      </c>
      <c r="V414">
        <f t="shared" si="214"/>
        <v>77</v>
      </c>
      <c r="W414">
        <f t="shared" si="215"/>
        <v>82</v>
      </c>
      <c r="X414">
        <f t="shared" si="216"/>
        <v>82</v>
      </c>
      <c r="Y414">
        <f t="shared" si="217"/>
        <v>69.5</v>
      </c>
      <c r="Z414">
        <f t="shared" si="218"/>
        <v>69.5</v>
      </c>
      <c r="AA414">
        <f t="shared" si="219"/>
        <v>80</v>
      </c>
      <c r="AB414">
        <f t="shared" si="220"/>
        <v>80</v>
      </c>
      <c r="AC414" s="27">
        <f t="shared" si="221"/>
        <v>75</v>
      </c>
      <c r="AD414">
        <f t="shared" si="222"/>
        <v>55</v>
      </c>
    </row>
    <row r="415" spans="1:30" x14ac:dyDescent="0.2">
      <c r="A415" t="str">
        <f t="shared" si="223"/>
        <v>White  6.0,  Desert Sand 6.0</v>
      </c>
      <c r="B415" s="11">
        <f t="shared" si="224"/>
        <v>60</v>
      </c>
      <c r="C415">
        <f t="shared" si="195"/>
        <v>85</v>
      </c>
      <c r="D415">
        <f t="shared" si="196"/>
        <v>85</v>
      </c>
      <c r="E415">
        <f t="shared" si="197"/>
        <v>90</v>
      </c>
      <c r="F415">
        <f t="shared" si="198"/>
        <v>90</v>
      </c>
      <c r="G415">
        <f t="shared" si="199"/>
        <v>95</v>
      </c>
      <c r="H415">
        <f t="shared" si="200"/>
        <v>95</v>
      </c>
      <c r="I415">
        <f t="shared" si="201"/>
        <v>120</v>
      </c>
      <c r="J415">
        <f t="shared" si="202"/>
        <v>120</v>
      </c>
      <c r="K415">
        <f t="shared" si="203"/>
        <v>87</v>
      </c>
      <c r="L415">
        <f t="shared" si="204"/>
        <v>87</v>
      </c>
      <c r="M415">
        <f t="shared" si="205"/>
        <v>100</v>
      </c>
      <c r="N415">
        <f t="shared" si="206"/>
        <v>100</v>
      </c>
      <c r="O415">
        <f t="shared" si="207"/>
        <v>77</v>
      </c>
      <c r="P415">
        <f t="shared" si="208"/>
        <v>77</v>
      </c>
      <c r="Q415">
        <f t="shared" si="209"/>
        <v>95</v>
      </c>
      <c r="R415">
        <f t="shared" si="210"/>
        <v>95</v>
      </c>
      <c r="S415">
        <f t="shared" si="211"/>
        <v>110</v>
      </c>
      <c r="T415">
        <f t="shared" si="212"/>
        <v>110</v>
      </c>
      <c r="U415">
        <f t="shared" si="213"/>
        <v>82</v>
      </c>
      <c r="V415">
        <f t="shared" si="214"/>
        <v>82</v>
      </c>
      <c r="W415">
        <f t="shared" si="215"/>
        <v>87</v>
      </c>
      <c r="X415">
        <f t="shared" si="216"/>
        <v>87</v>
      </c>
      <c r="Y415">
        <f t="shared" si="217"/>
        <v>74.5</v>
      </c>
      <c r="Z415">
        <f t="shared" si="218"/>
        <v>74.5</v>
      </c>
      <c r="AA415">
        <f t="shared" si="219"/>
        <v>85</v>
      </c>
      <c r="AB415">
        <f t="shared" si="220"/>
        <v>85</v>
      </c>
      <c r="AC415" s="27">
        <f t="shared" si="221"/>
        <v>80</v>
      </c>
      <c r="AD415">
        <f t="shared" si="222"/>
        <v>60</v>
      </c>
    </row>
    <row r="416" spans="1:30" hidden="1" x14ac:dyDescent="0.2">
      <c r="A416" t="str">
        <f t="shared" si="223"/>
        <v>White  6.0,  Desert Sand</v>
      </c>
      <c r="B416" s="11">
        <f t="shared" si="224"/>
        <v>60</v>
      </c>
      <c r="C416">
        <f t="shared" si="195"/>
        <v>85</v>
      </c>
      <c r="D416">
        <f t="shared" si="196"/>
        <v>85</v>
      </c>
      <c r="E416">
        <f t="shared" si="197"/>
        <v>90</v>
      </c>
      <c r="F416">
        <f t="shared" si="198"/>
        <v>90</v>
      </c>
      <c r="G416">
        <f t="shared" si="199"/>
        <v>95</v>
      </c>
      <c r="H416">
        <f t="shared" si="200"/>
        <v>95</v>
      </c>
      <c r="I416">
        <f t="shared" si="201"/>
        <v>120</v>
      </c>
      <c r="J416">
        <f t="shared" si="202"/>
        <v>120</v>
      </c>
      <c r="K416">
        <f t="shared" si="203"/>
        <v>87</v>
      </c>
      <c r="L416">
        <f t="shared" si="204"/>
        <v>87</v>
      </c>
      <c r="M416">
        <f t="shared" si="205"/>
        <v>100</v>
      </c>
      <c r="N416">
        <f t="shared" si="206"/>
        <v>100</v>
      </c>
      <c r="O416">
        <f t="shared" si="207"/>
        <v>77</v>
      </c>
      <c r="P416">
        <f t="shared" si="208"/>
        <v>77</v>
      </c>
      <c r="Q416">
        <f t="shared" si="209"/>
        <v>95</v>
      </c>
      <c r="R416">
        <f t="shared" si="210"/>
        <v>95</v>
      </c>
      <c r="S416">
        <f t="shared" si="211"/>
        <v>110</v>
      </c>
      <c r="T416">
        <f t="shared" si="212"/>
        <v>110</v>
      </c>
      <c r="U416">
        <f t="shared" si="213"/>
        <v>82</v>
      </c>
      <c r="V416">
        <f t="shared" si="214"/>
        <v>82</v>
      </c>
      <c r="W416">
        <f t="shared" si="215"/>
        <v>87</v>
      </c>
      <c r="X416">
        <f t="shared" si="216"/>
        <v>87</v>
      </c>
      <c r="Y416">
        <f t="shared" si="217"/>
        <v>74.5</v>
      </c>
      <c r="Z416">
        <f t="shared" si="218"/>
        <v>74.5</v>
      </c>
      <c r="AA416">
        <f t="shared" si="219"/>
        <v>85</v>
      </c>
      <c r="AB416">
        <f t="shared" si="220"/>
        <v>85</v>
      </c>
      <c r="AC416" s="27">
        <f t="shared" si="221"/>
        <v>80</v>
      </c>
      <c r="AD416">
        <f t="shared" si="222"/>
        <v>60</v>
      </c>
    </row>
    <row r="417" spans="1:30" x14ac:dyDescent="0.2">
      <c r="A417" t="str">
        <f t="shared" si="223"/>
        <v>White  6.0,  Red  7.1</v>
      </c>
      <c r="B417" s="11">
        <f t="shared" si="224"/>
        <v>85</v>
      </c>
      <c r="C417">
        <f t="shared" si="195"/>
        <v>110</v>
      </c>
      <c r="D417">
        <f t="shared" si="196"/>
        <v>110</v>
      </c>
      <c r="E417">
        <f t="shared" si="197"/>
        <v>115</v>
      </c>
      <c r="F417">
        <f t="shared" si="198"/>
        <v>115</v>
      </c>
      <c r="G417">
        <f t="shared" si="199"/>
        <v>120</v>
      </c>
      <c r="H417">
        <f t="shared" si="200"/>
        <v>120</v>
      </c>
      <c r="I417">
        <f t="shared" si="201"/>
        <v>145</v>
      </c>
      <c r="J417">
        <f t="shared" si="202"/>
        <v>145</v>
      </c>
      <c r="K417">
        <f t="shared" si="203"/>
        <v>112</v>
      </c>
      <c r="L417">
        <f t="shared" si="204"/>
        <v>112</v>
      </c>
      <c r="M417">
        <f t="shared" si="205"/>
        <v>125</v>
      </c>
      <c r="N417">
        <f t="shared" si="206"/>
        <v>125</v>
      </c>
      <c r="O417">
        <f t="shared" si="207"/>
        <v>102</v>
      </c>
      <c r="P417">
        <f t="shared" si="208"/>
        <v>102</v>
      </c>
      <c r="Q417">
        <f t="shared" si="209"/>
        <v>120</v>
      </c>
      <c r="R417">
        <f t="shared" si="210"/>
        <v>120</v>
      </c>
      <c r="S417">
        <f t="shared" si="211"/>
        <v>135</v>
      </c>
      <c r="T417">
        <f t="shared" si="212"/>
        <v>135</v>
      </c>
      <c r="U417">
        <f t="shared" si="213"/>
        <v>107</v>
      </c>
      <c r="V417">
        <f t="shared" si="214"/>
        <v>107</v>
      </c>
      <c r="W417">
        <f t="shared" si="215"/>
        <v>112</v>
      </c>
      <c r="X417">
        <f t="shared" si="216"/>
        <v>112</v>
      </c>
      <c r="Y417">
        <f t="shared" si="217"/>
        <v>99.5</v>
      </c>
      <c r="Z417">
        <f t="shared" si="218"/>
        <v>99.5</v>
      </c>
      <c r="AA417">
        <f t="shared" si="219"/>
        <v>110</v>
      </c>
      <c r="AB417">
        <f t="shared" si="220"/>
        <v>110</v>
      </c>
      <c r="AC417" s="27">
        <f t="shared" si="221"/>
        <v>105</v>
      </c>
      <c r="AD417">
        <f t="shared" si="222"/>
        <v>85</v>
      </c>
    </row>
    <row r="418" spans="1:30" hidden="1" x14ac:dyDescent="0.2">
      <c r="A418" t="str">
        <f t="shared" si="223"/>
        <v>White  6.0,  Red</v>
      </c>
      <c r="B418" s="11">
        <f t="shared" si="224"/>
        <v>85</v>
      </c>
      <c r="C418">
        <f t="shared" si="195"/>
        <v>110</v>
      </c>
      <c r="D418">
        <f t="shared" si="196"/>
        <v>110</v>
      </c>
      <c r="E418">
        <f t="shared" si="197"/>
        <v>115</v>
      </c>
      <c r="F418">
        <f t="shared" si="198"/>
        <v>115</v>
      </c>
      <c r="G418">
        <f t="shared" si="199"/>
        <v>120</v>
      </c>
      <c r="H418">
        <f t="shared" si="200"/>
        <v>120</v>
      </c>
      <c r="I418">
        <f t="shared" si="201"/>
        <v>145</v>
      </c>
      <c r="J418">
        <f t="shared" si="202"/>
        <v>145</v>
      </c>
      <c r="K418">
        <f t="shared" si="203"/>
        <v>112</v>
      </c>
      <c r="L418">
        <f t="shared" si="204"/>
        <v>112</v>
      </c>
      <c r="M418">
        <f t="shared" si="205"/>
        <v>125</v>
      </c>
      <c r="N418">
        <f t="shared" si="206"/>
        <v>125</v>
      </c>
      <c r="O418">
        <f t="shared" si="207"/>
        <v>102</v>
      </c>
      <c r="P418">
        <f t="shared" si="208"/>
        <v>102</v>
      </c>
      <c r="Q418">
        <f t="shared" si="209"/>
        <v>120</v>
      </c>
      <c r="R418">
        <f t="shared" si="210"/>
        <v>120</v>
      </c>
      <c r="S418">
        <f t="shared" si="211"/>
        <v>135</v>
      </c>
      <c r="T418">
        <f t="shared" si="212"/>
        <v>135</v>
      </c>
      <c r="U418">
        <f t="shared" si="213"/>
        <v>107</v>
      </c>
      <c r="V418">
        <f t="shared" si="214"/>
        <v>107</v>
      </c>
      <c r="W418">
        <f t="shared" si="215"/>
        <v>112</v>
      </c>
      <c r="X418">
        <f t="shared" si="216"/>
        <v>112</v>
      </c>
      <c r="Y418">
        <f t="shared" si="217"/>
        <v>99.5</v>
      </c>
      <c r="Z418">
        <f t="shared" si="218"/>
        <v>99.5</v>
      </c>
      <c r="AA418">
        <f t="shared" si="219"/>
        <v>110</v>
      </c>
      <c r="AB418">
        <f t="shared" si="220"/>
        <v>110</v>
      </c>
      <c r="AC418" s="27">
        <f t="shared" si="221"/>
        <v>105</v>
      </c>
      <c r="AD418">
        <f t="shared" si="222"/>
        <v>85</v>
      </c>
    </row>
    <row r="419" spans="1:30" x14ac:dyDescent="0.2">
      <c r="A419" t="str">
        <f t="shared" si="223"/>
        <v>White  6.0,  Lichen  5.6</v>
      </c>
      <c r="B419" s="11">
        <f t="shared" si="224"/>
        <v>52</v>
      </c>
      <c r="C419">
        <f t="shared" si="195"/>
        <v>77</v>
      </c>
      <c r="D419">
        <f t="shared" si="196"/>
        <v>77</v>
      </c>
      <c r="E419">
        <f t="shared" si="197"/>
        <v>82</v>
      </c>
      <c r="F419">
        <f t="shared" si="198"/>
        <v>82</v>
      </c>
      <c r="G419">
        <f t="shared" si="199"/>
        <v>87</v>
      </c>
      <c r="H419">
        <f t="shared" si="200"/>
        <v>87</v>
      </c>
      <c r="I419">
        <f t="shared" si="201"/>
        <v>112</v>
      </c>
      <c r="J419">
        <f t="shared" si="202"/>
        <v>112</v>
      </c>
      <c r="K419">
        <f t="shared" si="203"/>
        <v>79</v>
      </c>
      <c r="L419">
        <f t="shared" si="204"/>
        <v>79</v>
      </c>
      <c r="M419">
        <f t="shared" si="205"/>
        <v>92</v>
      </c>
      <c r="N419">
        <f t="shared" si="206"/>
        <v>92</v>
      </c>
      <c r="O419">
        <f t="shared" si="207"/>
        <v>69</v>
      </c>
      <c r="P419">
        <f t="shared" si="208"/>
        <v>69</v>
      </c>
      <c r="Q419">
        <f t="shared" si="209"/>
        <v>87</v>
      </c>
      <c r="R419">
        <f t="shared" si="210"/>
        <v>87</v>
      </c>
      <c r="S419">
        <f t="shared" si="211"/>
        <v>102</v>
      </c>
      <c r="T419">
        <f t="shared" si="212"/>
        <v>102</v>
      </c>
      <c r="U419">
        <f t="shared" si="213"/>
        <v>74</v>
      </c>
      <c r="V419">
        <f t="shared" si="214"/>
        <v>74</v>
      </c>
      <c r="W419">
        <f t="shared" si="215"/>
        <v>79</v>
      </c>
      <c r="X419">
        <f t="shared" si="216"/>
        <v>79</v>
      </c>
      <c r="Y419">
        <f t="shared" si="217"/>
        <v>66.5</v>
      </c>
      <c r="Z419">
        <f t="shared" si="218"/>
        <v>66.5</v>
      </c>
      <c r="AA419">
        <f t="shared" si="219"/>
        <v>77</v>
      </c>
      <c r="AB419">
        <f t="shared" si="220"/>
        <v>77</v>
      </c>
      <c r="AC419" s="27">
        <f t="shared" si="221"/>
        <v>72</v>
      </c>
      <c r="AD419">
        <f t="shared" si="222"/>
        <v>52</v>
      </c>
    </row>
    <row r="420" spans="1:30" hidden="1" x14ac:dyDescent="0.2">
      <c r="A420" t="str">
        <f t="shared" si="223"/>
        <v>White  6.0,  Lichen</v>
      </c>
      <c r="B420" s="11">
        <f t="shared" si="224"/>
        <v>52</v>
      </c>
      <c r="C420">
        <f t="shared" si="195"/>
        <v>77</v>
      </c>
      <c r="D420">
        <f t="shared" si="196"/>
        <v>77</v>
      </c>
      <c r="E420">
        <f t="shared" si="197"/>
        <v>82</v>
      </c>
      <c r="F420">
        <f t="shared" si="198"/>
        <v>82</v>
      </c>
      <c r="G420">
        <f t="shared" si="199"/>
        <v>87</v>
      </c>
      <c r="H420">
        <f t="shared" si="200"/>
        <v>87</v>
      </c>
      <c r="I420">
        <f t="shared" si="201"/>
        <v>112</v>
      </c>
      <c r="J420">
        <f t="shared" si="202"/>
        <v>112</v>
      </c>
      <c r="K420">
        <f t="shared" si="203"/>
        <v>79</v>
      </c>
      <c r="L420">
        <f t="shared" si="204"/>
        <v>79</v>
      </c>
      <c r="M420">
        <f t="shared" si="205"/>
        <v>92</v>
      </c>
      <c r="N420">
        <f t="shared" si="206"/>
        <v>92</v>
      </c>
      <c r="O420">
        <f t="shared" si="207"/>
        <v>69</v>
      </c>
      <c r="P420">
        <f t="shared" si="208"/>
        <v>69</v>
      </c>
      <c r="Q420">
        <f t="shared" si="209"/>
        <v>87</v>
      </c>
      <c r="R420">
        <f t="shared" si="210"/>
        <v>87</v>
      </c>
      <c r="S420">
        <f t="shared" si="211"/>
        <v>102</v>
      </c>
      <c r="T420">
        <f t="shared" si="212"/>
        <v>102</v>
      </c>
      <c r="U420">
        <f t="shared" si="213"/>
        <v>74</v>
      </c>
      <c r="V420">
        <f t="shared" si="214"/>
        <v>74</v>
      </c>
      <c r="W420">
        <f t="shared" si="215"/>
        <v>79</v>
      </c>
      <c r="X420">
        <f t="shared" si="216"/>
        <v>79</v>
      </c>
      <c r="Y420">
        <f t="shared" si="217"/>
        <v>66.5</v>
      </c>
      <c r="Z420">
        <f t="shared" si="218"/>
        <v>66.5</v>
      </c>
      <c r="AA420">
        <f t="shared" si="219"/>
        <v>77</v>
      </c>
      <c r="AB420">
        <f t="shared" si="220"/>
        <v>77</v>
      </c>
      <c r="AC420" s="27">
        <f t="shared" si="221"/>
        <v>72</v>
      </c>
      <c r="AD420">
        <f t="shared" si="222"/>
        <v>52</v>
      </c>
    </row>
    <row r="421" spans="1:30" x14ac:dyDescent="0.2">
      <c r="A421" t="str">
        <f t="shared" si="223"/>
        <v>White  6.0,  Black  6.3</v>
      </c>
      <c r="B421" s="11">
        <f t="shared" si="224"/>
        <v>65</v>
      </c>
      <c r="C421">
        <f t="shared" si="195"/>
        <v>90</v>
      </c>
      <c r="D421">
        <f t="shared" si="196"/>
        <v>90</v>
      </c>
      <c r="E421">
        <f t="shared" si="197"/>
        <v>95</v>
      </c>
      <c r="F421">
        <f t="shared" si="198"/>
        <v>95</v>
      </c>
      <c r="G421">
        <f t="shared" si="199"/>
        <v>100</v>
      </c>
      <c r="H421">
        <f t="shared" si="200"/>
        <v>100</v>
      </c>
      <c r="I421">
        <f t="shared" si="201"/>
        <v>125</v>
      </c>
      <c r="J421">
        <f t="shared" si="202"/>
        <v>125</v>
      </c>
      <c r="K421">
        <f t="shared" si="203"/>
        <v>92</v>
      </c>
      <c r="L421">
        <f t="shared" si="204"/>
        <v>92</v>
      </c>
      <c r="M421">
        <f t="shared" si="205"/>
        <v>105</v>
      </c>
      <c r="N421">
        <f t="shared" si="206"/>
        <v>105</v>
      </c>
      <c r="O421">
        <f t="shared" si="207"/>
        <v>82</v>
      </c>
      <c r="P421">
        <f t="shared" si="208"/>
        <v>82</v>
      </c>
      <c r="Q421">
        <f t="shared" si="209"/>
        <v>100</v>
      </c>
      <c r="R421">
        <f t="shared" si="210"/>
        <v>100</v>
      </c>
      <c r="S421">
        <f t="shared" si="211"/>
        <v>115</v>
      </c>
      <c r="T421">
        <f t="shared" si="212"/>
        <v>115</v>
      </c>
      <c r="U421">
        <f t="shared" si="213"/>
        <v>87</v>
      </c>
      <c r="V421">
        <f t="shared" si="214"/>
        <v>87</v>
      </c>
      <c r="W421">
        <f t="shared" si="215"/>
        <v>92</v>
      </c>
      <c r="X421">
        <f t="shared" si="216"/>
        <v>92</v>
      </c>
      <c r="Y421">
        <f t="shared" si="217"/>
        <v>79.5</v>
      </c>
      <c r="Z421">
        <f t="shared" si="218"/>
        <v>79.5</v>
      </c>
      <c r="AA421">
        <f t="shared" si="219"/>
        <v>90</v>
      </c>
      <c r="AB421">
        <f t="shared" si="220"/>
        <v>90</v>
      </c>
      <c r="AC421" s="27">
        <f t="shared" si="221"/>
        <v>85</v>
      </c>
      <c r="AD421">
        <f t="shared" si="222"/>
        <v>65</v>
      </c>
    </row>
    <row r="422" spans="1:30" hidden="1" x14ac:dyDescent="0.2">
      <c r="A422" t="str">
        <f t="shared" si="223"/>
        <v>White  6.0,  Black</v>
      </c>
      <c r="B422" s="11">
        <f t="shared" si="224"/>
        <v>65</v>
      </c>
      <c r="C422">
        <f t="shared" si="195"/>
        <v>90</v>
      </c>
      <c r="D422">
        <f t="shared" si="196"/>
        <v>90</v>
      </c>
      <c r="E422">
        <f t="shared" si="197"/>
        <v>95</v>
      </c>
      <c r="F422">
        <f t="shared" si="198"/>
        <v>95</v>
      </c>
      <c r="G422">
        <f t="shared" si="199"/>
        <v>100</v>
      </c>
      <c r="H422">
        <f t="shared" si="200"/>
        <v>100</v>
      </c>
      <c r="I422">
        <f t="shared" si="201"/>
        <v>125</v>
      </c>
      <c r="J422">
        <f t="shared" si="202"/>
        <v>125</v>
      </c>
      <c r="K422">
        <f t="shared" si="203"/>
        <v>92</v>
      </c>
      <c r="L422">
        <f t="shared" si="204"/>
        <v>92</v>
      </c>
      <c r="M422">
        <f t="shared" si="205"/>
        <v>105</v>
      </c>
      <c r="N422">
        <f t="shared" si="206"/>
        <v>105</v>
      </c>
      <c r="O422">
        <f t="shared" si="207"/>
        <v>82</v>
      </c>
      <c r="P422">
        <f t="shared" si="208"/>
        <v>82</v>
      </c>
      <c r="Q422">
        <f t="shared" si="209"/>
        <v>100</v>
      </c>
      <c r="R422">
        <f t="shared" si="210"/>
        <v>100</v>
      </c>
      <c r="S422">
        <f t="shared" si="211"/>
        <v>115</v>
      </c>
      <c r="T422">
        <f t="shared" si="212"/>
        <v>115</v>
      </c>
      <c r="U422">
        <f t="shared" si="213"/>
        <v>87</v>
      </c>
      <c r="V422">
        <f t="shared" si="214"/>
        <v>87</v>
      </c>
      <c r="W422">
        <f t="shared" si="215"/>
        <v>92</v>
      </c>
      <c r="X422">
        <f t="shared" si="216"/>
        <v>92</v>
      </c>
      <c r="Y422">
        <f t="shared" si="217"/>
        <v>79.5</v>
      </c>
      <c r="Z422">
        <f t="shared" si="218"/>
        <v>79.5</v>
      </c>
      <c r="AA422">
        <f t="shared" si="219"/>
        <v>90</v>
      </c>
      <c r="AB422">
        <f t="shared" si="220"/>
        <v>90</v>
      </c>
      <c r="AC422" s="27">
        <f t="shared" si="221"/>
        <v>85</v>
      </c>
      <c r="AD422">
        <f t="shared" si="222"/>
        <v>65</v>
      </c>
    </row>
    <row r="423" spans="1:30" x14ac:dyDescent="0.2">
      <c r="A423" t="str">
        <f t="shared" si="223"/>
        <v>White  6.0,  Terracotta  5.0</v>
      </c>
      <c r="B423" s="11">
        <f t="shared" si="224"/>
        <v>42</v>
      </c>
      <c r="C423">
        <f t="shared" si="195"/>
        <v>67</v>
      </c>
      <c r="D423">
        <f t="shared" si="196"/>
        <v>67</v>
      </c>
      <c r="E423">
        <f t="shared" si="197"/>
        <v>72</v>
      </c>
      <c r="F423">
        <f t="shared" si="198"/>
        <v>72</v>
      </c>
      <c r="G423">
        <f t="shared" si="199"/>
        <v>77</v>
      </c>
      <c r="H423">
        <f t="shared" si="200"/>
        <v>77</v>
      </c>
      <c r="I423">
        <f t="shared" si="201"/>
        <v>102</v>
      </c>
      <c r="J423">
        <f t="shared" si="202"/>
        <v>102</v>
      </c>
      <c r="K423">
        <f t="shared" si="203"/>
        <v>69</v>
      </c>
      <c r="L423">
        <f t="shared" si="204"/>
        <v>69</v>
      </c>
      <c r="M423">
        <f t="shared" si="205"/>
        <v>82</v>
      </c>
      <c r="N423">
        <f t="shared" si="206"/>
        <v>82</v>
      </c>
      <c r="O423">
        <f t="shared" si="207"/>
        <v>59</v>
      </c>
      <c r="P423">
        <f t="shared" si="208"/>
        <v>59</v>
      </c>
      <c r="Q423">
        <f t="shared" si="209"/>
        <v>77</v>
      </c>
      <c r="R423">
        <f t="shared" si="210"/>
        <v>77</v>
      </c>
      <c r="S423">
        <f t="shared" si="211"/>
        <v>92</v>
      </c>
      <c r="T423">
        <f t="shared" si="212"/>
        <v>92</v>
      </c>
      <c r="U423">
        <f t="shared" si="213"/>
        <v>64</v>
      </c>
      <c r="V423">
        <f t="shared" si="214"/>
        <v>64</v>
      </c>
      <c r="W423">
        <f t="shared" si="215"/>
        <v>69</v>
      </c>
      <c r="X423">
        <f t="shared" si="216"/>
        <v>69</v>
      </c>
      <c r="Y423">
        <f t="shared" si="217"/>
        <v>56.5</v>
      </c>
      <c r="Z423">
        <f t="shared" si="218"/>
        <v>56.5</v>
      </c>
      <c r="AA423">
        <f t="shared" si="219"/>
        <v>67</v>
      </c>
      <c r="AB423">
        <f t="shared" si="220"/>
        <v>67</v>
      </c>
      <c r="AC423" s="27">
        <f t="shared" si="221"/>
        <v>62</v>
      </c>
      <c r="AD423">
        <f t="shared" si="222"/>
        <v>42</v>
      </c>
    </row>
    <row r="424" spans="1:30" hidden="1" x14ac:dyDescent="0.2">
      <c r="A424" t="str">
        <f t="shared" si="223"/>
        <v>White  6.0,  Terracotta</v>
      </c>
      <c r="B424" s="11">
        <f t="shared" si="224"/>
        <v>42</v>
      </c>
      <c r="C424">
        <f t="shared" si="195"/>
        <v>67</v>
      </c>
      <c r="D424">
        <f t="shared" si="196"/>
        <v>67</v>
      </c>
      <c r="E424">
        <f t="shared" si="197"/>
        <v>72</v>
      </c>
      <c r="F424">
        <f t="shared" si="198"/>
        <v>72</v>
      </c>
      <c r="G424">
        <f t="shared" si="199"/>
        <v>77</v>
      </c>
      <c r="H424">
        <f t="shared" si="200"/>
        <v>77</v>
      </c>
      <c r="I424">
        <f t="shared" si="201"/>
        <v>102</v>
      </c>
      <c r="J424">
        <f t="shared" si="202"/>
        <v>102</v>
      </c>
      <c r="K424">
        <f t="shared" si="203"/>
        <v>69</v>
      </c>
      <c r="L424">
        <f t="shared" si="204"/>
        <v>69</v>
      </c>
      <c r="M424">
        <f t="shared" si="205"/>
        <v>82</v>
      </c>
      <c r="N424">
        <f t="shared" si="206"/>
        <v>82</v>
      </c>
      <c r="O424">
        <f t="shared" si="207"/>
        <v>59</v>
      </c>
      <c r="P424">
        <f t="shared" si="208"/>
        <v>59</v>
      </c>
      <c r="Q424">
        <f t="shared" si="209"/>
        <v>77</v>
      </c>
      <c r="R424">
        <f t="shared" si="210"/>
        <v>77</v>
      </c>
      <c r="S424">
        <f t="shared" si="211"/>
        <v>92</v>
      </c>
      <c r="T424">
        <f t="shared" si="212"/>
        <v>92</v>
      </c>
      <c r="U424">
        <f t="shared" si="213"/>
        <v>64</v>
      </c>
      <c r="V424">
        <f t="shared" si="214"/>
        <v>64</v>
      </c>
      <c r="W424">
        <f t="shared" si="215"/>
        <v>69</v>
      </c>
      <c r="X424">
        <f t="shared" si="216"/>
        <v>69</v>
      </c>
      <c r="Y424">
        <f t="shared" si="217"/>
        <v>56.5</v>
      </c>
      <c r="Z424">
        <f t="shared" si="218"/>
        <v>56.5</v>
      </c>
      <c r="AA424">
        <f t="shared" si="219"/>
        <v>67</v>
      </c>
      <c r="AB424">
        <f t="shared" si="220"/>
        <v>67</v>
      </c>
      <c r="AC424" s="27">
        <f t="shared" si="221"/>
        <v>62</v>
      </c>
      <c r="AD424">
        <f t="shared" si="222"/>
        <v>42</v>
      </c>
    </row>
    <row r="425" spans="1:30" x14ac:dyDescent="0.2">
      <c r="A425" t="str">
        <f t="shared" si="223"/>
        <v>White  6.0,  Purple  6.3</v>
      </c>
      <c r="B425" s="11">
        <f t="shared" si="224"/>
        <v>60</v>
      </c>
      <c r="C425">
        <f t="shared" si="195"/>
        <v>85</v>
      </c>
      <c r="D425">
        <f t="shared" si="196"/>
        <v>85</v>
      </c>
      <c r="E425">
        <f t="shared" si="197"/>
        <v>90</v>
      </c>
      <c r="F425">
        <f t="shared" si="198"/>
        <v>90</v>
      </c>
      <c r="G425">
        <f t="shared" si="199"/>
        <v>95</v>
      </c>
      <c r="H425">
        <f t="shared" si="200"/>
        <v>95</v>
      </c>
      <c r="I425">
        <f t="shared" si="201"/>
        <v>120</v>
      </c>
      <c r="J425">
        <f t="shared" si="202"/>
        <v>120</v>
      </c>
      <c r="K425">
        <f t="shared" si="203"/>
        <v>87</v>
      </c>
      <c r="L425">
        <f t="shared" si="204"/>
        <v>87</v>
      </c>
      <c r="M425">
        <f t="shared" si="205"/>
        <v>100</v>
      </c>
      <c r="N425">
        <f t="shared" si="206"/>
        <v>100</v>
      </c>
      <c r="O425">
        <f t="shared" si="207"/>
        <v>77</v>
      </c>
      <c r="P425">
        <f t="shared" si="208"/>
        <v>77</v>
      </c>
      <c r="Q425">
        <f t="shared" si="209"/>
        <v>95</v>
      </c>
      <c r="R425">
        <f t="shared" si="210"/>
        <v>95</v>
      </c>
      <c r="S425">
        <f t="shared" si="211"/>
        <v>110</v>
      </c>
      <c r="T425">
        <f t="shared" si="212"/>
        <v>110</v>
      </c>
      <c r="U425">
        <f t="shared" si="213"/>
        <v>82</v>
      </c>
      <c r="V425">
        <f t="shared" si="214"/>
        <v>82</v>
      </c>
      <c r="W425">
        <f t="shared" si="215"/>
        <v>87</v>
      </c>
      <c r="X425">
        <f t="shared" si="216"/>
        <v>87</v>
      </c>
      <c r="Y425">
        <f t="shared" si="217"/>
        <v>74.5</v>
      </c>
      <c r="Z425">
        <f t="shared" si="218"/>
        <v>74.5</v>
      </c>
      <c r="AA425">
        <f t="shared" si="219"/>
        <v>85</v>
      </c>
      <c r="AB425">
        <f t="shared" si="220"/>
        <v>85</v>
      </c>
      <c r="AC425" s="27">
        <f t="shared" si="221"/>
        <v>80</v>
      </c>
      <c r="AD425">
        <f t="shared" si="222"/>
        <v>60</v>
      </c>
    </row>
    <row r="426" spans="1:30" hidden="1" x14ac:dyDescent="0.2">
      <c r="A426" t="str">
        <f t="shared" si="223"/>
        <v>White  6.0,  Purple</v>
      </c>
      <c r="B426" s="11">
        <f t="shared" si="224"/>
        <v>60</v>
      </c>
      <c r="C426">
        <f t="shared" si="195"/>
        <v>85</v>
      </c>
      <c r="D426">
        <f t="shared" si="196"/>
        <v>85</v>
      </c>
      <c r="E426">
        <f t="shared" si="197"/>
        <v>90</v>
      </c>
      <c r="F426">
        <f t="shared" si="198"/>
        <v>90</v>
      </c>
      <c r="G426">
        <f t="shared" si="199"/>
        <v>95</v>
      </c>
      <c r="H426">
        <f t="shared" si="200"/>
        <v>95</v>
      </c>
      <c r="I426">
        <f t="shared" si="201"/>
        <v>120</v>
      </c>
      <c r="J426">
        <f t="shared" si="202"/>
        <v>120</v>
      </c>
      <c r="K426">
        <f t="shared" si="203"/>
        <v>87</v>
      </c>
      <c r="L426">
        <f t="shared" si="204"/>
        <v>87</v>
      </c>
      <c r="M426">
        <f t="shared" si="205"/>
        <v>100</v>
      </c>
      <c r="N426">
        <f t="shared" si="206"/>
        <v>100</v>
      </c>
      <c r="O426">
        <f t="shared" si="207"/>
        <v>77</v>
      </c>
      <c r="P426">
        <f t="shared" si="208"/>
        <v>77</v>
      </c>
      <c r="Q426">
        <f t="shared" si="209"/>
        <v>95</v>
      </c>
      <c r="R426">
        <f t="shared" si="210"/>
        <v>95</v>
      </c>
      <c r="S426">
        <f t="shared" si="211"/>
        <v>110</v>
      </c>
      <c r="T426">
        <f t="shared" si="212"/>
        <v>110</v>
      </c>
      <c r="U426">
        <f t="shared" si="213"/>
        <v>82</v>
      </c>
      <c r="V426">
        <f t="shared" si="214"/>
        <v>82</v>
      </c>
      <c r="W426">
        <f t="shared" si="215"/>
        <v>87</v>
      </c>
      <c r="X426">
        <f t="shared" si="216"/>
        <v>87</v>
      </c>
      <c r="Y426">
        <f t="shared" si="217"/>
        <v>74.5</v>
      </c>
      <c r="Z426">
        <f t="shared" si="218"/>
        <v>74.5</v>
      </c>
      <c r="AA426">
        <f t="shared" si="219"/>
        <v>85</v>
      </c>
      <c r="AB426">
        <f t="shared" si="220"/>
        <v>85</v>
      </c>
      <c r="AC426" s="27">
        <f t="shared" si="221"/>
        <v>80</v>
      </c>
      <c r="AD426">
        <f t="shared" si="222"/>
        <v>60</v>
      </c>
    </row>
    <row r="427" spans="1:30" x14ac:dyDescent="0.2">
      <c r="A427" t="str">
        <f t="shared" si="223"/>
        <v>White  6.0,  Green  7.1</v>
      </c>
      <c r="B427" s="11">
        <f t="shared" si="224"/>
        <v>75</v>
      </c>
      <c r="C427">
        <f t="shared" si="195"/>
        <v>100</v>
      </c>
      <c r="D427">
        <f t="shared" si="196"/>
        <v>100</v>
      </c>
      <c r="E427">
        <f t="shared" si="197"/>
        <v>105</v>
      </c>
      <c r="F427">
        <f t="shared" si="198"/>
        <v>105</v>
      </c>
      <c r="G427">
        <f t="shared" si="199"/>
        <v>110</v>
      </c>
      <c r="H427">
        <f t="shared" si="200"/>
        <v>110</v>
      </c>
      <c r="I427">
        <f t="shared" si="201"/>
        <v>135</v>
      </c>
      <c r="J427">
        <f t="shared" si="202"/>
        <v>135</v>
      </c>
      <c r="K427">
        <f t="shared" si="203"/>
        <v>102</v>
      </c>
      <c r="L427">
        <f t="shared" si="204"/>
        <v>102</v>
      </c>
      <c r="M427">
        <f t="shared" si="205"/>
        <v>115</v>
      </c>
      <c r="N427">
        <f t="shared" si="206"/>
        <v>115</v>
      </c>
      <c r="O427">
        <f t="shared" si="207"/>
        <v>92</v>
      </c>
      <c r="P427">
        <f t="shared" si="208"/>
        <v>92</v>
      </c>
      <c r="Q427">
        <f t="shared" si="209"/>
        <v>110</v>
      </c>
      <c r="R427">
        <f t="shared" si="210"/>
        <v>110</v>
      </c>
      <c r="S427">
        <f t="shared" si="211"/>
        <v>125</v>
      </c>
      <c r="T427">
        <f t="shared" si="212"/>
        <v>125</v>
      </c>
      <c r="U427">
        <f t="shared" si="213"/>
        <v>97</v>
      </c>
      <c r="V427">
        <f t="shared" si="214"/>
        <v>97</v>
      </c>
      <c r="W427">
        <f t="shared" si="215"/>
        <v>102</v>
      </c>
      <c r="X427">
        <f t="shared" si="216"/>
        <v>102</v>
      </c>
      <c r="Y427">
        <f t="shared" si="217"/>
        <v>89.5</v>
      </c>
      <c r="Z427">
        <f t="shared" si="218"/>
        <v>89.5</v>
      </c>
      <c r="AA427">
        <f t="shared" si="219"/>
        <v>100</v>
      </c>
      <c r="AB427">
        <f t="shared" si="220"/>
        <v>100</v>
      </c>
      <c r="AC427" s="27">
        <f t="shared" si="221"/>
        <v>95</v>
      </c>
      <c r="AD427">
        <f t="shared" si="222"/>
        <v>75</v>
      </c>
    </row>
    <row r="428" spans="1:30" hidden="1" x14ac:dyDescent="0.2">
      <c r="A428" t="str">
        <f t="shared" si="223"/>
        <v>White  6.0,  Green</v>
      </c>
      <c r="B428" s="11">
        <f t="shared" si="224"/>
        <v>75</v>
      </c>
      <c r="C428">
        <f t="shared" si="195"/>
        <v>100</v>
      </c>
      <c r="D428">
        <f t="shared" si="196"/>
        <v>100</v>
      </c>
      <c r="E428">
        <f t="shared" si="197"/>
        <v>105</v>
      </c>
      <c r="F428">
        <f t="shared" si="198"/>
        <v>105</v>
      </c>
      <c r="G428">
        <f t="shared" si="199"/>
        <v>110</v>
      </c>
      <c r="H428">
        <f t="shared" si="200"/>
        <v>110</v>
      </c>
      <c r="I428">
        <f t="shared" si="201"/>
        <v>135</v>
      </c>
      <c r="J428">
        <f t="shared" si="202"/>
        <v>135</v>
      </c>
      <c r="K428">
        <f t="shared" si="203"/>
        <v>102</v>
      </c>
      <c r="L428">
        <f t="shared" si="204"/>
        <v>102</v>
      </c>
      <c r="M428">
        <f t="shared" si="205"/>
        <v>115</v>
      </c>
      <c r="N428">
        <f t="shared" si="206"/>
        <v>115</v>
      </c>
      <c r="O428">
        <f t="shared" si="207"/>
        <v>92</v>
      </c>
      <c r="P428">
        <f t="shared" si="208"/>
        <v>92</v>
      </c>
      <c r="Q428">
        <f t="shared" si="209"/>
        <v>110</v>
      </c>
      <c r="R428">
        <f t="shared" si="210"/>
        <v>110</v>
      </c>
      <c r="S428">
        <f t="shared" si="211"/>
        <v>125</v>
      </c>
      <c r="T428">
        <f t="shared" si="212"/>
        <v>125</v>
      </c>
      <c r="U428">
        <f t="shared" si="213"/>
        <v>97</v>
      </c>
      <c r="V428">
        <f t="shared" si="214"/>
        <v>97</v>
      </c>
      <c r="W428">
        <f t="shared" si="215"/>
        <v>102</v>
      </c>
      <c r="X428">
        <f t="shared" si="216"/>
        <v>102</v>
      </c>
      <c r="Y428">
        <f t="shared" si="217"/>
        <v>89.5</v>
      </c>
      <c r="Z428">
        <f t="shared" si="218"/>
        <v>89.5</v>
      </c>
      <c r="AA428">
        <f t="shared" si="219"/>
        <v>100</v>
      </c>
      <c r="AB428">
        <f t="shared" si="220"/>
        <v>100</v>
      </c>
      <c r="AC428" s="27">
        <f t="shared" si="221"/>
        <v>95</v>
      </c>
      <c r="AD428">
        <f t="shared" si="222"/>
        <v>75</v>
      </c>
    </row>
    <row r="429" spans="1:30" x14ac:dyDescent="0.2">
      <c r="A429" t="str">
        <f t="shared" si="223"/>
        <v>White  6.0,  Orange  5.6</v>
      </c>
      <c r="B429" s="11">
        <f t="shared" si="224"/>
        <v>47</v>
      </c>
      <c r="C429">
        <f t="shared" si="195"/>
        <v>72</v>
      </c>
      <c r="D429">
        <f t="shared" si="196"/>
        <v>72</v>
      </c>
      <c r="E429">
        <f t="shared" si="197"/>
        <v>77</v>
      </c>
      <c r="F429">
        <f t="shared" si="198"/>
        <v>77</v>
      </c>
      <c r="G429">
        <f t="shared" si="199"/>
        <v>82</v>
      </c>
      <c r="H429">
        <f t="shared" si="200"/>
        <v>82</v>
      </c>
      <c r="I429">
        <f t="shared" si="201"/>
        <v>107</v>
      </c>
      <c r="J429">
        <f t="shared" si="202"/>
        <v>107</v>
      </c>
      <c r="K429">
        <f t="shared" si="203"/>
        <v>74</v>
      </c>
      <c r="L429">
        <f t="shared" si="204"/>
        <v>74</v>
      </c>
      <c r="M429">
        <f t="shared" si="205"/>
        <v>87</v>
      </c>
      <c r="N429">
        <f t="shared" si="206"/>
        <v>87</v>
      </c>
      <c r="O429">
        <f t="shared" si="207"/>
        <v>64</v>
      </c>
      <c r="P429">
        <f t="shared" si="208"/>
        <v>64</v>
      </c>
      <c r="Q429">
        <f t="shared" si="209"/>
        <v>82</v>
      </c>
      <c r="R429">
        <f t="shared" si="210"/>
        <v>82</v>
      </c>
      <c r="S429">
        <f t="shared" si="211"/>
        <v>97</v>
      </c>
      <c r="T429">
        <f t="shared" si="212"/>
        <v>97</v>
      </c>
      <c r="U429">
        <f t="shared" si="213"/>
        <v>69</v>
      </c>
      <c r="V429">
        <f t="shared" si="214"/>
        <v>69</v>
      </c>
      <c r="W429">
        <f t="shared" si="215"/>
        <v>74</v>
      </c>
      <c r="X429">
        <f t="shared" si="216"/>
        <v>74</v>
      </c>
      <c r="Y429">
        <f t="shared" si="217"/>
        <v>61.5</v>
      </c>
      <c r="Z429">
        <f t="shared" si="218"/>
        <v>61.5</v>
      </c>
      <c r="AA429">
        <f t="shared" si="219"/>
        <v>72</v>
      </c>
      <c r="AB429">
        <f t="shared" si="220"/>
        <v>72</v>
      </c>
      <c r="AC429" s="27">
        <f t="shared" si="221"/>
        <v>67</v>
      </c>
      <c r="AD429">
        <f t="shared" si="222"/>
        <v>47</v>
      </c>
    </row>
    <row r="430" spans="1:30" hidden="1" x14ac:dyDescent="0.2">
      <c r="A430" t="str">
        <f t="shared" si="223"/>
        <v>White  6.0,  Orange</v>
      </c>
      <c r="B430" s="11">
        <f t="shared" si="224"/>
        <v>47</v>
      </c>
      <c r="C430">
        <f t="shared" si="195"/>
        <v>72</v>
      </c>
      <c r="D430">
        <f t="shared" si="196"/>
        <v>72</v>
      </c>
      <c r="E430">
        <f t="shared" si="197"/>
        <v>77</v>
      </c>
      <c r="F430">
        <f t="shared" si="198"/>
        <v>77</v>
      </c>
      <c r="G430">
        <f t="shared" si="199"/>
        <v>82</v>
      </c>
      <c r="H430">
        <f t="shared" si="200"/>
        <v>82</v>
      </c>
      <c r="I430">
        <f t="shared" si="201"/>
        <v>107</v>
      </c>
      <c r="J430">
        <f t="shared" si="202"/>
        <v>107</v>
      </c>
      <c r="K430">
        <f t="shared" si="203"/>
        <v>74</v>
      </c>
      <c r="L430">
        <f t="shared" si="204"/>
        <v>74</v>
      </c>
      <c r="M430">
        <f t="shared" si="205"/>
        <v>87</v>
      </c>
      <c r="N430">
        <f t="shared" si="206"/>
        <v>87</v>
      </c>
      <c r="O430">
        <f t="shared" si="207"/>
        <v>64</v>
      </c>
      <c r="P430">
        <f t="shared" si="208"/>
        <v>64</v>
      </c>
      <c r="Q430">
        <f t="shared" si="209"/>
        <v>82</v>
      </c>
      <c r="R430">
        <f t="shared" si="210"/>
        <v>82</v>
      </c>
      <c r="S430">
        <f t="shared" si="211"/>
        <v>97</v>
      </c>
      <c r="T430">
        <f t="shared" si="212"/>
        <v>97</v>
      </c>
      <c r="U430">
        <f t="shared" si="213"/>
        <v>69</v>
      </c>
      <c r="V430">
        <f t="shared" si="214"/>
        <v>69</v>
      </c>
      <c r="W430">
        <f t="shared" si="215"/>
        <v>74</v>
      </c>
      <c r="X430">
        <f t="shared" si="216"/>
        <v>74</v>
      </c>
      <c r="Y430">
        <f t="shared" si="217"/>
        <v>61.5</v>
      </c>
      <c r="Z430">
        <f t="shared" si="218"/>
        <v>61.5</v>
      </c>
      <c r="AA430">
        <f t="shared" si="219"/>
        <v>72</v>
      </c>
      <c r="AB430">
        <f t="shared" si="220"/>
        <v>72</v>
      </c>
      <c r="AC430" s="27">
        <f t="shared" si="221"/>
        <v>67</v>
      </c>
      <c r="AD430">
        <f t="shared" si="222"/>
        <v>47</v>
      </c>
    </row>
    <row r="431" spans="1:30" x14ac:dyDescent="0.2">
      <c r="A431" t="str">
        <f t="shared" si="223"/>
        <v>White  6.0,  Yellow  6.0</v>
      </c>
      <c r="B431" s="11">
        <f t="shared" si="224"/>
        <v>52</v>
      </c>
      <c r="C431">
        <f t="shared" si="195"/>
        <v>77</v>
      </c>
      <c r="D431">
        <f t="shared" si="196"/>
        <v>77</v>
      </c>
      <c r="E431">
        <f t="shared" si="197"/>
        <v>82</v>
      </c>
      <c r="F431">
        <f t="shared" si="198"/>
        <v>82</v>
      </c>
      <c r="G431">
        <f t="shared" si="199"/>
        <v>87</v>
      </c>
      <c r="H431">
        <f t="shared" si="200"/>
        <v>87</v>
      </c>
      <c r="I431">
        <f t="shared" si="201"/>
        <v>112</v>
      </c>
      <c r="J431">
        <f t="shared" si="202"/>
        <v>112</v>
      </c>
      <c r="K431">
        <f t="shared" si="203"/>
        <v>79</v>
      </c>
      <c r="L431">
        <f t="shared" si="204"/>
        <v>79</v>
      </c>
      <c r="M431">
        <f t="shared" si="205"/>
        <v>92</v>
      </c>
      <c r="N431">
        <f t="shared" si="206"/>
        <v>92</v>
      </c>
      <c r="O431">
        <f t="shared" si="207"/>
        <v>69</v>
      </c>
      <c r="P431">
        <f t="shared" si="208"/>
        <v>69</v>
      </c>
      <c r="Q431">
        <f t="shared" si="209"/>
        <v>87</v>
      </c>
      <c r="R431">
        <f t="shared" si="210"/>
        <v>87</v>
      </c>
      <c r="S431">
        <f t="shared" si="211"/>
        <v>102</v>
      </c>
      <c r="T431">
        <f t="shared" si="212"/>
        <v>102</v>
      </c>
      <c r="U431">
        <f t="shared" si="213"/>
        <v>74</v>
      </c>
      <c r="V431">
        <f t="shared" si="214"/>
        <v>74</v>
      </c>
      <c r="W431">
        <f t="shared" si="215"/>
        <v>79</v>
      </c>
      <c r="X431">
        <f t="shared" si="216"/>
        <v>79</v>
      </c>
      <c r="Y431">
        <f t="shared" si="217"/>
        <v>66.5</v>
      </c>
      <c r="Z431">
        <f t="shared" si="218"/>
        <v>66.5</v>
      </c>
      <c r="AA431">
        <f t="shared" si="219"/>
        <v>77</v>
      </c>
      <c r="AB431">
        <f t="shared" si="220"/>
        <v>77</v>
      </c>
      <c r="AC431" s="27">
        <f t="shared" si="221"/>
        <v>72</v>
      </c>
      <c r="AD431">
        <f t="shared" si="222"/>
        <v>52</v>
      </c>
    </row>
    <row r="432" spans="1:30" hidden="1" x14ac:dyDescent="0.2">
      <c r="A432" t="str">
        <f t="shared" si="223"/>
        <v>White  6.0,  Yellow</v>
      </c>
      <c r="B432" s="11">
        <f t="shared" si="224"/>
        <v>52</v>
      </c>
      <c r="C432">
        <f t="shared" si="195"/>
        <v>77</v>
      </c>
      <c r="D432">
        <f t="shared" si="196"/>
        <v>77</v>
      </c>
      <c r="E432">
        <f t="shared" si="197"/>
        <v>82</v>
      </c>
      <c r="F432">
        <f t="shared" si="198"/>
        <v>82</v>
      </c>
      <c r="G432">
        <f t="shared" si="199"/>
        <v>87</v>
      </c>
      <c r="H432">
        <f t="shared" si="200"/>
        <v>87</v>
      </c>
      <c r="I432">
        <f t="shared" si="201"/>
        <v>112</v>
      </c>
      <c r="J432">
        <f t="shared" si="202"/>
        <v>112</v>
      </c>
      <c r="K432">
        <f t="shared" si="203"/>
        <v>79</v>
      </c>
      <c r="L432">
        <f t="shared" si="204"/>
        <v>79</v>
      </c>
      <c r="M432">
        <f t="shared" si="205"/>
        <v>92</v>
      </c>
      <c r="N432">
        <f t="shared" si="206"/>
        <v>92</v>
      </c>
      <c r="O432">
        <f t="shared" si="207"/>
        <v>69</v>
      </c>
      <c r="P432">
        <f t="shared" si="208"/>
        <v>69</v>
      </c>
      <c r="Q432">
        <f t="shared" si="209"/>
        <v>87</v>
      </c>
      <c r="R432">
        <f t="shared" si="210"/>
        <v>87</v>
      </c>
      <c r="S432">
        <f t="shared" si="211"/>
        <v>102</v>
      </c>
      <c r="T432">
        <f t="shared" si="212"/>
        <v>102</v>
      </c>
      <c r="U432">
        <f t="shared" si="213"/>
        <v>74</v>
      </c>
      <c r="V432">
        <f t="shared" si="214"/>
        <v>74</v>
      </c>
      <c r="W432">
        <f t="shared" si="215"/>
        <v>79</v>
      </c>
      <c r="X432">
        <f t="shared" si="216"/>
        <v>79</v>
      </c>
      <c r="Y432">
        <f t="shared" si="217"/>
        <v>66.5</v>
      </c>
      <c r="Z432">
        <f t="shared" si="218"/>
        <v>66.5</v>
      </c>
      <c r="AA432">
        <f t="shared" si="219"/>
        <v>77</v>
      </c>
      <c r="AB432">
        <f t="shared" si="220"/>
        <v>77</v>
      </c>
      <c r="AC432" s="27">
        <f t="shared" si="221"/>
        <v>72</v>
      </c>
      <c r="AD432">
        <f t="shared" si="222"/>
        <v>52</v>
      </c>
    </row>
    <row r="433" spans="1:30" x14ac:dyDescent="0.2">
      <c r="A433" t="str">
        <f t="shared" si="223"/>
        <v>White  6.0,  Blue  5.0</v>
      </c>
      <c r="B433" s="11">
        <f t="shared" si="224"/>
        <v>39.5</v>
      </c>
      <c r="C433">
        <f t="shared" si="195"/>
        <v>64.5</v>
      </c>
      <c r="D433">
        <f t="shared" si="196"/>
        <v>64.5</v>
      </c>
      <c r="E433">
        <f t="shared" si="197"/>
        <v>69.5</v>
      </c>
      <c r="F433">
        <f t="shared" si="198"/>
        <v>69.5</v>
      </c>
      <c r="G433">
        <f t="shared" si="199"/>
        <v>74.5</v>
      </c>
      <c r="H433">
        <f t="shared" si="200"/>
        <v>74.5</v>
      </c>
      <c r="I433">
        <f t="shared" si="201"/>
        <v>99.5</v>
      </c>
      <c r="J433">
        <f t="shared" si="202"/>
        <v>99.5</v>
      </c>
      <c r="K433">
        <f t="shared" si="203"/>
        <v>66.5</v>
      </c>
      <c r="L433">
        <f t="shared" si="204"/>
        <v>66.5</v>
      </c>
      <c r="M433">
        <f t="shared" si="205"/>
        <v>79.5</v>
      </c>
      <c r="N433">
        <f t="shared" si="206"/>
        <v>79.5</v>
      </c>
      <c r="O433">
        <f t="shared" si="207"/>
        <v>56.5</v>
      </c>
      <c r="P433">
        <f t="shared" si="208"/>
        <v>56.5</v>
      </c>
      <c r="Q433">
        <f t="shared" si="209"/>
        <v>74.5</v>
      </c>
      <c r="R433">
        <f t="shared" si="210"/>
        <v>74.5</v>
      </c>
      <c r="S433">
        <f t="shared" si="211"/>
        <v>89.5</v>
      </c>
      <c r="T433">
        <f t="shared" si="212"/>
        <v>89.5</v>
      </c>
      <c r="U433">
        <f t="shared" si="213"/>
        <v>61.5</v>
      </c>
      <c r="V433">
        <f t="shared" si="214"/>
        <v>61.5</v>
      </c>
      <c r="W433">
        <f t="shared" si="215"/>
        <v>66.5</v>
      </c>
      <c r="X433">
        <f t="shared" si="216"/>
        <v>66.5</v>
      </c>
      <c r="Y433">
        <f t="shared" si="217"/>
        <v>54</v>
      </c>
      <c r="Z433">
        <f t="shared" si="218"/>
        <v>54</v>
      </c>
      <c r="AA433">
        <f t="shared" si="219"/>
        <v>64.5</v>
      </c>
      <c r="AB433">
        <f t="shared" si="220"/>
        <v>64.5</v>
      </c>
      <c r="AC433" s="27">
        <f t="shared" si="221"/>
        <v>59.5</v>
      </c>
      <c r="AD433">
        <f t="shared" si="222"/>
        <v>39.5</v>
      </c>
    </row>
    <row r="434" spans="1:30" hidden="1" x14ac:dyDescent="0.2">
      <c r="A434" t="str">
        <f t="shared" si="223"/>
        <v>White  6.0,  Blue</v>
      </c>
      <c r="B434" s="11">
        <f t="shared" si="224"/>
        <v>39.5</v>
      </c>
      <c r="C434">
        <f t="shared" si="195"/>
        <v>64.5</v>
      </c>
      <c r="D434">
        <f t="shared" si="196"/>
        <v>64.5</v>
      </c>
      <c r="E434">
        <f t="shared" si="197"/>
        <v>69.5</v>
      </c>
      <c r="F434">
        <f t="shared" si="198"/>
        <v>69.5</v>
      </c>
      <c r="G434">
        <f t="shared" si="199"/>
        <v>74.5</v>
      </c>
      <c r="H434">
        <f t="shared" si="200"/>
        <v>74.5</v>
      </c>
      <c r="I434">
        <f t="shared" si="201"/>
        <v>99.5</v>
      </c>
      <c r="J434">
        <f t="shared" si="202"/>
        <v>99.5</v>
      </c>
      <c r="K434">
        <f t="shared" si="203"/>
        <v>66.5</v>
      </c>
      <c r="L434">
        <f t="shared" si="204"/>
        <v>66.5</v>
      </c>
      <c r="M434">
        <f t="shared" si="205"/>
        <v>79.5</v>
      </c>
      <c r="N434">
        <f t="shared" si="206"/>
        <v>79.5</v>
      </c>
      <c r="O434">
        <f t="shared" si="207"/>
        <v>56.5</v>
      </c>
      <c r="P434">
        <f t="shared" si="208"/>
        <v>56.5</v>
      </c>
      <c r="Q434">
        <f t="shared" si="209"/>
        <v>74.5</v>
      </c>
      <c r="R434">
        <f t="shared" si="210"/>
        <v>74.5</v>
      </c>
      <c r="S434">
        <f t="shared" si="211"/>
        <v>89.5</v>
      </c>
      <c r="T434">
        <f t="shared" si="212"/>
        <v>89.5</v>
      </c>
      <c r="U434">
        <f t="shared" si="213"/>
        <v>61.5</v>
      </c>
      <c r="V434">
        <f t="shared" si="214"/>
        <v>61.5</v>
      </c>
      <c r="W434">
        <f t="shared" si="215"/>
        <v>66.5</v>
      </c>
      <c r="X434">
        <f t="shared" si="216"/>
        <v>66.5</v>
      </c>
      <c r="Y434">
        <f t="shared" si="217"/>
        <v>54</v>
      </c>
      <c r="Z434">
        <f t="shared" si="218"/>
        <v>54</v>
      </c>
      <c r="AA434">
        <f t="shared" si="219"/>
        <v>64.5</v>
      </c>
      <c r="AB434">
        <f t="shared" si="220"/>
        <v>64.5</v>
      </c>
      <c r="AC434" s="27">
        <f t="shared" si="221"/>
        <v>59.5</v>
      </c>
      <c r="AD434">
        <f t="shared" si="222"/>
        <v>39.5</v>
      </c>
    </row>
    <row r="435" spans="1:30" x14ac:dyDescent="0.2">
      <c r="A435" t="str">
        <f t="shared" si="223"/>
        <v>White  6.0,  White  6.0</v>
      </c>
      <c r="B435" s="11">
        <f t="shared" si="224"/>
        <v>50</v>
      </c>
      <c r="C435">
        <f t="shared" si="195"/>
        <v>75</v>
      </c>
      <c r="D435">
        <f t="shared" si="196"/>
        <v>75</v>
      </c>
      <c r="E435">
        <f t="shared" si="197"/>
        <v>80</v>
      </c>
      <c r="F435">
        <f t="shared" si="198"/>
        <v>80</v>
      </c>
      <c r="G435">
        <f t="shared" si="199"/>
        <v>85</v>
      </c>
      <c r="H435">
        <f t="shared" si="200"/>
        <v>85</v>
      </c>
      <c r="I435">
        <f t="shared" si="201"/>
        <v>110</v>
      </c>
      <c r="J435">
        <f t="shared" si="202"/>
        <v>110</v>
      </c>
      <c r="K435">
        <f t="shared" si="203"/>
        <v>77</v>
      </c>
      <c r="L435">
        <f t="shared" si="204"/>
        <v>77</v>
      </c>
      <c r="M435">
        <f t="shared" si="205"/>
        <v>90</v>
      </c>
      <c r="N435">
        <f t="shared" si="206"/>
        <v>90</v>
      </c>
      <c r="O435">
        <f t="shared" si="207"/>
        <v>67</v>
      </c>
      <c r="P435">
        <f t="shared" si="208"/>
        <v>67</v>
      </c>
      <c r="Q435">
        <f t="shared" si="209"/>
        <v>85</v>
      </c>
      <c r="R435">
        <f t="shared" si="210"/>
        <v>85</v>
      </c>
      <c r="S435">
        <f t="shared" si="211"/>
        <v>100</v>
      </c>
      <c r="T435">
        <f t="shared" si="212"/>
        <v>100</v>
      </c>
      <c r="U435">
        <f t="shared" si="213"/>
        <v>72</v>
      </c>
      <c r="V435">
        <f t="shared" si="214"/>
        <v>72</v>
      </c>
      <c r="W435">
        <f t="shared" si="215"/>
        <v>77</v>
      </c>
      <c r="X435">
        <f t="shared" si="216"/>
        <v>77</v>
      </c>
      <c r="Y435">
        <f t="shared" si="217"/>
        <v>64.5</v>
      </c>
      <c r="Z435">
        <f t="shared" si="218"/>
        <v>64.5</v>
      </c>
      <c r="AA435" s="9">
        <f t="shared" si="219"/>
        <v>75</v>
      </c>
      <c r="AB435">
        <f t="shared" si="220"/>
        <v>75</v>
      </c>
      <c r="AC435" s="27">
        <f t="shared" si="221"/>
        <v>70</v>
      </c>
      <c r="AD435">
        <f t="shared" si="222"/>
        <v>50</v>
      </c>
    </row>
    <row r="436" spans="1:30" hidden="1" x14ac:dyDescent="0.2">
      <c r="A436" t="str">
        <f t="shared" si="223"/>
        <v>White  6.0,  White</v>
      </c>
      <c r="B436" s="11">
        <f t="shared" si="224"/>
        <v>50</v>
      </c>
      <c r="C436">
        <f t="shared" si="195"/>
        <v>75</v>
      </c>
      <c r="D436">
        <f t="shared" si="196"/>
        <v>75</v>
      </c>
      <c r="E436">
        <f t="shared" si="197"/>
        <v>80</v>
      </c>
      <c r="F436">
        <f t="shared" si="198"/>
        <v>80</v>
      </c>
      <c r="G436">
        <f t="shared" si="199"/>
        <v>85</v>
      </c>
      <c r="H436">
        <f t="shared" si="200"/>
        <v>85</v>
      </c>
      <c r="I436">
        <f t="shared" si="201"/>
        <v>110</v>
      </c>
      <c r="J436">
        <f t="shared" si="202"/>
        <v>110</v>
      </c>
      <c r="K436">
        <f t="shared" si="203"/>
        <v>77</v>
      </c>
      <c r="L436">
        <f t="shared" si="204"/>
        <v>77</v>
      </c>
      <c r="M436">
        <f t="shared" si="205"/>
        <v>90</v>
      </c>
      <c r="N436">
        <f t="shared" si="206"/>
        <v>90</v>
      </c>
      <c r="O436">
        <f t="shared" si="207"/>
        <v>67</v>
      </c>
      <c r="P436">
        <f t="shared" si="208"/>
        <v>67</v>
      </c>
      <c r="Q436">
        <f t="shared" si="209"/>
        <v>85</v>
      </c>
      <c r="R436">
        <f t="shared" si="210"/>
        <v>85</v>
      </c>
      <c r="S436">
        <f t="shared" si="211"/>
        <v>100</v>
      </c>
      <c r="T436">
        <f t="shared" si="212"/>
        <v>100</v>
      </c>
      <c r="U436">
        <f t="shared" si="213"/>
        <v>72</v>
      </c>
      <c r="V436">
        <f t="shared" si="214"/>
        <v>72</v>
      </c>
      <c r="W436">
        <f t="shared" si="215"/>
        <v>77</v>
      </c>
      <c r="X436">
        <f t="shared" si="216"/>
        <v>77</v>
      </c>
      <c r="Y436">
        <f t="shared" si="217"/>
        <v>64.5</v>
      </c>
      <c r="Z436">
        <f t="shared" si="218"/>
        <v>64.5</v>
      </c>
      <c r="AA436">
        <f t="shared" si="219"/>
        <v>75</v>
      </c>
      <c r="AB436">
        <f t="shared" si="220"/>
        <v>75</v>
      </c>
      <c r="AC436" s="27">
        <f t="shared" si="221"/>
        <v>70</v>
      </c>
      <c r="AD436">
        <f t="shared" si="222"/>
        <v>50</v>
      </c>
    </row>
    <row r="437" spans="1:30" x14ac:dyDescent="0.2">
      <c r="A437" t="str">
        <f t="shared" si="223"/>
        <v>White  6.0,  Red/Green  5.6</v>
      </c>
      <c r="B437" s="11">
        <f t="shared" si="224"/>
        <v>45</v>
      </c>
      <c r="C437">
        <f t="shared" si="195"/>
        <v>70</v>
      </c>
      <c r="D437">
        <f t="shared" si="196"/>
        <v>70</v>
      </c>
      <c r="E437">
        <f t="shared" si="197"/>
        <v>75</v>
      </c>
      <c r="F437">
        <f t="shared" si="198"/>
        <v>75</v>
      </c>
      <c r="G437">
        <f t="shared" si="199"/>
        <v>80</v>
      </c>
      <c r="H437">
        <f t="shared" si="200"/>
        <v>80</v>
      </c>
      <c r="I437">
        <f t="shared" si="201"/>
        <v>105</v>
      </c>
      <c r="J437">
        <f t="shared" si="202"/>
        <v>105</v>
      </c>
      <c r="K437">
        <f t="shared" si="203"/>
        <v>72</v>
      </c>
      <c r="L437">
        <f t="shared" si="204"/>
        <v>72</v>
      </c>
      <c r="M437">
        <f t="shared" si="205"/>
        <v>85</v>
      </c>
      <c r="N437">
        <f t="shared" si="206"/>
        <v>85</v>
      </c>
      <c r="O437">
        <f t="shared" si="207"/>
        <v>62</v>
      </c>
      <c r="P437">
        <f t="shared" si="208"/>
        <v>62</v>
      </c>
      <c r="Q437">
        <f t="shared" si="209"/>
        <v>80</v>
      </c>
      <c r="R437">
        <f t="shared" si="210"/>
        <v>80</v>
      </c>
      <c r="S437">
        <f t="shared" si="211"/>
        <v>95</v>
      </c>
      <c r="T437">
        <f t="shared" si="212"/>
        <v>95</v>
      </c>
      <c r="U437">
        <f t="shared" si="213"/>
        <v>67</v>
      </c>
      <c r="V437">
        <f t="shared" si="214"/>
        <v>67</v>
      </c>
      <c r="W437">
        <f t="shared" si="215"/>
        <v>72</v>
      </c>
      <c r="X437">
        <f t="shared" si="216"/>
        <v>72</v>
      </c>
      <c r="Y437">
        <f t="shared" si="217"/>
        <v>59.5</v>
      </c>
      <c r="Z437">
        <f t="shared" si="218"/>
        <v>59.5</v>
      </c>
      <c r="AA437">
        <f t="shared" si="219"/>
        <v>70</v>
      </c>
      <c r="AB437">
        <f t="shared" si="220"/>
        <v>70</v>
      </c>
      <c r="AC437" s="27">
        <f t="shared" si="221"/>
        <v>65</v>
      </c>
      <c r="AD437">
        <f t="shared" si="222"/>
        <v>45</v>
      </c>
    </row>
    <row r="438" spans="1:30" hidden="1" x14ac:dyDescent="0.2">
      <c r="A438" t="str">
        <f t="shared" si="223"/>
        <v>White  6.0,  Red/Green</v>
      </c>
      <c r="B438" s="11">
        <f t="shared" si="224"/>
        <v>25</v>
      </c>
      <c r="C438">
        <f t="shared" si="195"/>
        <v>50</v>
      </c>
      <c r="D438">
        <f t="shared" si="196"/>
        <v>50</v>
      </c>
      <c r="E438">
        <f t="shared" si="197"/>
        <v>55</v>
      </c>
      <c r="F438">
        <f t="shared" si="198"/>
        <v>55</v>
      </c>
      <c r="G438">
        <f t="shared" si="199"/>
        <v>60</v>
      </c>
      <c r="H438">
        <f t="shared" si="200"/>
        <v>60</v>
      </c>
      <c r="I438">
        <f t="shared" si="201"/>
        <v>85</v>
      </c>
      <c r="J438">
        <f t="shared" si="202"/>
        <v>85</v>
      </c>
      <c r="K438">
        <f t="shared" si="203"/>
        <v>52</v>
      </c>
      <c r="L438">
        <f t="shared" si="204"/>
        <v>52</v>
      </c>
      <c r="M438">
        <f t="shared" si="205"/>
        <v>65</v>
      </c>
      <c r="N438">
        <f t="shared" si="206"/>
        <v>65</v>
      </c>
      <c r="O438">
        <f t="shared" si="207"/>
        <v>42</v>
      </c>
      <c r="P438">
        <f t="shared" si="208"/>
        <v>42</v>
      </c>
      <c r="Q438">
        <f t="shared" si="209"/>
        <v>60</v>
      </c>
      <c r="R438">
        <f t="shared" si="210"/>
        <v>60</v>
      </c>
      <c r="S438">
        <f t="shared" si="211"/>
        <v>75</v>
      </c>
      <c r="T438">
        <f t="shared" si="212"/>
        <v>75</v>
      </c>
      <c r="U438">
        <f t="shared" si="213"/>
        <v>47</v>
      </c>
      <c r="V438">
        <f t="shared" si="214"/>
        <v>47</v>
      </c>
      <c r="W438">
        <f t="shared" si="215"/>
        <v>52</v>
      </c>
      <c r="X438">
        <f t="shared" si="216"/>
        <v>52</v>
      </c>
      <c r="Y438">
        <f t="shared" si="217"/>
        <v>39.5</v>
      </c>
      <c r="Z438">
        <f t="shared" si="218"/>
        <v>39.5</v>
      </c>
      <c r="AA438">
        <f t="shared" si="219"/>
        <v>50</v>
      </c>
      <c r="AB438">
        <f t="shared" si="220"/>
        <v>50</v>
      </c>
      <c r="AC438" s="27">
        <f t="shared" si="221"/>
        <v>45</v>
      </c>
      <c r="AD438">
        <f t="shared" si="222"/>
        <v>25</v>
      </c>
    </row>
    <row r="439" spans="1:30" x14ac:dyDescent="0.2">
      <c r="A439" t="str">
        <f>$AC$41&amp;",  "&amp;$A43</f>
        <v>Red/Green  5.6,  Alpine Blue 5.6</v>
      </c>
      <c r="B439" s="11">
        <f>AC43</f>
        <v>45</v>
      </c>
      <c r="C439">
        <f t="shared" si="195"/>
        <v>70</v>
      </c>
      <c r="D439">
        <f t="shared" si="196"/>
        <v>70</v>
      </c>
      <c r="E439">
        <f t="shared" si="197"/>
        <v>75</v>
      </c>
      <c r="F439">
        <f t="shared" si="198"/>
        <v>75</v>
      </c>
      <c r="G439">
        <f t="shared" si="199"/>
        <v>80</v>
      </c>
      <c r="H439">
        <f t="shared" si="200"/>
        <v>80</v>
      </c>
      <c r="I439">
        <f t="shared" si="201"/>
        <v>105</v>
      </c>
      <c r="J439">
        <f t="shared" si="202"/>
        <v>105</v>
      </c>
      <c r="K439">
        <f t="shared" si="203"/>
        <v>72</v>
      </c>
      <c r="L439">
        <f t="shared" si="204"/>
        <v>72</v>
      </c>
      <c r="M439">
        <f t="shared" si="205"/>
        <v>85</v>
      </c>
      <c r="N439">
        <f t="shared" si="206"/>
        <v>85</v>
      </c>
      <c r="O439">
        <f t="shared" si="207"/>
        <v>62</v>
      </c>
      <c r="P439">
        <f t="shared" si="208"/>
        <v>62</v>
      </c>
      <c r="Q439">
        <f t="shared" si="209"/>
        <v>80</v>
      </c>
      <c r="R439">
        <f t="shared" si="210"/>
        <v>80</v>
      </c>
      <c r="S439">
        <f t="shared" si="211"/>
        <v>95</v>
      </c>
      <c r="T439">
        <f t="shared" si="212"/>
        <v>95</v>
      </c>
      <c r="U439">
        <f t="shared" si="213"/>
        <v>67</v>
      </c>
      <c r="V439">
        <f t="shared" si="214"/>
        <v>67</v>
      </c>
      <c r="W439">
        <f t="shared" si="215"/>
        <v>72</v>
      </c>
      <c r="X439">
        <f t="shared" si="216"/>
        <v>72</v>
      </c>
      <c r="Y439">
        <f t="shared" si="217"/>
        <v>59.5</v>
      </c>
      <c r="Z439">
        <f t="shared" si="218"/>
        <v>59.5</v>
      </c>
      <c r="AA439">
        <f t="shared" si="219"/>
        <v>70</v>
      </c>
      <c r="AB439">
        <f t="shared" si="220"/>
        <v>70</v>
      </c>
      <c r="AC439" s="27">
        <f t="shared" si="221"/>
        <v>65</v>
      </c>
      <c r="AD439">
        <f t="shared" si="222"/>
        <v>45</v>
      </c>
    </row>
    <row r="440" spans="1:30" hidden="1" x14ac:dyDescent="0.2">
      <c r="A440" t="str">
        <f t="shared" ref="A440:A466" si="225">$AC$41&amp;",  "&amp;$A44</f>
        <v>Red/Green  5.6,  Alpine Blue</v>
      </c>
      <c r="B440" s="11">
        <f t="shared" ref="B440:B466" si="226">AC44</f>
        <v>45</v>
      </c>
      <c r="C440">
        <f t="shared" si="195"/>
        <v>70</v>
      </c>
      <c r="D440">
        <f t="shared" si="196"/>
        <v>70</v>
      </c>
      <c r="E440">
        <f t="shared" si="197"/>
        <v>75</v>
      </c>
      <c r="F440">
        <f t="shared" si="198"/>
        <v>75</v>
      </c>
      <c r="G440">
        <f t="shared" si="199"/>
        <v>80</v>
      </c>
      <c r="H440">
        <f t="shared" si="200"/>
        <v>80</v>
      </c>
      <c r="I440">
        <f t="shared" si="201"/>
        <v>105</v>
      </c>
      <c r="J440">
        <f t="shared" si="202"/>
        <v>105</v>
      </c>
      <c r="K440">
        <f t="shared" si="203"/>
        <v>72</v>
      </c>
      <c r="L440">
        <f t="shared" si="204"/>
        <v>72</v>
      </c>
      <c r="M440">
        <f t="shared" si="205"/>
        <v>85</v>
      </c>
      <c r="N440">
        <f t="shared" si="206"/>
        <v>85</v>
      </c>
      <c r="O440">
        <f t="shared" si="207"/>
        <v>62</v>
      </c>
      <c r="P440">
        <f t="shared" si="208"/>
        <v>62</v>
      </c>
      <c r="Q440">
        <f t="shared" si="209"/>
        <v>80</v>
      </c>
      <c r="R440">
        <f t="shared" si="210"/>
        <v>80</v>
      </c>
      <c r="S440">
        <f t="shared" si="211"/>
        <v>95</v>
      </c>
      <c r="T440">
        <f t="shared" si="212"/>
        <v>95</v>
      </c>
      <c r="U440">
        <f t="shared" si="213"/>
        <v>67</v>
      </c>
      <c r="V440">
        <f t="shared" si="214"/>
        <v>67</v>
      </c>
      <c r="W440">
        <f t="shared" si="215"/>
        <v>72</v>
      </c>
      <c r="X440">
        <f t="shared" si="216"/>
        <v>72</v>
      </c>
      <c r="Y440">
        <f t="shared" si="217"/>
        <v>59.5</v>
      </c>
      <c r="Z440">
        <f t="shared" si="218"/>
        <v>59.5</v>
      </c>
      <c r="AA440">
        <f t="shared" si="219"/>
        <v>70</v>
      </c>
      <c r="AB440">
        <f t="shared" si="220"/>
        <v>70</v>
      </c>
      <c r="AC440" s="27">
        <f t="shared" si="221"/>
        <v>65</v>
      </c>
      <c r="AD440">
        <f t="shared" si="222"/>
        <v>45</v>
      </c>
    </row>
    <row r="441" spans="1:30" x14ac:dyDescent="0.2">
      <c r="A441" t="str">
        <f t="shared" si="225"/>
        <v>Red/Green  5.6,  Brown  5.6</v>
      </c>
      <c r="B441" s="11">
        <f t="shared" si="226"/>
        <v>50</v>
      </c>
      <c r="C441">
        <f t="shared" si="195"/>
        <v>75</v>
      </c>
      <c r="D441">
        <f t="shared" si="196"/>
        <v>75</v>
      </c>
      <c r="E441">
        <f t="shared" si="197"/>
        <v>80</v>
      </c>
      <c r="F441">
        <f t="shared" si="198"/>
        <v>80</v>
      </c>
      <c r="G441">
        <f t="shared" si="199"/>
        <v>85</v>
      </c>
      <c r="H441">
        <f t="shared" si="200"/>
        <v>85</v>
      </c>
      <c r="I441">
        <f t="shared" si="201"/>
        <v>110</v>
      </c>
      <c r="J441">
        <f t="shared" si="202"/>
        <v>110</v>
      </c>
      <c r="K441">
        <f t="shared" si="203"/>
        <v>77</v>
      </c>
      <c r="L441">
        <f t="shared" si="204"/>
        <v>77</v>
      </c>
      <c r="M441">
        <f t="shared" si="205"/>
        <v>90</v>
      </c>
      <c r="N441">
        <f t="shared" si="206"/>
        <v>90</v>
      </c>
      <c r="O441">
        <f t="shared" si="207"/>
        <v>67</v>
      </c>
      <c r="P441">
        <f t="shared" si="208"/>
        <v>67</v>
      </c>
      <c r="Q441">
        <f t="shared" si="209"/>
        <v>85</v>
      </c>
      <c r="R441">
        <f t="shared" si="210"/>
        <v>85</v>
      </c>
      <c r="S441">
        <f t="shared" si="211"/>
        <v>100</v>
      </c>
      <c r="T441">
        <f t="shared" si="212"/>
        <v>100</v>
      </c>
      <c r="U441">
        <f t="shared" si="213"/>
        <v>72</v>
      </c>
      <c r="V441">
        <f t="shared" si="214"/>
        <v>72</v>
      </c>
      <c r="W441">
        <f t="shared" si="215"/>
        <v>77</v>
      </c>
      <c r="X441">
        <f t="shared" si="216"/>
        <v>77</v>
      </c>
      <c r="Y441">
        <f t="shared" si="217"/>
        <v>64.5</v>
      </c>
      <c r="Z441">
        <f t="shared" si="218"/>
        <v>64.5</v>
      </c>
      <c r="AA441">
        <f t="shared" si="219"/>
        <v>75</v>
      </c>
      <c r="AB441">
        <f t="shared" si="220"/>
        <v>75</v>
      </c>
      <c r="AC441" s="27">
        <f t="shared" si="221"/>
        <v>70</v>
      </c>
      <c r="AD441">
        <f t="shared" si="222"/>
        <v>50</v>
      </c>
    </row>
    <row r="442" spans="1:30" hidden="1" x14ac:dyDescent="0.2">
      <c r="A442" t="str">
        <f t="shared" si="225"/>
        <v>Red/Green  5.6,  Brown</v>
      </c>
      <c r="B442" s="11">
        <f t="shared" si="226"/>
        <v>50</v>
      </c>
      <c r="C442">
        <f t="shared" si="195"/>
        <v>75</v>
      </c>
      <c r="D442">
        <f t="shared" si="196"/>
        <v>75</v>
      </c>
      <c r="E442">
        <f t="shared" si="197"/>
        <v>80</v>
      </c>
      <c r="F442">
        <f t="shared" si="198"/>
        <v>80</v>
      </c>
      <c r="G442">
        <f t="shared" si="199"/>
        <v>85</v>
      </c>
      <c r="H442">
        <f t="shared" si="200"/>
        <v>85</v>
      </c>
      <c r="I442">
        <f t="shared" si="201"/>
        <v>110</v>
      </c>
      <c r="J442">
        <f t="shared" si="202"/>
        <v>110</v>
      </c>
      <c r="K442">
        <f t="shared" si="203"/>
        <v>77</v>
      </c>
      <c r="L442">
        <f t="shared" si="204"/>
        <v>77</v>
      </c>
      <c r="M442">
        <f t="shared" si="205"/>
        <v>90</v>
      </c>
      <c r="N442">
        <f t="shared" si="206"/>
        <v>90</v>
      </c>
      <c r="O442">
        <f t="shared" si="207"/>
        <v>67</v>
      </c>
      <c r="P442">
        <f t="shared" si="208"/>
        <v>67</v>
      </c>
      <c r="Q442">
        <f t="shared" si="209"/>
        <v>85</v>
      </c>
      <c r="R442">
        <f t="shared" si="210"/>
        <v>85</v>
      </c>
      <c r="S442">
        <f t="shared" si="211"/>
        <v>100</v>
      </c>
      <c r="T442">
        <f t="shared" si="212"/>
        <v>100</v>
      </c>
      <c r="U442">
        <f t="shared" si="213"/>
        <v>72</v>
      </c>
      <c r="V442">
        <f t="shared" si="214"/>
        <v>72</v>
      </c>
      <c r="W442">
        <f t="shared" si="215"/>
        <v>77</v>
      </c>
      <c r="X442">
        <f t="shared" si="216"/>
        <v>77</v>
      </c>
      <c r="Y442">
        <f t="shared" si="217"/>
        <v>64.5</v>
      </c>
      <c r="Z442">
        <f t="shared" si="218"/>
        <v>64.5</v>
      </c>
      <c r="AA442">
        <f t="shared" si="219"/>
        <v>75</v>
      </c>
      <c r="AB442">
        <f t="shared" si="220"/>
        <v>75</v>
      </c>
      <c r="AC442" s="27">
        <f t="shared" si="221"/>
        <v>70</v>
      </c>
      <c r="AD442">
        <f t="shared" si="222"/>
        <v>50</v>
      </c>
    </row>
    <row r="443" spans="1:30" x14ac:dyDescent="0.2">
      <c r="A443" t="str">
        <f t="shared" si="225"/>
        <v>Red/Green  5.6,  Desert Sand 6.0</v>
      </c>
      <c r="B443" s="11">
        <f t="shared" si="226"/>
        <v>55</v>
      </c>
      <c r="C443">
        <f t="shared" si="195"/>
        <v>80</v>
      </c>
      <c r="D443">
        <f t="shared" si="196"/>
        <v>80</v>
      </c>
      <c r="E443">
        <f t="shared" si="197"/>
        <v>85</v>
      </c>
      <c r="F443">
        <f t="shared" si="198"/>
        <v>85</v>
      </c>
      <c r="G443">
        <f t="shared" si="199"/>
        <v>90</v>
      </c>
      <c r="H443">
        <f t="shared" si="200"/>
        <v>90</v>
      </c>
      <c r="I443">
        <f t="shared" si="201"/>
        <v>115</v>
      </c>
      <c r="J443">
        <f t="shared" si="202"/>
        <v>115</v>
      </c>
      <c r="K443">
        <f t="shared" si="203"/>
        <v>82</v>
      </c>
      <c r="L443">
        <f t="shared" si="204"/>
        <v>82</v>
      </c>
      <c r="M443">
        <f t="shared" si="205"/>
        <v>95</v>
      </c>
      <c r="N443">
        <f t="shared" si="206"/>
        <v>95</v>
      </c>
      <c r="O443">
        <f t="shared" si="207"/>
        <v>72</v>
      </c>
      <c r="P443">
        <f t="shared" si="208"/>
        <v>72</v>
      </c>
      <c r="Q443">
        <f t="shared" si="209"/>
        <v>90</v>
      </c>
      <c r="R443">
        <f t="shared" si="210"/>
        <v>90</v>
      </c>
      <c r="S443">
        <f t="shared" si="211"/>
        <v>105</v>
      </c>
      <c r="T443">
        <f t="shared" si="212"/>
        <v>105</v>
      </c>
      <c r="U443">
        <f t="shared" si="213"/>
        <v>77</v>
      </c>
      <c r="V443">
        <f t="shared" si="214"/>
        <v>77</v>
      </c>
      <c r="W443">
        <f t="shared" si="215"/>
        <v>82</v>
      </c>
      <c r="X443">
        <f t="shared" si="216"/>
        <v>82</v>
      </c>
      <c r="Y443">
        <f t="shared" si="217"/>
        <v>69.5</v>
      </c>
      <c r="Z443">
        <f t="shared" si="218"/>
        <v>69.5</v>
      </c>
      <c r="AA443">
        <f t="shared" si="219"/>
        <v>80</v>
      </c>
      <c r="AB443">
        <f t="shared" si="220"/>
        <v>80</v>
      </c>
      <c r="AC443" s="27">
        <f t="shared" si="221"/>
        <v>75</v>
      </c>
      <c r="AD443">
        <f t="shared" si="222"/>
        <v>55</v>
      </c>
    </row>
    <row r="444" spans="1:30" hidden="1" x14ac:dyDescent="0.2">
      <c r="A444" t="str">
        <f t="shared" si="225"/>
        <v>Red/Green  5.6,  Desert Sand</v>
      </c>
      <c r="B444" s="11">
        <f t="shared" si="226"/>
        <v>55</v>
      </c>
      <c r="C444">
        <f t="shared" si="195"/>
        <v>80</v>
      </c>
      <c r="D444">
        <f t="shared" si="196"/>
        <v>80</v>
      </c>
      <c r="E444">
        <f t="shared" si="197"/>
        <v>85</v>
      </c>
      <c r="F444">
        <f t="shared" si="198"/>
        <v>85</v>
      </c>
      <c r="G444">
        <f t="shared" si="199"/>
        <v>90</v>
      </c>
      <c r="H444">
        <f t="shared" si="200"/>
        <v>90</v>
      </c>
      <c r="I444">
        <f t="shared" si="201"/>
        <v>115</v>
      </c>
      <c r="J444">
        <f t="shared" si="202"/>
        <v>115</v>
      </c>
      <c r="K444">
        <f t="shared" si="203"/>
        <v>82</v>
      </c>
      <c r="L444">
        <f t="shared" si="204"/>
        <v>82</v>
      </c>
      <c r="M444">
        <f t="shared" si="205"/>
        <v>95</v>
      </c>
      <c r="N444">
        <f t="shared" si="206"/>
        <v>95</v>
      </c>
      <c r="O444">
        <f t="shared" si="207"/>
        <v>72</v>
      </c>
      <c r="P444">
        <f t="shared" si="208"/>
        <v>72</v>
      </c>
      <c r="Q444">
        <f t="shared" si="209"/>
        <v>90</v>
      </c>
      <c r="R444">
        <f t="shared" si="210"/>
        <v>90</v>
      </c>
      <c r="S444">
        <f t="shared" si="211"/>
        <v>105</v>
      </c>
      <c r="T444">
        <f t="shared" si="212"/>
        <v>105</v>
      </c>
      <c r="U444">
        <f t="shared" si="213"/>
        <v>77</v>
      </c>
      <c r="V444">
        <f t="shared" si="214"/>
        <v>77</v>
      </c>
      <c r="W444">
        <f t="shared" si="215"/>
        <v>82</v>
      </c>
      <c r="X444">
        <f t="shared" si="216"/>
        <v>82</v>
      </c>
      <c r="Y444">
        <f t="shared" si="217"/>
        <v>69.5</v>
      </c>
      <c r="Z444">
        <f t="shared" si="218"/>
        <v>69.5</v>
      </c>
      <c r="AA444">
        <f t="shared" si="219"/>
        <v>80</v>
      </c>
      <c r="AB444">
        <f t="shared" si="220"/>
        <v>80</v>
      </c>
      <c r="AC444" s="27">
        <f t="shared" si="221"/>
        <v>75</v>
      </c>
      <c r="AD444">
        <f t="shared" si="222"/>
        <v>55</v>
      </c>
    </row>
    <row r="445" spans="1:30" x14ac:dyDescent="0.2">
      <c r="A445" t="str">
        <f t="shared" si="225"/>
        <v>Red/Green  5.6,  Red  7.1</v>
      </c>
      <c r="B445" s="11">
        <f t="shared" si="226"/>
        <v>80</v>
      </c>
      <c r="C445">
        <f t="shared" si="195"/>
        <v>105</v>
      </c>
      <c r="D445">
        <f t="shared" si="196"/>
        <v>105</v>
      </c>
      <c r="E445">
        <f t="shared" si="197"/>
        <v>110</v>
      </c>
      <c r="F445">
        <f t="shared" si="198"/>
        <v>110</v>
      </c>
      <c r="G445">
        <f t="shared" si="199"/>
        <v>115</v>
      </c>
      <c r="H445">
        <f t="shared" si="200"/>
        <v>115</v>
      </c>
      <c r="I445">
        <f t="shared" si="201"/>
        <v>140</v>
      </c>
      <c r="J445">
        <f t="shared" si="202"/>
        <v>140</v>
      </c>
      <c r="K445">
        <f t="shared" si="203"/>
        <v>107</v>
      </c>
      <c r="L445">
        <f t="shared" si="204"/>
        <v>107</v>
      </c>
      <c r="M445">
        <f t="shared" si="205"/>
        <v>120</v>
      </c>
      <c r="N445">
        <f t="shared" si="206"/>
        <v>120</v>
      </c>
      <c r="O445">
        <f t="shared" si="207"/>
        <v>97</v>
      </c>
      <c r="P445">
        <f t="shared" si="208"/>
        <v>97</v>
      </c>
      <c r="Q445">
        <f t="shared" si="209"/>
        <v>115</v>
      </c>
      <c r="R445">
        <f t="shared" si="210"/>
        <v>115</v>
      </c>
      <c r="S445">
        <f t="shared" si="211"/>
        <v>130</v>
      </c>
      <c r="T445">
        <f t="shared" si="212"/>
        <v>130</v>
      </c>
      <c r="U445">
        <f t="shared" si="213"/>
        <v>102</v>
      </c>
      <c r="V445">
        <f t="shared" si="214"/>
        <v>102</v>
      </c>
      <c r="W445">
        <f t="shared" si="215"/>
        <v>107</v>
      </c>
      <c r="X445">
        <f t="shared" si="216"/>
        <v>107</v>
      </c>
      <c r="Y445">
        <f t="shared" si="217"/>
        <v>94.5</v>
      </c>
      <c r="Z445">
        <f t="shared" si="218"/>
        <v>94.5</v>
      </c>
      <c r="AA445">
        <f t="shared" si="219"/>
        <v>105</v>
      </c>
      <c r="AB445">
        <f t="shared" si="220"/>
        <v>105</v>
      </c>
      <c r="AC445" s="27">
        <f t="shared" si="221"/>
        <v>100</v>
      </c>
      <c r="AD445">
        <f t="shared" si="222"/>
        <v>80</v>
      </c>
    </row>
    <row r="446" spans="1:30" hidden="1" x14ac:dyDescent="0.2">
      <c r="A446" t="str">
        <f t="shared" si="225"/>
        <v>Red/Green  5.6,  Red</v>
      </c>
      <c r="B446" s="11">
        <f t="shared" si="226"/>
        <v>80</v>
      </c>
      <c r="C446">
        <f t="shared" si="195"/>
        <v>105</v>
      </c>
      <c r="D446">
        <f t="shared" si="196"/>
        <v>105</v>
      </c>
      <c r="E446">
        <f t="shared" si="197"/>
        <v>110</v>
      </c>
      <c r="F446">
        <f t="shared" si="198"/>
        <v>110</v>
      </c>
      <c r="G446">
        <f t="shared" si="199"/>
        <v>115</v>
      </c>
      <c r="H446">
        <f t="shared" si="200"/>
        <v>115</v>
      </c>
      <c r="I446">
        <f t="shared" si="201"/>
        <v>140</v>
      </c>
      <c r="J446">
        <f t="shared" si="202"/>
        <v>140</v>
      </c>
      <c r="K446">
        <f t="shared" si="203"/>
        <v>107</v>
      </c>
      <c r="L446">
        <f t="shared" si="204"/>
        <v>107</v>
      </c>
      <c r="M446">
        <f t="shared" si="205"/>
        <v>120</v>
      </c>
      <c r="N446">
        <f t="shared" si="206"/>
        <v>120</v>
      </c>
      <c r="O446">
        <f t="shared" si="207"/>
        <v>97</v>
      </c>
      <c r="P446">
        <f t="shared" si="208"/>
        <v>97</v>
      </c>
      <c r="Q446">
        <f t="shared" si="209"/>
        <v>115</v>
      </c>
      <c r="R446">
        <f t="shared" si="210"/>
        <v>115</v>
      </c>
      <c r="S446">
        <f t="shared" si="211"/>
        <v>130</v>
      </c>
      <c r="T446">
        <f t="shared" si="212"/>
        <v>130</v>
      </c>
      <c r="U446">
        <f t="shared" si="213"/>
        <v>102</v>
      </c>
      <c r="V446">
        <f t="shared" si="214"/>
        <v>102</v>
      </c>
      <c r="W446">
        <f t="shared" si="215"/>
        <v>107</v>
      </c>
      <c r="X446">
        <f t="shared" si="216"/>
        <v>107</v>
      </c>
      <c r="Y446">
        <f t="shared" si="217"/>
        <v>94.5</v>
      </c>
      <c r="Z446">
        <f t="shared" si="218"/>
        <v>94.5</v>
      </c>
      <c r="AA446">
        <f t="shared" si="219"/>
        <v>105</v>
      </c>
      <c r="AB446">
        <f t="shared" si="220"/>
        <v>105</v>
      </c>
      <c r="AC446" s="27">
        <f t="shared" si="221"/>
        <v>100</v>
      </c>
      <c r="AD446">
        <f t="shared" si="222"/>
        <v>80</v>
      </c>
    </row>
    <row r="447" spans="1:30" x14ac:dyDescent="0.2">
      <c r="A447" t="str">
        <f t="shared" si="225"/>
        <v>Red/Green  5.6,  Lichen  5.6</v>
      </c>
      <c r="B447" s="11">
        <f t="shared" si="226"/>
        <v>47</v>
      </c>
      <c r="C447">
        <f t="shared" si="195"/>
        <v>72</v>
      </c>
      <c r="D447">
        <f t="shared" si="196"/>
        <v>72</v>
      </c>
      <c r="E447">
        <f t="shared" si="197"/>
        <v>77</v>
      </c>
      <c r="F447">
        <f t="shared" si="198"/>
        <v>77</v>
      </c>
      <c r="G447">
        <f t="shared" si="199"/>
        <v>82</v>
      </c>
      <c r="H447">
        <f t="shared" si="200"/>
        <v>82</v>
      </c>
      <c r="I447">
        <f t="shared" si="201"/>
        <v>107</v>
      </c>
      <c r="J447">
        <f t="shared" si="202"/>
        <v>107</v>
      </c>
      <c r="K447">
        <f t="shared" si="203"/>
        <v>74</v>
      </c>
      <c r="L447">
        <f t="shared" si="204"/>
        <v>74</v>
      </c>
      <c r="M447">
        <f t="shared" si="205"/>
        <v>87</v>
      </c>
      <c r="N447">
        <f t="shared" si="206"/>
        <v>87</v>
      </c>
      <c r="O447">
        <f t="shared" si="207"/>
        <v>64</v>
      </c>
      <c r="P447">
        <f t="shared" si="208"/>
        <v>64</v>
      </c>
      <c r="Q447">
        <f t="shared" si="209"/>
        <v>82</v>
      </c>
      <c r="R447">
        <f t="shared" si="210"/>
        <v>82</v>
      </c>
      <c r="S447">
        <f t="shared" si="211"/>
        <v>97</v>
      </c>
      <c r="T447">
        <f t="shared" si="212"/>
        <v>97</v>
      </c>
      <c r="U447">
        <f t="shared" si="213"/>
        <v>69</v>
      </c>
      <c r="V447">
        <f t="shared" si="214"/>
        <v>69</v>
      </c>
      <c r="W447">
        <f t="shared" si="215"/>
        <v>74</v>
      </c>
      <c r="X447">
        <f t="shared" si="216"/>
        <v>74</v>
      </c>
      <c r="Y447">
        <f t="shared" si="217"/>
        <v>61.5</v>
      </c>
      <c r="Z447">
        <f t="shared" si="218"/>
        <v>61.5</v>
      </c>
      <c r="AA447">
        <f t="shared" si="219"/>
        <v>72</v>
      </c>
      <c r="AB447">
        <f t="shared" si="220"/>
        <v>72</v>
      </c>
      <c r="AC447" s="27">
        <f t="shared" si="221"/>
        <v>67</v>
      </c>
      <c r="AD447">
        <f t="shared" si="222"/>
        <v>47</v>
      </c>
    </row>
    <row r="448" spans="1:30" hidden="1" x14ac:dyDescent="0.2">
      <c r="A448" t="str">
        <f t="shared" si="225"/>
        <v>Red/Green  5.6,  Lichen</v>
      </c>
      <c r="B448" s="11">
        <f t="shared" si="226"/>
        <v>47</v>
      </c>
      <c r="C448">
        <f t="shared" si="195"/>
        <v>72</v>
      </c>
      <c r="D448">
        <f t="shared" si="196"/>
        <v>72</v>
      </c>
      <c r="E448">
        <f t="shared" si="197"/>
        <v>77</v>
      </c>
      <c r="F448">
        <f t="shared" si="198"/>
        <v>77</v>
      </c>
      <c r="G448">
        <f t="shared" si="199"/>
        <v>82</v>
      </c>
      <c r="H448">
        <f t="shared" si="200"/>
        <v>82</v>
      </c>
      <c r="I448">
        <f t="shared" si="201"/>
        <v>107</v>
      </c>
      <c r="J448">
        <f t="shared" si="202"/>
        <v>107</v>
      </c>
      <c r="K448">
        <f t="shared" si="203"/>
        <v>74</v>
      </c>
      <c r="L448">
        <f t="shared" si="204"/>
        <v>74</v>
      </c>
      <c r="M448">
        <f t="shared" si="205"/>
        <v>87</v>
      </c>
      <c r="N448">
        <f t="shared" si="206"/>
        <v>87</v>
      </c>
      <c r="O448">
        <f t="shared" si="207"/>
        <v>64</v>
      </c>
      <c r="P448">
        <f t="shared" si="208"/>
        <v>64</v>
      </c>
      <c r="Q448">
        <f t="shared" si="209"/>
        <v>82</v>
      </c>
      <c r="R448">
        <f t="shared" si="210"/>
        <v>82</v>
      </c>
      <c r="S448">
        <f t="shared" si="211"/>
        <v>97</v>
      </c>
      <c r="T448">
        <f t="shared" si="212"/>
        <v>97</v>
      </c>
      <c r="U448">
        <f t="shared" si="213"/>
        <v>69</v>
      </c>
      <c r="V448">
        <f t="shared" si="214"/>
        <v>69</v>
      </c>
      <c r="W448">
        <f t="shared" si="215"/>
        <v>74</v>
      </c>
      <c r="X448">
        <f t="shared" si="216"/>
        <v>74</v>
      </c>
      <c r="Y448">
        <f t="shared" si="217"/>
        <v>61.5</v>
      </c>
      <c r="Z448">
        <f t="shared" si="218"/>
        <v>61.5</v>
      </c>
      <c r="AA448">
        <f t="shared" si="219"/>
        <v>72</v>
      </c>
      <c r="AB448">
        <f t="shared" si="220"/>
        <v>72</v>
      </c>
      <c r="AC448" s="27">
        <f t="shared" si="221"/>
        <v>67</v>
      </c>
      <c r="AD448">
        <f t="shared" si="222"/>
        <v>47</v>
      </c>
    </row>
    <row r="449" spans="1:30" x14ac:dyDescent="0.2">
      <c r="A449" t="str">
        <f t="shared" si="225"/>
        <v>Red/Green  5.6,  Black  6.3</v>
      </c>
      <c r="B449" s="11">
        <f t="shared" si="226"/>
        <v>60</v>
      </c>
      <c r="C449">
        <f t="shared" si="195"/>
        <v>85</v>
      </c>
      <c r="D449">
        <f t="shared" si="196"/>
        <v>85</v>
      </c>
      <c r="E449">
        <f t="shared" si="197"/>
        <v>90</v>
      </c>
      <c r="F449">
        <f t="shared" si="198"/>
        <v>90</v>
      </c>
      <c r="G449">
        <f t="shared" si="199"/>
        <v>95</v>
      </c>
      <c r="H449">
        <f t="shared" si="200"/>
        <v>95</v>
      </c>
      <c r="I449">
        <f t="shared" si="201"/>
        <v>120</v>
      </c>
      <c r="J449">
        <f t="shared" si="202"/>
        <v>120</v>
      </c>
      <c r="K449">
        <f t="shared" si="203"/>
        <v>87</v>
      </c>
      <c r="L449">
        <f t="shared" si="204"/>
        <v>87</v>
      </c>
      <c r="M449">
        <f t="shared" si="205"/>
        <v>100</v>
      </c>
      <c r="N449">
        <f t="shared" si="206"/>
        <v>100</v>
      </c>
      <c r="O449">
        <f t="shared" si="207"/>
        <v>77</v>
      </c>
      <c r="P449">
        <f t="shared" si="208"/>
        <v>77</v>
      </c>
      <c r="Q449">
        <f t="shared" si="209"/>
        <v>95</v>
      </c>
      <c r="R449">
        <f t="shared" si="210"/>
        <v>95</v>
      </c>
      <c r="S449">
        <f t="shared" si="211"/>
        <v>110</v>
      </c>
      <c r="T449">
        <f t="shared" si="212"/>
        <v>110</v>
      </c>
      <c r="U449">
        <f t="shared" si="213"/>
        <v>82</v>
      </c>
      <c r="V449">
        <f t="shared" si="214"/>
        <v>82</v>
      </c>
      <c r="W449">
        <f t="shared" si="215"/>
        <v>87</v>
      </c>
      <c r="X449">
        <f t="shared" si="216"/>
        <v>87</v>
      </c>
      <c r="Y449">
        <f t="shared" si="217"/>
        <v>74.5</v>
      </c>
      <c r="Z449">
        <f t="shared" si="218"/>
        <v>74.5</v>
      </c>
      <c r="AA449">
        <f t="shared" si="219"/>
        <v>85</v>
      </c>
      <c r="AB449">
        <f t="shared" si="220"/>
        <v>85</v>
      </c>
      <c r="AC449" s="27">
        <f t="shared" si="221"/>
        <v>80</v>
      </c>
      <c r="AD449">
        <f t="shared" si="222"/>
        <v>60</v>
      </c>
    </row>
    <row r="450" spans="1:30" hidden="1" x14ac:dyDescent="0.2">
      <c r="A450" t="str">
        <f t="shared" si="225"/>
        <v>Red/Green  5.6,  Black</v>
      </c>
      <c r="B450" s="11">
        <f t="shared" si="226"/>
        <v>60</v>
      </c>
      <c r="C450">
        <f t="shared" si="195"/>
        <v>85</v>
      </c>
      <c r="D450">
        <f t="shared" si="196"/>
        <v>85</v>
      </c>
      <c r="E450">
        <f t="shared" si="197"/>
        <v>90</v>
      </c>
      <c r="F450">
        <f t="shared" si="198"/>
        <v>90</v>
      </c>
      <c r="G450">
        <f t="shared" si="199"/>
        <v>95</v>
      </c>
      <c r="H450">
        <f t="shared" si="200"/>
        <v>95</v>
      </c>
      <c r="I450">
        <f t="shared" si="201"/>
        <v>120</v>
      </c>
      <c r="J450">
        <f t="shared" si="202"/>
        <v>120</v>
      </c>
      <c r="K450">
        <f t="shared" si="203"/>
        <v>87</v>
      </c>
      <c r="L450">
        <f t="shared" si="204"/>
        <v>87</v>
      </c>
      <c r="M450">
        <f t="shared" si="205"/>
        <v>100</v>
      </c>
      <c r="N450">
        <f t="shared" si="206"/>
        <v>100</v>
      </c>
      <c r="O450">
        <f t="shared" si="207"/>
        <v>77</v>
      </c>
      <c r="P450">
        <f t="shared" si="208"/>
        <v>77</v>
      </c>
      <c r="Q450">
        <f t="shared" si="209"/>
        <v>95</v>
      </c>
      <c r="R450">
        <f t="shared" si="210"/>
        <v>95</v>
      </c>
      <c r="S450">
        <f t="shared" si="211"/>
        <v>110</v>
      </c>
      <c r="T450">
        <f t="shared" si="212"/>
        <v>110</v>
      </c>
      <c r="U450">
        <f t="shared" si="213"/>
        <v>82</v>
      </c>
      <c r="V450">
        <f t="shared" si="214"/>
        <v>82</v>
      </c>
      <c r="W450">
        <f t="shared" si="215"/>
        <v>87</v>
      </c>
      <c r="X450">
        <f t="shared" si="216"/>
        <v>87</v>
      </c>
      <c r="Y450">
        <f t="shared" si="217"/>
        <v>74.5</v>
      </c>
      <c r="Z450">
        <f t="shared" si="218"/>
        <v>74.5</v>
      </c>
      <c r="AA450">
        <f t="shared" si="219"/>
        <v>85</v>
      </c>
      <c r="AB450">
        <f t="shared" si="220"/>
        <v>85</v>
      </c>
      <c r="AC450" s="27">
        <f t="shared" si="221"/>
        <v>80</v>
      </c>
      <c r="AD450">
        <f t="shared" si="222"/>
        <v>60</v>
      </c>
    </row>
    <row r="451" spans="1:30" x14ac:dyDescent="0.2">
      <c r="A451" t="str">
        <f t="shared" si="225"/>
        <v>Red/Green  5.6,  Terracotta  5.0</v>
      </c>
      <c r="B451" s="11">
        <f t="shared" si="226"/>
        <v>37</v>
      </c>
      <c r="C451">
        <f t="shared" si="195"/>
        <v>62</v>
      </c>
      <c r="D451">
        <f t="shared" si="196"/>
        <v>62</v>
      </c>
      <c r="E451">
        <f t="shared" si="197"/>
        <v>67</v>
      </c>
      <c r="F451">
        <f t="shared" si="198"/>
        <v>67</v>
      </c>
      <c r="G451">
        <f t="shared" si="199"/>
        <v>72</v>
      </c>
      <c r="H451">
        <f t="shared" si="200"/>
        <v>72</v>
      </c>
      <c r="I451">
        <f t="shared" si="201"/>
        <v>97</v>
      </c>
      <c r="J451">
        <f t="shared" si="202"/>
        <v>97</v>
      </c>
      <c r="K451">
        <f t="shared" si="203"/>
        <v>64</v>
      </c>
      <c r="L451">
        <f t="shared" si="204"/>
        <v>64</v>
      </c>
      <c r="M451">
        <f t="shared" si="205"/>
        <v>77</v>
      </c>
      <c r="N451">
        <f t="shared" si="206"/>
        <v>77</v>
      </c>
      <c r="O451">
        <f t="shared" si="207"/>
        <v>54</v>
      </c>
      <c r="P451">
        <f t="shared" si="208"/>
        <v>54</v>
      </c>
      <c r="Q451">
        <f t="shared" si="209"/>
        <v>72</v>
      </c>
      <c r="R451">
        <f t="shared" si="210"/>
        <v>72</v>
      </c>
      <c r="S451">
        <f t="shared" si="211"/>
        <v>87</v>
      </c>
      <c r="T451">
        <f t="shared" si="212"/>
        <v>87</v>
      </c>
      <c r="U451">
        <f t="shared" si="213"/>
        <v>59</v>
      </c>
      <c r="V451">
        <f t="shared" si="214"/>
        <v>59</v>
      </c>
      <c r="W451">
        <f t="shared" si="215"/>
        <v>64</v>
      </c>
      <c r="X451">
        <f t="shared" si="216"/>
        <v>64</v>
      </c>
      <c r="Y451">
        <f t="shared" si="217"/>
        <v>51.5</v>
      </c>
      <c r="Z451">
        <f t="shared" si="218"/>
        <v>51.5</v>
      </c>
      <c r="AA451">
        <f t="shared" si="219"/>
        <v>62</v>
      </c>
      <c r="AB451">
        <f t="shared" si="220"/>
        <v>62</v>
      </c>
      <c r="AC451" s="27">
        <f t="shared" si="221"/>
        <v>57</v>
      </c>
      <c r="AD451">
        <f t="shared" si="222"/>
        <v>37</v>
      </c>
    </row>
    <row r="452" spans="1:30" hidden="1" x14ac:dyDescent="0.2">
      <c r="A452" t="str">
        <f t="shared" si="225"/>
        <v>Red/Green  5.6,  Terracotta</v>
      </c>
      <c r="B452" s="11">
        <f t="shared" si="226"/>
        <v>37</v>
      </c>
      <c r="C452">
        <f t="shared" si="195"/>
        <v>62</v>
      </c>
      <c r="D452">
        <f t="shared" si="196"/>
        <v>62</v>
      </c>
      <c r="E452">
        <f t="shared" si="197"/>
        <v>67</v>
      </c>
      <c r="F452">
        <f t="shared" si="198"/>
        <v>67</v>
      </c>
      <c r="G452">
        <f t="shared" si="199"/>
        <v>72</v>
      </c>
      <c r="H452">
        <f t="shared" si="200"/>
        <v>72</v>
      </c>
      <c r="I452">
        <f t="shared" si="201"/>
        <v>97</v>
      </c>
      <c r="J452">
        <f t="shared" si="202"/>
        <v>97</v>
      </c>
      <c r="K452">
        <f t="shared" si="203"/>
        <v>64</v>
      </c>
      <c r="L452">
        <f t="shared" si="204"/>
        <v>64</v>
      </c>
      <c r="M452">
        <f t="shared" si="205"/>
        <v>77</v>
      </c>
      <c r="N452">
        <f t="shared" si="206"/>
        <v>77</v>
      </c>
      <c r="O452">
        <f t="shared" si="207"/>
        <v>54</v>
      </c>
      <c r="P452">
        <f t="shared" si="208"/>
        <v>54</v>
      </c>
      <c r="Q452">
        <f t="shared" si="209"/>
        <v>72</v>
      </c>
      <c r="R452">
        <f t="shared" si="210"/>
        <v>72</v>
      </c>
      <c r="S452">
        <f t="shared" si="211"/>
        <v>87</v>
      </c>
      <c r="T452">
        <f t="shared" si="212"/>
        <v>87</v>
      </c>
      <c r="U452">
        <f t="shared" si="213"/>
        <v>59</v>
      </c>
      <c r="V452">
        <f t="shared" si="214"/>
        <v>59</v>
      </c>
      <c r="W452">
        <f t="shared" si="215"/>
        <v>64</v>
      </c>
      <c r="X452">
        <f t="shared" si="216"/>
        <v>64</v>
      </c>
      <c r="Y452">
        <f t="shared" si="217"/>
        <v>51.5</v>
      </c>
      <c r="Z452">
        <f t="shared" si="218"/>
        <v>51.5</v>
      </c>
      <c r="AA452">
        <f t="shared" si="219"/>
        <v>62</v>
      </c>
      <c r="AB452">
        <f t="shared" si="220"/>
        <v>62</v>
      </c>
      <c r="AC452" s="27">
        <f t="shared" si="221"/>
        <v>57</v>
      </c>
      <c r="AD452">
        <f t="shared" si="222"/>
        <v>37</v>
      </c>
    </row>
    <row r="453" spans="1:30" x14ac:dyDescent="0.2">
      <c r="A453" t="str">
        <f t="shared" si="225"/>
        <v>Red/Green  5.6,  Purple  6.3</v>
      </c>
      <c r="B453" s="11">
        <f t="shared" si="226"/>
        <v>55</v>
      </c>
      <c r="C453">
        <f t="shared" si="195"/>
        <v>80</v>
      </c>
      <c r="D453">
        <f t="shared" si="196"/>
        <v>80</v>
      </c>
      <c r="E453">
        <f t="shared" si="197"/>
        <v>85</v>
      </c>
      <c r="F453">
        <f t="shared" si="198"/>
        <v>85</v>
      </c>
      <c r="G453">
        <f t="shared" si="199"/>
        <v>90</v>
      </c>
      <c r="H453">
        <f t="shared" si="200"/>
        <v>90</v>
      </c>
      <c r="I453">
        <f t="shared" si="201"/>
        <v>115</v>
      </c>
      <c r="J453">
        <f t="shared" si="202"/>
        <v>115</v>
      </c>
      <c r="K453">
        <f t="shared" si="203"/>
        <v>82</v>
      </c>
      <c r="L453">
        <f t="shared" si="204"/>
        <v>82</v>
      </c>
      <c r="M453">
        <f t="shared" si="205"/>
        <v>95</v>
      </c>
      <c r="N453">
        <f t="shared" si="206"/>
        <v>95</v>
      </c>
      <c r="O453">
        <f t="shared" si="207"/>
        <v>72</v>
      </c>
      <c r="P453">
        <f t="shared" si="208"/>
        <v>72</v>
      </c>
      <c r="Q453">
        <f t="shared" si="209"/>
        <v>90</v>
      </c>
      <c r="R453">
        <f t="shared" si="210"/>
        <v>90</v>
      </c>
      <c r="S453">
        <f t="shared" si="211"/>
        <v>105</v>
      </c>
      <c r="T453">
        <f t="shared" si="212"/>
        <v>105</v>
      </c>
      <c r="U453">
        <f t="shared" si="213"/>
        <v>77</v>
      </c>
      <c r="V453">
        <f t="shared" si="214"/>
        <v>77</v>
      </c>
      <c r="W453">
        <f t="shared" si="215"/>
        <v>82</v>
      </c>
      <c r="X453">
        <f t="shared" si="216"/>
        <v>82</v>
      </c>
      <c r="Y453">
        <f t="shared" si="217"/>
        <v>69.5</v>
      </c>
      <c r="Z453">
        <f t="shared" si="218"/>
        <v>69.5</v>
      </c>
      <c r="AA453">
        <f t="shared" si="219"/>
        <v>80</v>
      </c>
      <c r="AB453">
        <f t="shared" si="220"/>
        <v>80</v>
      </c>
      <c r="AC453" s="27">
        <f t="shared" si="221"/>
        <v>75</v>
      </c>
      <c r="AD453">
        <f t="shared" si="222"/>
        <v>55</v>
      </c>
    </row>
    <row r="454" spans="1:30" hidden="1" x14ac:dyDescent="0.2">
      <c r="A454" t="str">
        <f t="shared" si="225"/>
        <v>Red/Green  5.6,  Purple</v>
      </c>
      <c r="B454" s="11">
        <f t="shared" si="226"/>
        <v>55</v>
      </c>
      <c r="C454">
        <f t="shared" si="195"/>
        <v>80</v>
      </c>
      <c r="D454">
        <f t="shared" si="196"/>
        <v>80</v>
      </c>
      <c r="E454">
        <f t="shared" si="197"/>
        <v>85</v>
      </c>
      <c r="F454">
        <f t="shared" si="198"/>
        <v>85</v>
      </c>
      <c r="G454">
        <f t="shared" si="199"/>
        <v>90</v>
      </c>
      <c r="H454">
        <f t="shared" si="200"/>
        <v>90</v>
      </c>
      <c r="I454">
        <f t="shared" si="201"/>
        <v>115</v>
      </c>
      <c r="J454">
        <f t="shared" si="202"/>
        <v>115</v>
      </c>
      <c r="K454">
        <f t="shared" si="203"/>
        <v>82</v>
      </c>
      <c r="L454">
        <f t="shared" si="204"/>
        <v>82</v>
      </c>
      <c r="M454">
        <f t="shared" si="205"/>
        <v>95</v>
      </c>
      <c r="N454">
        <f t="shared" si="206"/>
        <v>95</v>
      </c>
      <c r="O454">
        <f t="shared" si="207"/>
        <v>72</v>
      </c>
      <c r="P454">
        <f t="shared" si="208"/>
        <v>72</v>
      </c>
      <c r="Q454">
        <f t="shared" si="209"/>
        <v>90</v>
      </c>
      <c r="R454">
        <f t="shared" si="210"/>
        <v>90</v>
      </c>
      <c r="S454">
        <f t="shared" si="211"/>
        <v>105</v>
      </c>
      <c r="T454">
        <f t="shared" si="212"/>
        <v>105</v>
      </c>
      <c r="U454">
        <f t="shared" si="213"/>
        <v>77</v>
      </c>
      <c r="V454">
        <f t="shared" si="214"/>
        <v>77</v>
      </c>
      <c r="W454">
        <f t="shared" si="215"/>
        <v>82</v>
      </c>
      <c r="X454">
        <f t="shared" si="216"/>
        <v>82</v>
      </c>
      <c r="Y454">
        <f t="shared" si="217"/>
        <v>69.5</v>
      </c>
      <c r="Z454">
        <f t="shared" si="218"/>
        <v>69.5</v>
      </c>
      <c r="AA454">
        <f t="shared" si="219"/>
        <v>80</v>
      </c>
      <c r="AB454">
        <f t="shared" si="220"/>
        <v>80</v>
      </c>
      <c r="AC454" s="27">
        <f t="shared" si="221"/>
        <v>75</v>
      </c>
      <c r="AD454">
        <f t="shared" si="222"/>
        <v>55</v>
      </c>
    </row>
    <row r="455" spans="1:30" x14ac:dyDescent="0.2">
      <c r="A455" t="str">
        <f t="shared" si="225"/>
        <v>Red/Green  5.6,  Green  7.1</v>
      </c>
      <c r="B455" s="11">
        <f t="shared" si="226"/>
        <v>70</v>
      </c>
      <c r="C455">
        <f t="shared" si="195"/>
        <v>95</v>
      </c>
      <c r="D455">
        <f t="shared" si="196"/>
        <v>95</v>
      </c>
      <c r="E455">
        <f t="shared" si="197"/>
        <v>100</v>
      </c>
      <c r="F455">
        <f t="shared" si="198"/>
        <v>100</v>
      </c>
      <c r="G455">
        <f t="shared" si="199"/>
        <v>105</v>
      </c>
      <c r="H455">
        <f t="shared" si="200"/>
        <v>105</v>
      </c>
      <c r="I455">
        <f t="shared" si="201"/>
        <v>130</v>
      </c>
      <c r="J455">
        <f t="shared" si="202"/>
        <v>130</v>
      </c>
      <c r="K455">
        <f t="shared" si="203"/>
        <v>97</v>
      </c>
      <c r="L455">
        <f t="shared" si="204"/>
        <v>97</v>
      </c>
      <c r="M455">
        <f t="shared" si="205"/>
        <v>110</v>
      </c>
      <c r="N455">
        <f t="shared" si="206"/>
        <v>110</v>
      </c>
      <c r="O455">
        <f t="shared" si="207"/>
        <v>87</v>
      </c>
      <c r="P455">
        <f t="shared" si="208"/>
        <v>87</v>
      </c>
      <c r="Q455">
        <f t="shared" si="209"/>
        <v>105</v>
      </c>
      <c r="R455">
        <f t="shared" si="210"/>
        <v>105</v>
      </c>
      <c r="S455">
        <f t="shared" si="211"/>
        <v>120</v>
      </c>
      <c r="T455">
        <f t="shared" si="212"/>
        <v>120</v>
      </c>
      <c r="U455">
        <f t="shared" si="213"/>
        <v>92</v>
      </c>
      <c r="V455">
        <f t="shared" si="214"/>
        <v>92</v>
      </c>
      <c r="W455">
        <f t="shared" si="215"/>
        <v>97</v>
      </c>
      <c r="X455">
        <f t="shared" si="216"/>
        <v>97</v>
      </c>
      <c r="Y455">
        <f t="shared" si="217"/>
        <v>84.5</v>
      </c>
      <c r="Z455">
        <f t="shared" si="218"/>
        <v>84.5</v>
      </c>
      <c r="AA455">
        <f t="shared" si="219"/>
        <v>95</v>
      </c>
      <c r="AB455">
        <f t="shared" si="220"/>
        <v>95</v>
      </c>
      <c r="AC455" s="27">
        <f t="shared" si="221"/>
        <v>90</v>
      </c>
      <c r="AD455">
        <f t="shared" si="222"/>
        <v>70</v>
      </c>
    </row>
    <row r="456" spans="1:30" hidden="1" x14ac:dyDescent="0.2">
      <c r="A456" t="str">
        <f t="shared" si="225"/>
        <v>Red/Green  5.6,  Green</v>
      </c>
      <c r="B456" s="11">
        <f t="shared" si="226"/>
        <v>70</v>
      </c>
      <c r="C456">
        <f t="shared" si="195"/>
        <v>95</v>
      </c>
      <c r="D456">
        <f t="shared" si="196"/>
        <v>95</v>
      </c>
      <c r="E456">
        <f t="shared" si="197"/>
        <v>100</v>
      </c>
      <c r="F456">
        <f t="shared" si="198"/>
        <v>100</v>
      </c>
      <c r="G456">
        <f t="shared" si="199"/>
        <v>105</v>
      </c>
      <c r="H456">
        <f t="shared" si="200"/>
        <v>105</v>
      </c>
      <c r="I456">
        <f t="shared" si="201"/>
        <v>130</v>
      </c>
      <c r="J456">
        <f t="shared" si="202"/>
        <v>130</v>
      </c>
      <c r="K456">
        <f t="shared" si="203"/>
        <v>97</v>
      </c>
      <c r="L456">
        <f t="shared" si="204"/>
        <v>97</v>
      </c>
      <c r="M456">
        <f t="shared" si="205"/>
        <v>110</v>
      </c>
      <c r="N456">
        <f t="shared" si="206"/>
        <v>110</v>
      </c>
      <c r="O456">
        <f t="shared" si="207"/>
        <v>87</v>
      </c>
      <c r="P456">
        <f t="shared" si="208"/>
        <v>87</v>
      </c>
      <c r="Q456">
        <f t="shared" si="209"/>
        <v>105</v>
      </c>
      <c r="R456">
        <f t="shared" si="210"/>
        <v>105</v>
      </c>
      <c r="S456">
        <f t="shared" si="211"/>
        <v>120</v>
      </c>
      <c r="T456">
        <f t="shared" si="212"/>
        <v>120</v>
      </c>
      <c r="U456">
        <f t="shared" si="213"/>
        <v>92</v>
      </c>
      <c r="V456">
        <f t="shared" si="214"/>
        <v>92</v>
      </c>
      <c r="W456">
        <f t="shared" si="215"/>
        <v>97</v>
      </c>
      <c r="X456">
        <f t="shared" si="216"/>
        <v>97</v>
      </c>
      <c r="Y456">
        <f t="shared" si="217"/>
        <v>84.5</v>
      </c>
      <c r="Z456">
        <f t="shared" si="218"/>
        <v>84.5</v>
      </c>
      <c r="AA456">
        <f t="shared" si="219"/>
        <v>95</v>
      </c>
      <c r="AB456">
        <f t="shared" si="220"/>
        <v>95</v>
      </c>
      <c r="AC456" s="27">
        <f t="shared" si="221"/>
        <v>90</v>
      </c>
      <c r="AD456">
        <f t="shared" si="222"/>
        <v>70</v>
      </c>
    </row>
    <row r="457" spans="1:30" x14ac:dyDescent="0.2">
      <c r="A457" t="str">
        <f t="shared" si="225"/>
        <v>Red/Green  5.6,  Orange  5.6</v>
      </c>
      <c r="B457" s="11">
        <f t="shared" si="226"/>
        <v>42</v>
      </c>
      <c r="C457">
        <f t="shared" si="195"/>
        <v>67</v>
      </c>
      <c r="D457">
        <f t="shared" si="196"/>
        <v>67</v>
      </c>
      <c r="E457">
        <f t="shared" si="197"/>
        <v>72</v>
      </c>
      <c r="F457">
        <f t="shared" si="198"/>
        <v>72</v>
      </c>
      <c r="G457">
        <f t="shared" si="199"/>
        <v>77</v>
      </c>
      <c r="H457">
        <f t="shared" si="200"/>
        <v>77</v>
      </c>
      <c r="I457">
        <f t="shared" si="201"/>
        <v>102</v>
      </c>
      <c r="J457">
        <f t="shared" si="202"/>
        <v>102</v>
      </c>
      <c r="K457">
        <f t="shared" si="203"/>
        <v>69</v>
      </c>
      <c r="L457">
        <f t="shared" si="204"/>
        <v>69</v>
      </c>
      <c r="M457">
        <f t="shared" si="205"/>
        <v>82</v>
      </c>
      <c r="N457">
        <f t="shared" si="206"/>
        <v>82</v>
      </c>
      <c r="O457">
        <f t="shared" si="207"/>
        <v>59</v>
      </c>
      <c r="P457">
        <f t="shared" si="208"/>
        <v>59</v>
      </c>
      <c r="Q457">
        <f t="shared" si="209"/>
        <v>77</v>
      </c>
      <c r="R457">
        <f t="shared" si="210"/>
        <v>77</v>
      </c>
      <c r="S457">
        <f t="shared" si="211"/>
        <v>92</v>
      </c>
      <c r="T457">
        <f t="shared" si="212"/>
        <v>92</v>
      </c>
      <c r="U457">
        <f t="shared" si="213"/>
        <v>64</v>
      </c>
      <c r="V457">
        <f t="shared" si="214"/>
        <v>64</v>
      </c>
      <c r="W457">
        <f t="shared" si="215"/>
        <v>69</v>
      </c>
      <c r="X457">
        <f t="shared" si="216"/>
        <v>69</v>
      </c>
      <c r="Y457">
        <f t="shared" si="217"/>
        <v>56.5</v>
      </c>
      <c r="Z457">
        <f t="shared" si="218"/>
        <v>56.5</v>
      </c>
      <c r="AA457">
        <f t="shared" si="219"/>
        <v>67</v>
      </c>
      <c r="AB457">
        <f t="shared" si="220"/>
        <v>67</v>
      </c>
      <c r="AC457" s="27">
        <f t="shared" si="221"/>
        <v>62</v>
      </c>
      <c r="AD457">
        <f t="shared" si="222"/>
        <v>42</v>
      </c>
    </row>
    <row r="458" spans="1:30" hidden="1" x14ac:dyDescent="0.2">
      <c r="A458" t="str">
        <f t="shared" si="225"/>
        <v>Red/Green  5.6,  Orange</v>
      </c>
      <c r="B458" s="11">
        <f t="shared" si="226"/>
        <v>42</v>
      </c>
      <c r="C458">
        <f t="shared" si="195"/>
        <v>67</v>
      </c>
      <c r="D458">
        <f t="shared" si="196"/>
        <v>67</v>
      </c>
      <c r="E458">
        <f t="shared" si="197"/>
        <v>72</v>
      </c>
      <c r="F458">
        <f t="shared" si="198"/>
        <v>72</v>
      </c>
      <c r="G458">
        <f t="shared" si="199"/>
        <v>77</v>
      </c>
      <c r="H458">
        <f t="shared" si="200"/>
        <v>77</v>
      </c>
      <c r="I458">
        <f t="shared" si="201"/>
        <v>102</v>
      </c>
      <c r="J458">
        <f t="shared" si="202"/>
        <v>102</v>
      </c>
      <c r="K458">
        <f t="shared" si="203"/>
        <v>69</v>
      </c>
      <c r="L458">
        <f t="shared" si="204"/>
        <v>69</v>
      </c>
      <c r="M458">
        <f t="shared" si="205"/>
        <v>82</v>
      </c>
      <c r="N458">
        <f t="shared" si="206"/>
        <v>82</v>
      </c>
      <c r="O458">
        <f t="shared" si="207"/>
        <v>59</v>
      </c>
      <c r="P458">
        <f t="shared" si="208"/>
        <v>59</v>
      </c>
      <c r="Q458">
        <f t="shared" si="209"/>
        <v>77</v>
      </c>
      <c r="R458">
        <f t="shared" si="210"/>
        <v>77</v>
      </c>
      <c r="S458">
        <f t="shared" si="211"/>
        <v>92</v>
      </c>
      <c r="T458">
        <f t="shared" si="212"/>
        <v>92</v>
      </c>
      <c r="U458">
        <f t="shared" si="213"/>
        <v>64</v>
      </c>
      <c r="V458">
        <f t="shared" si="214"/>
        <v>64</v>
      </c>
      <c r="W458">
        <f t="shared" si="215"/>
        <v>69</v>
      </c>
      <c r="X458">
        <f t="shared" si="216"/>
        <v>69</v>
      </c>
      <c r="Y458">
        <f t="shared" si="217"/>
        <v>56.5</v>
      </c>
      <c r="Z458">
        <f t="shared" si="218"/>
        <v>56.5</v>
      </c>
      <c r="AA458">
        <f t="shared" si="219"/>
        <v>67</v>
      </c>
      <c r="AB458">
        <f t="shared" si="220"/>
        <v>67</v>
      </c>
      <c r="AC458" s="27">
        <f t="shared" si="221"/>
        <v>62</v>
      </c>
      <c r="AD458">
        <f t="shared" si="222"/>
        <v>42</v>
      </c>
    </row>
    <row r="459" spans="1:30" x14ac:dyDescent="0.2">
      <c r="A459" t="str">
        <f t="shared" si="225"/>
        <v>Red/Green  5.6,  Yellow  6.0</v>
      </c>
      <c r="B459" s="11">
        <f t="shared" si="226"/>
        <v>47</v>
      </c>
      <c r="C459">
        <f t="shared" si="195"/>
        <v>72</v>
      </c>
      <c r="D459">
        <f t="shared" si="196"/>
        <v>72</v>
      </c>
      <c r="E459">
        <f t="shared" si="197"/>
        <v>77</v>
      </c>
      <c r="F459">
        <f t="shared" si="198"/>
        <v>77</v>
      </c>
      <c r="G459">
        <f t="shared" si="199"/>
        <v>82</v>
      </c>
      <c r="H459">
        <f t="shared" si="200"/>
        <v>82</v>
      </c>
      <c r="I459">
        <f t="shared" si="201"/>
        <v>107</v>
      </c>
      <c r="J459">
        <f t="shared" si="202"/>
        <v>107</v>
      </c>
      <c r="K459">
        <f t="shared" si="203"/>
        <v>74</v>
      </c>
      <c r="L459">
        <f t="shared" si="204"/>
        <v>74</v>
      </c>
      <c r="M459">
        <f t="shared" si="205"/>
        <v>87</v>
      </c>
      <c r="N459">
        <f t="shared" si="206"/>
        <v>87</v>
      </c>
      <c r="O459">
        <f t="shared" si="207"/>
        <v>64</v>
      </c>
      <c r="P459">
        <f t="shared" si="208"/>
        <v>64</v>
      </c>
      <c r="Q459">
        <f t="shared" si="209"/>
        <v>82</v>
      </c>
      <c r="R459">
        <f t="shared" si="210"/>
        <v>82</v>
      </c>
      <c r="S459">
        <f t="shared" si="211"/>
        <v>97</v>
      </c>
      <c r="T459">
        <f t="shared" si="212"/>
        <v>97</v>
      </c>
      <c r="U459">
        <f t="shared" si="213"/>
        <v>69</v>
      </c>
      <c r="V459">
        <f t="shared" si="214"/>
        <v>69</v>
      </c>
      <c r="W459">
        <f t="shared" si="215"/>
        <v>74</v>
      </c>
      <c r="X459">
        <f t="shared" si="216"/>
        <v>74</v>
      </c>
      <c r="Y459">
        <f t="shared" si="217"/>
        <v>61.5</v>
      </c>
      <c r="Z459">
        <f t="shared" si="218"/>
        <v>61.5</v>
      </c>
      <c r="AA459">
        <f t="shared" si="219"/>
        <v>72</v>
      </c>
      <c r="AB459">
        <f t="shared" si="220"/>
        <v>72</v>
      </c>
      <c r="AC459" s="27">
        <f t="shared" si="221"/>
        <v>67</v>
      </c>
      <c r="AD459">
        <f t="shared" si="222"/>
        <v>47</v>
      </c>
    </row>
    <row r="460" spans="1:30" hidden="1" x14ac:dyDescent="0.2">
      <c r="A460" t="str">
        <f t="shared" si="225"/>
        <v>Red/Green  5.6,  Yellow</v>
      </c>
      <c r="B460" s="11">
        <f t="shared" si="226"/>
        <v>47</v>
      </c>
      <c r="C460">
        <f t="shared" ref="C460:C466" si="227">B460+$C$74</f>
        <v>72</v>
      </c>
      <c r="D460">
        <f t="shared" ref="D460:D466" si="228">B460+$D$74</f>
        <v>72</v>
      </c>
      <c r="E460">
        <f t="shared" ref="E460:E466" si="229">B460+$E$74</f>
        <v>77</v>
      </c>
      <c r="F460">
        <f t="shared" ref="F460:F466" si="230">B460+$F$74</f>
        <v>77</v>
      </c>
      <c r="G460">
        <f t="shared" ref="G460:G466" si="231">B460+$G$74</f>
        <v>82</v>
      </c>
      <c r="H460">
        <f t="shared" ref="H460:H466" si="232">B460+$H$74</f>
        <v>82</v>
      </c>
      <c r="I460">
        <f t="shared" ref="I460:I466" si="233">B460+$I$74</f>
        <v>107</v>
      </c>
      <c r="J460">
        <f t="shared" ref="J460:J466" si="234">B460+$J$74</f>
        <v>107</v>
      </c>
      <c r="K460">
        <f t="shared" ref="K460:K466" si="235">B460+$K$74</f>
        <v>74</v>
      </c>
      <c r="L460">
        <f t="shared" ref="L460:L466" si="236">B460+$L$74</f>
        <v>74</v>
      </c>
      <c r="M460">
        <f t="shared" ref="M460:M466" si="237">B460+$M$74</f>
        <v>87</v>
      </c>
      <c r="N460">
        <f t="shared" ref="N460:N466" si="238">B460+$N$74</f>
        <v>87</v>
      </c>
      <c r="O460">
        <f t="shared" ref="O460:O466" si="239">B460+$O$74</f>
        <v>64</v>
      </c>
      <c r="P460">
        <f t="shared" ref="P460:P466" si="240">B460+$P$74</f>
        <v>64</v>
      </c>
      <c r="Q460">
        <f t="shared" ref="Q460:Q466" si="241">B460+$Q$74</f>
        <v>82</v>
      </c>
      <c r="R460">
        <f t="shared" ref="R460:R466" si="242">B460+$R$74</f>
        <v>82</v>
      </c>
      <c r="S460">
        <f t="shared" ref="S460:S466" si="243">B460+$S$74</f>
        <v>97</v>
      </c>
      <c r="T460">
        <f t="shared" ref="T460:T466" si="244">B460+$T$74</f>
        <v>97</v>
      </c>
      <c r="U460">
        <f t="shared" ref="U460:U466" si="245">B460+$U$74</f>
        <v>69</v>
      </c>
      <c r="V460">
        <f t="shared" ref="V460:V466" si="246">B460+$V$74</f>
        <v>69</v>
      </c>
      <c r="W460">
        <f t="shared" ref="W460:W466" si="247">B460+$W$74</f>
        <v>74</v>
      </c>
      <c r="X460">
        <f t="shared" ref="X460:X466" si="248">B460+$X$74</f>
        <v>74</v>
      </c>
      <c r="Y460">
        <f t="shared" ref="Y460:Y466" si="249">B460+$Y$74</f>
        <v>61.5</v>
      </c>
      <c r="Z460">
        <f t="shared" ref="Z460:Z466" si="250">B460+$Z$74</f>
        <v>61.5</v>
      </c>
      <c r="AA460">
        <f t="shared" ref="AA460:AA466" si="251">B460+$AA$74</f>
        <v>72</v>
      </c>
      <c r="AB460">
        <f t="shared" ref="AB460:AB466" si="252">B460+$AB$74</f>
        <v>72</v>
      </c>
      <c r="AC460" s="27">
        <f t="shared" ref="AC460:AC466" si="253">B460+$AC$74</f>
        <v>67</v>
      </c>
      <c r="AD460">
        <f t="shared" ref="AD460:AD466" si="254">B460+$AD$74</f>
        <v>47</v>
      </c>
    </row>
    <row r="461" spans="1:30" x14ac:dyDescent="0.2">
      <c r="A461" t="str">
        <f t="shared" si="225"/>
        <v>Red/Green  5.6,  Blue  5.0</v>
      </c>
      <c r="B461" s="11">
        <f t="shared" si="226"/>
        <v>34.5</v>
      </c>
      <c r="C461">
        <f t="shared" si="227"/>
        <v>59.5</v>
      </c>
      <c r="D461">
        <f t="shared" si="228"/>
        <v>59.5</v>
      </c>
      <c r="E461">
        <f t="shared" si="229"/>
        <v>64.5</v>
      </c>
      <c r="F461">
        <f t="shared" si="230"/>
        <v>64.5</v>
      </c>
      <c r="G461">
        <f t="shared" si="231"/>
        <v>69.5</v>
      </c>
      <c r="H461">
        <f t="shared" si="232"/>
        <v>69.5</v>
      </c>
      <c r="I461">
        <f t="shared" si="233"/>
        <v>94.5</v>
      </c>
      <c r="J461">
        <f t="shared" si="234"/>
        <v>94.5</v>
      </c>
      <c r="K461">
        <f t="shared" si="235"/>
        <v>61.5</v>
      </c>
      <c r="L461">
        <f t="shared" si="236"/>
        <v>61.5</v>
      </c>
      <c r="M461">
        <f t="shared" si="237"/>
        <v>74.5</v>
      </c>
      <c r="N461">
        <f t="shared" si="238"/>
        <v>74.5</v>
      </c>
      <c r="O461">
        <f t="shared" si="239"/>
        <v>51.5</v>
      </c>
      <c r="P461">
        <f t="shared" si="240"/>
        <v>51.5</v>
      </c>
      <c r="Q461">
        <f t="shared" si="241"/>
        <v>69.5</v>
      </c>
      <c r="R461">
        <f t="shared" si="242"/>
        <v>69.5</v>
      </c>
      <c r="S461">
        <f t="shared" si="243"/>
        <v>84.5</v>
      </c>
      <c r="T461">
        <f t="shared" si="244"/>
        <v>84.5</v>
      </c>
      <c r="U461">
        <f t="shared" si="245"/>
        <v>56.5</v>
      </c>
      <c r="V461">
        <f t="shared" si="246"/>
        <v>56.5</v>
      </c>
      <c r="W461">
        <f t="shared" si="247"/>
        <v>61.5</v>
      </c>
      <c r="X461">
        <f t="shared" si="248"/>
        <v>61.5</v>
      </c>
      <c r="Y461">
        <f t="shared" si="249"/>
        <v>49</v>
      </c>
      <c r="Z461">
        <f t="shared" si="250"/>
        <v>49</v>
      </c>
      <c r="AA461">
        <f t="shared" si="251"/>
        <v>59.5</v>
      </c>
      <c r="AB461">
        <f t="shared" si="252"/>
        <v>59.5</v>
      </c>
      <c r="AC461" s="27">
        <f t="shared" si="253"/>
        <v>54.5</v>
      </c>
      <c r="AD461">
        <f t="shared" si="254"/>
        <v>34.5</v>
      </c>
    </row>
    <row r="462" spans="1:30" hidden="1" x14ac:dyDescent="0.2">
      <c r="A462" t="str">
        <f t="shared" si="225"/>
        <v>Red/Green  5.6,  Blue</v>
      </c>
      <c r="B462" s="11">
        <f t="shared" si="226"/>
        <v>34.5</v>
      </c>
      <c r="C462">
        <f t="shared" si="227"/>
        <v>59.5</v>
      </c>
      <c r="D462">
        <f t="shared" si="228"/>
        <v>59.5</v>
      </c>
      <c r="E462">
        <f t="shared" si="229"/>
        <v>64.5</v>
      </c>
      <c r="F462">
        <f t="shared" si="230"/>
        <v>64.5</v>
      </c>
      <c r="G462">
        <f t="shared" si="231"/>
        <v>69.5</v>
      </c>
      <c r="H462">
        <f t="shared" si="232"/>
        <v>69.5</v>
      </c>
      <c r="I462">
        <f t="shared" si="233"/>
        <v>94.5</v>
      </c>
      <c r="J462">
        <f t="shared" si="234"/>
        <v>94.5</v>
      </c>
      <c r="K462">
        <f t="shared" si="235"/>
        <v>61.5</v>
      </c>
      <c r="L462">
        <f t="shared" si="236"/>
        <v>61.5</v>
      </c>
      <c r="M462">
        <f t="shared" si="237"/>
        <v>74.5</v>
      </c>
      <c r="N462">
        <f t="shared" si="238"/>
        <v>74.5</v>
      </c>
      <c r="O462">
        <f t="shared" si="239"/>
        <v>51.5</v>
      </c>
      <c r="P462">
        <f t="shared" si="240"/>
        <v>51.5</v>
      </c>
      <c r="Q462">
        <f t="shared" si="241"/>
        <v>69.5</v>
      </c>
      <c r="R462">
        <f t="shared" si="242"/>
        <v>69.5</v>
      </c>
      <c r="S462">
        <f t="shared" si="243"/>
        <v>84.5</v>
      </c>
      <c r="T462">
        <f t="shared" si="244"/>
        <v>84.5</v>
      </c>
      <c r="U462">
        <f t="shared" si="245"/>
        <v>56.5</v>
      </c>
      <c r="V462">
        <f t="shared" si="246"/>
        <v>56.5</v>
      </c>
      <c r="W462">
        <f t="shared" si="247"/>
        <v>61.5</v>
      </c>
      <c r="X462">
        <f t="shared" si="248"/>
        <v>61.5</v>
      </c>
      <c r="Y462">
        <f t="shared" si="249"/>
        <v>49</v>
      </c>
      <c r="Z462">
        <f t="shared" si="250"/>
        <v>49</v>
      </c>
      <c r="AA462">
        <f t="shared" si="251"/>
        <v>59.5</v>
      </c>
      <c r="AB462">
        <f t="shared" si="252"/>
        <v>59.5</v>
      </c>
      <c r="AC462" s="27">
        <f t="shared" si="253"/>
        <v>54.5</v>
      </c>
      <c r="AD462">
        <f t="shared" si="254"/>
        <v>34.5</v>
      </c>
    </row>
    <row r="463" spans="1:30" x14ac:dyDescent="0.2">
      <c r="A463" t="str">
        <f t="shared" si="225"/>
        <v>Red/Green  5.6,  White  6.0</v>
      </c>
      <c r="B463" s="11">
        <f t="shared" si="226"/>
        <v>45</v>
      </c>
      <c r="C463">
        <f t="shared" si="227"/>
        <v>70</v>
      </c>
      <c r="D463">
        <f t="shared" si="228"/>
        <v>70</v>
      </c>
      <c r="E463">
        <f t="shared" si="229"/>
        <v>75</v>
      </c>
      <c r="F463">
        <f t="shared" si="230"/>
        <v>75</v>
      </c>
      <c r="G463">
        <f t="shared" si="231"/>
        <v>80</v>
      </c>
      <c r="H463">
        <f t="shared" si="232"/>
        <v>80</v>
      </c>
      <c r="I463">
        <f t="shared" si="233"/>
        <v>105</v>
      </c>
      <c r="J463">
        <f t="shared" si="234"/>
        <v>105</v>
      </c>
      <c r="K463">
        <f t="shared" si="235"/>
        <v>72</v>
      </c>
      <c r="L463">
        <f t="shared" si="236"/>
        <v>72</v>
      </c>
      <c r="M463">
        <f t="shared" si="237"/>
        <v>85</v>
      </c>
      <c r="N463">
        <f t="shared" si="238"/>
        <v>85</v>
      </c>
      <c r="O463">
        <f t="shared" si="239"/>
        <v>62</v>
      </c>
      <c r="P463">
        <f t="shared" si="240"/>
        <v>62</v>
      </c>
      <c r="Q463">
        <f t="shared" si="241"/>
        <v>80</v>
      </c>
      <c r="R463">
        <f t="shared" si="242"/>
        <v>80</v>
      </c>
      <c r="S463">
        <f t="shared" si="243"/>
        <v>95</v>
      </c>
      <c r="T463">
        <f t="shared" si="244"/>
        <v>95</v>
      </c>
      <c r="U463">
        <f t="shared" si="245"/>
        <v>67</v>
      </c>
      <c r="V463">
        <f t="shared" si="246"/>
        <v>67</v>
      </c>
      <c r="W463">
        <f t="shared" si="247"/>
        <v>72</v>
      </c>
      <c r="X463">
        <f t="shared" si="248"/>
        <v>72</v>
      </c>
      <c r="Y463">
        <f t="shared" si="249"/>
        <v>59.5</v>
      </c>
      <c r="Z463">
        <f t="shared" si="250"/>
        <v>59.5</v>
      </c>
      <c r="AA463">
        <f t="shared" si="251"/>
        <v>70</v>
      </c>
      <c r="AB463">
        <f t="shared" si="252"/>
        <v>70</v>
      </c>
      <c r="AC463" s="27">
        <f t="shared" si="253"/>
        <v>65</v>
      </c>
      <c r="AD463">
        <f t="shared" si="254"/>
        <v>45</v>
      </c>
    </row>
    <row r="464" spans="1:30" hidden="1" x14ac:dyDescent="0.2">
      <c r="A464" t="str">
        <f t="shared" si="225"/>
        <v>Red/Green  5.6,  White</v>
      </c>
      <c r="B464" s="11">
        <f t="shared" si="226"/>
        <v>45</v>
      </c>
      <c r="C464">
        <f t="shared" si="227"/>
        <v>70</v>
      </c>
      <c r="D464">
        <f t="shared" si="228"/>
        <v>70</v>
      </c>
      <c r="E464">
        <f t="shared" si="229"/>
        <v>75</v>
      </c>
      <c r="F464">
        <f t="shared" si="230"/>
        <v>75</v>
      </c>
      <c r="G464">
        <f t="shared" si="231"/>
        <v>80</v>
      </c>
      <c r="H464">
        <f t="shared" si="232"/>
        <v>80</v>
      </c>
      <c r="I464">
        <f t="shared" si="233"/>
        <v>105</v>
      </c>
      <c r="J464">
        <f t="shared" si="234"/>
        <v>105</v>
      </c>
      <c r="K464">
        <f t="shared" si="235"/>
        <v>72</v>
      </c>
      <c r="L464">
        <f t="shared" si="236"/>
        <v>72</v>
      </c>
      <c r="M464">
        <f t="shared" si="237"/>
        <v>85</v>
      </c>
      <c r="N464">
        <f t="shared" si="238"/>
        <v>85</v>
      </c>
      <c r="O464">
        <f t="shared" si="239"/>
        <v>62</v>
      </c>
      <c r="P464">
        <f t="shared" si="240"/>
        <v>62</v>
      </c>
      <c r="Q464">
        <f t="shared" si="241"/>
        <v>80</v>
      </c>
      <c r="R464">
        <f t="shared" si="242"/>
        <v>80</v>
      </c>
      <c r="S464">
        <f t="shared" si="243"/>
        <v>95</v>
      </c>
      <c r="T464">
        <f t="shared" si="244"/>
        <v>95</v>
      </c>
      <c r="U464">
        <f t="shared" si="245"/>
        <v>67</v>
      </c>
      <c r="V464">
        <f t="shared" si="246"/>
        <v>67</v>
      </c>
      <c r="W464">
        <f t="shared" si="247"/>
        <v>72</v>
      </c>
      <c r="X464">
        <f t="shared" si="248"/>
        <v>72</v>
      </c>
      <c r="Y464">
        <f t="shared" si="249"/>
        <v>59.5</v>
      </c>
      <c r="Z464">
        <f t="shared" si="250"/>
        <v>59.5</v>
      </c>
      <c r="AA464">
        <f t="shared" si="251"/>
        <v>70</v>
      </c>
      <c r="AB464">
        <f t="shared" si="252"/>
        <v>70</v>
      </c>
      <c r="AC464" s="27">
        <f t="shared" si="253"/>
        <v>65</v>
      </c>
      <c r="AD464">
        <f t="shared" si="254"/>
        <v>45</v>
      </c>
    </row>
    <row r="465" spans="1:30" x14ac:dyDescent="0.2">
      <c r="A465" t="str">
        <f t="shared" si="225"/>
        <v>Red/Green  5.6,  Red/Green  5.6</v>
      </c>
      <c r="B465" s="11">
        <f t="shared" si="226"/>
        <v>40</v>
      </c>
      <c r="C465">
        <f t="shared" si="227"/>
        <v>65</v>
      </c>
      <c r="D465">
        <f t="shared" si="228"/>
        <v>65</v>
      </c>
      <c r="E465">
        <f t="shared" si="229"/>
        <v>70</v>
      </c>
      <c r="F465">
        <f t="shared" si="230"/>
        <v>70</v>
      </c>
      <c r="G465">
        <f t="shared" si="231"/>
        <v>75</v>
      </c>
      <c r="H465">
        <f t="shared" si="232"/>
        <v>75</v>
      </c>
      <c r="I465">
        <f t="shared" si="233"/>
        <v>100</v>
      </c>
      <c r="J465">
        <f t="shared" si="234"/>
        <v>100</v>
      </c>
      <c r="K465">
        <f t="shared" si="235"/>
        <v>67</v>
      </c>
      <c r="L465">
        <f t="shared" si="236"/>
        <v>67</v>
      </c>
      <c r="M465">
        <f t="shared" si="237"/>
        <v>80</v>
      </c>
      <c r="N465">
        <f t="shared" si="238"/>
        <v>80</v>
      </c>
      <c r="O465">
        <f t="shared" si="239"/>
        <v>57</v>
      </c>
      <c r="P465">
        <f t="shared" si="240"/>
        <v>57</v>
      </c>
      <c r="Q465">
        <f t="shared" si="241"/>
        <v>75</v>
      </c>
      <c r="R465">
        <f t="shared" si="242"/>
        <v>75</v>
      </c>
      <c r="S465">
        <f t="shared" si="243"/>
        <v>90</v>
      </c>
      <c r="T465">
        <f t="shared" si="244"/>
        <v>90</v>
      </c>
      <c r="U465">
        <f t="shared" si="245"/>
        <v>62</v>
      </c>
      <c r="V465">
        <f t="shared" si="246"/>
        <v>62</v>
      </c>
      <c r="W465">
        <f t="shared" si="247"/>
        <v>67</v>
      </c>
      <c r="X465">
        <f t="shared" si="248"/>
        <v>67</v>
      </c>
      <c r="Y465">
        <f t="shared" si="249"/>
        <v>54.5</v>
      </c>
      <c r="Z465">
        <f t="shared" si="250"/>
        <v>54.5</v>
      </c>
      <c r="AA465">
        <f t="shared" si="251"/>
        <v>65</v>
      </c>
      <c r="AB465">
        <f t="shared" si="252"/>
        <v>65</v>
      </c>
      <c r="AC465" s="9">
        <f t="shared" si="253"/>
        <v>60</v>
      </c>
      <c r="AD465">
        <f t="shared" si="254"/>
        <v>40</v>
      </c>
    </row>
    <row r="466" spans="1:30" hidden="1" x14ac:dyDescent="0.2">
      <c r="A466" t="str">
        <f t="shared" si="225"/>
        <v>Red/Green  5.6,  Red/Green</v>
      </c>
      <c r="B466" s="11">
        <f t="shared" si="226"/>
        <v>20</v>
      </c>
      <c r="C466">
        <f t="shared" si="227"/>
        <v>45</v>
      </c>
      <c r="D466">
        <f t="shared" si="228"/>
        <v>45</v>
      </c>
      <c r="E466">
        <f t="shared" si="229"/>
        <v>50</v>
      </c>
      <c r="F466">
        <f t="shared" si="230"/>
        <v>50</v>
      </c>
      <c r="G466">
        <f t="shared" si="231"/>
        <v>55</v>
      </c>
      <c r="H466">
        <f t="shared" si="232"/>
        <v>55</v>
      </c>
      <c r="I466">
        <f t="shared" si="233"/>
        <v>80</v>
      </c>
      <c r="J466">
        <f t="shared" si="234"/>
        <v>80</v>
      </c>
      <c r="K466">
        <f t="shared" si="235"/>
        <v>47</v>
      </c>
      <c r="L466">
        <f t="shared" si="236"/>
        <v>47</v>
      </c>
      <c r="M466">
        <f t="shared" si="237"/>
        <v>60</v>
      </c>
      <c r="N466">
        <f t="shared" si="238"/>
        <v>60</v>
      </c>
      <c r="O466">
        <f t="shared" si="239"/>
        <v>37</v>
      </c>
      <c r="P466">
        <f t="shared" si="240"/>
        <v>37</v>
      </c>
      <c r="Q466">
        <f t="shared" si="241"/>
        <v>55</v>
      </c>
      <c r="R466">
        <f t="shared" si="242"/>
        <v>55</v>
      </c>
      <c r="S466">
        <f t="shared" si="243"/>
        <v>70</v>
      </c>
      <c r="T466">
        <f t="shared" si="244"/>
        <v>70</v>
      </c>
      <c r="U466">
        <f t="shared" si="245"/>
        <v>42</v>
      </c>
      <c r="V466">
        <f t="shared" si="246"/>
        <v>42</v>
      </c>
      <c r="W466">
        <f t="shared" si="247"/>
        <v>47</v>
      </c>
      <c r="X466">
        <f t="shared" si="248"/>
        <v>47</v>
      </c>
      <c r="Y466">
        <f t="shared" si="249"/>
        <v>34.5</v>
      </c>
      <c r="Z466">
        <f t="shared" si="250"/>
        <v>34.5</v>
      </c>
      <c r="AA466">
        <f t="shared" si="251"/>
        <v>45</v>
      </c>
      <c r="AB466">
        <f t="shared" si="252"/>
        <v>45</v>
      </c>
      <c r="AC466" s="27">
        <f t="shared" si="253"/>
        <v>40</v>
      </c>
      <c r="AD466">
        <f t="shared" si="254"/>
        <v>20</v>
      </c>
    </row>
  </sheetData>
  <phoneticPr fontId="3" type="noConversion"/>
  <conditionalFormatting sqref="B75:B469">
    <cfRule type="cellIs" dxfId="8" priority="1" stopIfTrue="1" operator="equal">
      <formula>$C$7</formula>
    </cfRule>
  </conditionalFormatting>
  <conditionalFormatting sqref="AD43:AD70">
    <cfRule type="cellIs" dxfId="7" priority="2" stopIfTrue="1" operator="between">
      <formula>$C$7+1</formula>
      <formula>$C$7-1</formula>
    </cfRule>
  </conditionalFormatting>
  <conditionalFormatting sqref="AD75:AD466">
    <cfRule type="cellIs" dxfId="6" priority="3" stopIfTrue="1" operator="between">
      <formula>$C$7+1</formula>
      <formula>$C$7-1</formula>
    </cfRule>
  </conditionalFormatting>
  <conditionalFormatting sqref="C75:AC466">
    <cfRule type="cellIs" dxfId="5" priority="4" stopIfTrue="1" operator="between">
      <formula>$C$7+2.5</formula>
      <formula>$C$7-1</formula>
    </cfRule>
  </conditionalFormatting>
  <conditionalFormatting sqref="C43:AC70">
    <cfRule type="cellIs" dxfId="4" priority="5" stopIfTrue="1" operator="between">
      <formula>$C$7+2.5</formula>
      <formula>$C$7-1</formula>
    </cfRule>
  </conditionalFormatting>
  <conditionalFormatting sqref="B11:B37">
    <cfRule type="cellIs" dxfId="3" priority="6" stopIfTrue="1" operator="between">
      <formula>$C$7+2.5</formula>
      <formula>$C$7-1</formula>
    </cfRule>
  </conditionalFormatting>
  <conditionalFormatting sqref="E11:E37">
    <cfRule type="cellIs" dxfId="2" priority="7" stopIfTrue="1" operator="between">
      <formula>$C$7+2.5</formula>
      <formula>$C$7-1</formula>
    </cfRule>
  </conditionalFormatting>
  <conditionalFormatting sqref="I11:I37">
    <cfRule type="cellIs" dxfId="1" priority="8" stopIfTrue="1" operator="between">
      <formula>$C$7+2.5</formula>
      <formula>$C$7-1</formula>
    </cfRule>
  </conditionalFormatting>
  <conditionalFormatting sqref="M11:M37">
    <cfRule type="cellIs" dxfId="0" priority="9" stopIfTrue="1" operator="between">
      <formula>$C$7+2.5</formula>
      <formula>$C$7-1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05C-1521-49C2-9477-00B2C5E3BE8C}">
  <dimension ref="A1:I124"/>
  <sheetViews>
    <sheetView showFormulas="1" workbookViewId="0">
      <selection activeCell="A20" sqref="A20"/>
    </sheetView>
  </sheetViews>
  <sheetFormatPr defaultRowHeight="12.75" x14ac:dyDescent="0.2"/>
  <cols>
    <col min="1" max="1" width="10" customWidth="1"/>
    <col min="2" max="2" width="12.140625" customWidth="1"/>
    <col min="3" max="3" width="13.7109375" customWidth="1"/>
    <col min="4" max="4" width="14" customWidth="1"/>
    <col min="5" max="5" width="10.5703125" customWidth="1"/>
    <col min="6" max="6" width="14.28515625" customWidth="1"/>
    <col min="7" max="7" width="9.140625" style="17"/>
    <col min="9" max="9" width="18.5703125" customWidth="1"/>
  </cols>
  <sheetData>
    <row r="1" spans="1:1" x14ac:dyDescent="0.2">
      <c r="A1" t="s">
        <v>120</v>
      </c>
    </row>
    <row r="34" spans="1:9" x14ac:dyDescent="0.2">
      <c r="A34" t="s">
        <v>137</v>
      </c>
      <c r="B34">
        <v>25.4</v>
      </c>
    </row>
    <row r="35" spans="1:9" x14ac:dyDescent="0.2">
      <c r="B35" t="s">
        <v>138</v>
      </c>
      <c r="C35" t="s">
        <v>122</v>
      </c>
      <c r="D35" t="s">
        <v>123</v>
      </c>
      <c r="E35" t="s">
        <v>124</v>
      </c>
      <c r="G35" s="17" t="s">
        <v>133</v>
      </c>
      <c r="H35" s="20" t="s">
        <v>131</v>
      </c>
      <c r="I35" t="s">
        <v>134</v>
      </c>
    </row>
    <row r="36" spans="1:9" x14ac:dyDescent="0.2">
      <c r="A36" t="s">
        <v>121</v>
      </c>
      <c r="B36">
        <v>36</v>
      </c>
      <c r="C36">
        <f>B36*$B$34</f>
        <v>914.4</v>
      </c>
      <c r="D36">
        <v>0.53029999999999999</v>
      </c>
      <c r="E36">
        <v>4.3</v>
      </c>
      <c r="G36" s="17">
        <f>76.35*C36^-0.7231</f>
        <v>0.55158372395438193</v>
      </c>
      <c r="H36" s="18">
        <f>G36-D36</f>
        <v>2.1283723954381939E-2</v>
      </c>
      <c r="I36" s="22">
        <f>100*H36*2.205</f>
        <v>4.6930611319412181</v>
      </c>
    </row>
    <row r="37" spans="1:9" x14ac:dyDescent="0.2">
      <c r="A37" t="s">
        <v>121</v>
      </c>
      <c r="B37">
        <v>39</v>
      </c>
      <c r="C37">
        <f t="shared" ref="C37:C57" si="0">B37*$B$34</f>
        <v>990.59999999999991</v>
      </c>
      <c r="D37">
        <v>0.51</v>
      </c>
      <c r="E37">
        <v>4.5</v>
      </c>
      <c r="G37" s="17">
        <f t="shared" ref="G37:G57" si="1">76.35*C37^-0.7231</f>
        <v>0.5205649981322108</v>
      </c>
      <c r="H37" s="18">
        <f t="shared" ref="H37:H57" si="2">G37-D37</f>
        <v>1.056499813221079E-2</v>
      </c>
      <c r="I37" s="22">
        <f t="shared" ref="I37:I57" si="3">100*H37*2.205</f>
        <v>2.3295820881524794</v>
      </c>
    </row>
    <row r="38" spans="1:9" x14ac:dyDescent="0.2">
      <c r="A38" t="s">
        <v>121</v>
      </c>
      <c r="B38">
        <v>42</v>
      </c>
      <c r="C38">
        <f t="shared" si="0"/>
        <v>1066.8</v>
      </c>
      <c r="D38">
        <v>0.4899</v>
      </c>
      <c r="E38">
        <v>4.5999999999999996</v>
      </c>
      <c r="G38" s="17">
        <f t="shared" si="1"/>
        <v>0.49340349221551055</v>
      </c>
      <c r="H38" s="18">
        <f t="shared" si="2"/>
        <v>3.5034922155105508E-3</v>
      </c>
      <c r="I38" s="22">
        <f t="shared" si="3"/>
        <v>0.77252003352007648</v>
      </c>
    </row>
    <row r="39" spans="1:9" x14ac:dyDescent="0.2">
      <c r="A39" t="s">
        <v>121</v>
      </c>
      <c r="B39">
        <v>45</v>
      </c>
      <c r="C39">
        <f t="shared" si="0"/>
        <v>1143</v>
      </c>
      <c r="D39">
        <v>0.47039999999999998</v>
      </c>
      <c r="E39">
        <v>4.8</v>
      </c>
      <c r="G39" s="17">
        <f t="shared" si="1"/>
        <v>0.46939213908965821</v>
      </c>
      <c r="H39" s="18">
        <f t="shared" si="2"/>
        <v>-1.0078609103417735E-3</v>
      </c>
      <c r="I39" s="22">
        <f t="shared" si="3"/>
        <v>-0.22223333073036106</v>
      </c>
    </row>
    <row r="40" spans="1:9" x14ac:dyDescent="0.2">
      <c r="A40" t="s">
        <v>121</v>
      </c>
      <c r="B40">
        <v>48</v>
      </c>
      <c r="C40">
        <f t="shared" si="0"/>
        <v>1219.1999999999998</v>
      </c>
      <c r="D40">
        <v>0.45190000000000002</v>
      </c>
      <c r="E40">
        <v>5</v>
      </c>
      <c r="G40" s="17">
        <f t="shared" si="1"/>
        <v>0.44798991989262438</v>
      </c>
      <c r="H40" s="18">
        <f t="shared" si="2"/>
        <v>-3.9100801073756464E-3</v>
      </c>
      <c r="I40" s="22">
        <f t="shared" si="3"/>
        <v>-0.86217266367633005</v>
      </c>
    </row>
    <row r="41" spans="1:9" x14ac:dyDescent="0.2">
      <c r="A41" t="s">
        <v>121</v>
      </c>
      <c r="B41">
        <v>51</v>
      </c>
      <c r="C41">
        <f t="shared" si="0"/>
        <v>1295.3999999999999</v>
      </c>
      <c r="D41">
        <v>0.43430000000000002</v>
      </c>
      <c r="E41">
        <v>5.2</v>
      </c>
      <c r="G41" s="17">
        <f t="shared" si="1"/>
        <v>0.42877532675607333</v>
      </c>
      <c r="H41" s="18">
        <f t="shared" si="2"/>
        <v>-5.5246732439266921E-3</v>
      </c>
      <c r="I41" s="22">
        <f t="shared" si="3"/>
        <v>-1.2181904502858356</v>
      </c>
    </row>
    <row r="42" spans="1:9" x14ac:dyDescent="0.2">
      <c r="A42" t="s">
        <v>121</v>
      </c>
      <c r="B42">
        <v>54</v>
      </c>
      <c r="C42">
        <f t="shared" si="0"/>
        <v>1371.6</v>
      </c>
      <c r="D42">
        <v>0.41770000000000002</v>
      </c>
      <c r="E42">
        <v>5.4</v>
      </c>
      <c r="G42" s="17">
        <f t="shared" si="1"/>
        <v>0.41141474550679441</v>
      </c>
      <c r="H42" s="18">
        <f t="shared" si="2"/>
        <v>-6.2852544932056054E-3</v>
      </c>
      <c r="I42" s="22">
        <f t="shared" si="3"/>
        <v>-1.385898615751836</v>
      </c>
    </row>
    <row r="43" spans="1:9" x14ac:dyDescent="0.2">
      <c r="A43" t="s">
        <v>121</v>
      </c>
      <c r="B43">
        <v>57</v>
      </c>
      <c r="C43">
        <f t="shared" si="0"/>
        <v>1447.8</v>
      </c>
      <c r="D43">
        <v>0.40210000000000001</v>
      </c>
      <c r="E43">
        <v>5.7</v>
      </c>
      <c r="G43" s="17">
        <f t="shared" si="1"/>
        <v>0.3956404368923841</v>
      </c>
      <c r="H43" s="18">
        <f t="shared" si="2"/>
        <v>-6.4595631076159177E-3</v>
      </c>
      <c r="I43" s="22">
        <f t="shared" si="3"/>
        <v>-1.4243336652293099</v>
      </c>
    </row>
    <row r="44" spans="1:9" x14ac:dyDescent="0.2">
      <c r="A44" t="s">
        <v>121</v>
      </c>
      <c r="B44">
        <v>60</v>
      </c>
      <c r="C44">
        <f t="shared" si="0"/>
        <v>1524</v>
      </c>
      <c r="D44">
        <v>0.38750000000000001</v>
      </c>
      <c r="E44">
        <v>5.9</v>
      </c>
      <c r="G44" s="17">
        <f t="shared" si="1"/>
        <v>0.38123486545515761</v>
      </c>
      <c r="H44" s="18">
        <f t="shared" si="2"/>
        <v>-6.265134544842399E-3</v>
      </c>
      <c r="I44" s="22">
        <f t="shared" si="3"/>
        <v>-1.3814621671377489</v>
      </c>
    </row>
    <row r="45" spans="1:9" x14ac:dyDescent="0.2">
      <c r="A45" t="s">
        <v>121</v>
      </c>
      <c r="B45">
        <v>63</v>
      </c>
      <c r="C45">
        <f t="shared" si="0"/>
        <v>1600.1999999999998</v>
      </c>
      <c r="D45">
        <v>0.37380000000000002</v>
      </c>
      <c r="E45">
        <v>6.1</v>
      </c>
      <c r="G45" s="17">
        <f t="shared" si="1"/>
        <v>0.36801932937164805</v>
      </c>
      <c r="H45" s="18">
        <f t="shared" si="2"/>
        <v>-5.7806706283519693E-3</v>
      </c>
      <c r="I45" s="22">
        <f t="shared" si="3"/>
        <v>-1.2746378735516093</v>
      </c>
    </row>
    <row r="46" spans="1:9" x14ac:dyDescent="0.2">
      <c r="A46" t="s">
        <v>121</v>
      </c>
      <c r="B46">
        <v>66</v>
      </c>
      <c r="C46">
        <f t="shared" si="0"/>
        <v>1676.3999999999999</v>
      </c>
      <c r="D46">
        <v>0.3609</v>
      </c>
      <c r="E46">
        <v>6.3</v>
      </c>
      <c r="G46" s="17">
        <f t="shared" si="1"/>
        <v>0.35584556798882799</v>
      </c>
      <c r="H46" s="18">
        <f t="shared" si="2"/>
        <v>-5.0544320111720054E-3</v>
      </c>
      <c r="I46" s="22">
        <f t="shared" si="3"/>
        <v>-1.1145022584634272</v>
      </c>
    </row>
    <row r="47" spans="1:9" x14ac:dyDescent="0.2">
      <c r="A47" t="s">
        <v>121</v>
      </c>
      <c r="B47">
        <v>69</v>
      </c>
      <c r="C47">
        <f t="shared" si="0"/>
        <v>1752.6</v>
      </c>
      <c r="D47">
        <v>0.34870000000000001</v>
      </c>
      <c r="E47">
        <v>6.5</v>
      </c>
      <c r="G47" s="17">
        <f t="shared" si="1"/>
        <v>0.34458947102555748</v>
      </c>
      <c r="H47" s="18">
        <f t="shared" si="2"/>
        <v>-4.1105289744425288E-3</v>
      </c>
      <c r="I47" s="22">
        <f t="shared" si="3"/>
        <v>-0.90637163886457761</v>
      </c>
    </row>
    <row r="48" spans="1:9" x14ac:dyDescent="0.2">
      <c r="A48" t="s">
        <v>121</v>
      </c>
      <c r="B48">
        <v>72</v>
      </c>
      <c r="C48">
        <f t="shared" si="0"/>
        <v>1828.8</v>
      </c>
      <c r="D48">
        <v>0.33739999999999998</v>
      </c>
      <c r="E48">
        <v>6.7</v>
      </c>
      <c r="G48" s="17">
        <f t="shared" si="1"/>
        <v>0.33414629706781629</v>
      </c>
      <c r="H48" s="18">
        <f t="shared" si="2"/>
        <v>-3.2537029321836886E-3</v>
      </c>
      <c r="I48" s="26">
        <f t="shared" si="3"/>
        <v>-0.71744149654650335</v>
      </c>
    </row>
    <row r="49" spans="1:9" x14ac:dyDescent="0.2">
      <c r="A49" t="s">
        <v>121</v>
      </c>
      <c r="B49">
        <v>75</v>
      </c>
      <c r="C49">
        <f t="shared" si="0"/>
        <v>1905</v>
      </c>
      <c r="D49">
        <v>0.3266</v>
      </c>
      <c r="E49">
        <v>7</v>
      </c>
      <c r="G49" s="17">
        <f t="shared" si="1"/>
        <v>0.32442699307486134</v>
      </c>
      <c r="H49" s="18">
        <f t="shared" si="2"/>
        <v>-2.1730069251386652E-3</v>
      </c>
      <c r="I49" s="26">
        <f t="shared" si="3"/>
        <v>-0.47914802699307568</v>
      </c>
    </row>
    <row r="50" spans="1:9" x14ac:dyDescent="0.2">
      <c r="A50" t="s">
        <v>121</v>
      </c>
      <c r="B50">
        <v>78</v>
      </c>
      <c r="C50">
        <f t="shared" si="0"/>
        <v>1981.1999999999998</v>
      </c>
      <c r="D50">
        <v>0.3165</v>
      </c>
      <c r="E50">
        <v>7.2</v>
      </c>
      <c r="G50" s="17">
        <f t="shared" si="1"/>
        <v>0.31535532858358745</v>
      </c>
      <c r="H50" s="18">
        <f t="shared" si="2"/>
        <v>-1.1446714164125571E-3</v>
      </c>
      <c r="I50" s="26">
        <f t="shared" si="3"/>
        <v>-0.25240004731896887</v>
      </c>
    </row>
    <row r="51" spans="1:9" x14ac:dyDescent="0.2">
      <c r="A51" t="s">
        <v>121</v>
      </c>
      <c r="B51">
        <v>81</v>
      </c>
      <c r="C51">
        <f t="shared" si="0"/>
        <v>2057.4</v>
      </c>
      <c r="D51">
        <v>0.307</v>
      </c>
      <c r="E51">
        <v>7.4</v>
      </c>
      <c r="G51" s="17">
        <f t="shared" si="1"/>
        <v>0.30686564064464472</v>
      </c>
      <c r="H51" s="18">
        <f t="shared" si="2"/>
        <v>-1.3435935535527355E-4</v>
      </c>
      <c r="I51" s="26">
        <f t="shared" si="3"/>
        <v>-2.9626237855837817E-2</v>
      </c>
    </row>
    <row r="52" spans="1:9" x14ac:dyDescent="0.2">
      <c r="A52" t="s">
        <v>121</v>
      </c>
      <c r="B52">
        <v>84</v>
      </c>
      <c r="C52">
        <f t="shared" si="0"/>
        <v>2133.6</v>
      </c>
      <c r="D52">
        <v>0.29799999999999999</v>
      </c>
      <c r="E52">
        <v>7.6</v>
      </c>
      <c r="G52" s="17">
        <f t="shared" si="1"/>
        <v>0.29890104207965601</v>
      </c>
      <c r="H52" s="18">
        <f t="shared" si="2"/>
        <v>9.0104207965602257E-4</v>
      </c>
      <c r="I52" s="26">
        <f t="shared" si="3"/>
        <v>0.19867977856415298</v>
      </c>
    </row>
    <row r="53" spans="1:9" x14ac:dyDescent="0.2">
      <c r="A53" t="s">
        <v>121</v>
      </c>
      <c r="B53">
        <v>87</v>
      </c>
      <c r="C53">
        <f t="shared" si="0"/>
        <v>2209.7999999999997</v>
      </c>
      <c r="D53">
        <v>0.28949999999999998</v>
      </c>
      <c r="E53">
        <v>7.9</v>
      </c>
      <c r="G53" s="17">
        <f t="shared" si="1"/>
        <v>0.29141198510576888</v>
      </c>
      <c r="H53" s="18">
        <f t="shared" si="2"/>
        <v>1.9119851057688986E-3</v>
      </c>
      <c r="I53" s="26">
        <f t="shared" si="3"/>
        <v>0.42159271582204216</v>
      </c>
    </row>
    <row r="54" spans="1:9" x14ac:dyDescent="0.2">
      <c r="A54" t="s">
        <v>121</v>
      </c>
      <c r="B54">
        <v>90</v>
      </c>
      <c r="C54">
        <f t="shared" si="0"/>
        <v>2286</v>
      </c>
      <c r="D54">
        <v>0.28139999999999998</v>
      </c>
      <c r="E54">
        <v>8.1</v>
      </c>
      <c r="G54" s="17">
        <f t="shared" si="1"/>
        <v>0.28435510030118727</v>
      </c>
      <c r="H54" s="18">
        <f t="shared" si="2"/>
        <v>2.9551003011872856E-3</v>
      </c>
      <c r="I54" s="26">
        <f t="shared" si="3"/>
        <v>0.65159961641179653</v>
      </c>
    </row>
    <row r="55" spans="1:9" x14ac:dyDescent="0.2">
      <c r="A55" t="s">
        <v>121</v>
      </c>
      <c r="B55">
        <v>93</v>
      </c>
      <c r="C55">
        <f t="shared" si="0"/>
        <v>2362.1999999999998</v>
      </c>
      <c r="D55">
        <v>0.27379999999999999</v>
      </c>
      <c r="E55">
        <v>8.3000000000000007</v>
      </c>
      <c r="G55" s="17">
        <f t="shared" si="1"/>
        <v>0.27769225091677718</v>
      </c>
      <c r="H55" s="18">
        <f t="shared" si="2"/>
        <v>3.8922509167771957E-3</v>
      </c>
      <c r="I55" s="22">
        <f t="shared" si="3"/>
        <v>0.85824132714937162</v>
      </c>
    </row>
    <row r="56" spans="1:9" x14ac:dyDescent="0.2">
      <c r="A56" t="s">
        <v>121</v>
      </c>
      <c r="B56">
        <v>96</v>
      </c>
      <c r="C56">
        <f t="shared" si="0"/>
        <v>2438.3999999999996</v>
      </c>
      <c r="D56">
        <v>0.2666</v>
      </c>
      <c r="E56">
        <v>8.5</v>
      </c>
      <c r="G56" s="17">
        <f t="shared" si="1"/>
        <v>0.27138975708465318</v>
      </c>
      <c r="H56" s="18">
        <f t="shared" si="2"/>
        <v>4.789757084653179E-3</v>
      </c>
      <c r="I56" s="22">
        <f t="shared" si="3"/>
        <v>1.056141437166026</v>
      </c>
    </row>
    <row r="57" spans="1:9" x14ac:dyDescent="0.2">
      <c r="A57" t="s">
        <v>121</v>
      </c>
      <c r="B57">
        <v>99</v>
      </c>
      <c r="C57">
        <f t="shared" si="0"/>
        <v>2514.6</v>
      </c>
      <c r="D57">
        <v>0.25969999999999999</v>
      </c>
      <c r="E57">
        <v>8.8000000000000007</v>
      </c>
      <c r="G57" s="17">
        <f t="shared" si="1"/>
        <v>0.2654177551583306</v>
      </c>
      <c r="H57" s="18">
        <f t="shared" si="2"/>
        <v>5.7177551583306174E-3</v>
      </c>
      <c r="I57" s="22">
        <f t="shared" si="3"/>
        <v>1.2607650124119012</v>
      </c>
    </row>
    <row r="59" spans="1:9" x14ac:dyDescent="0.2">
      <c r="G59" s="17" t="s">
        <v>130</v>
      </c>
      <c r="H59" t="s">
        <v>131</v>
      </c>
    </row>
    <row r="60" spans="1:9" x14ac:dyDescent="0.2">
      <c r="A60" t="s">
        <v>125</v>
      </c>
      <c r="B60">
        <v>84</v>
      </c>
      <c r="C60">
        <f>B60*$B$34</f>
        <v>2133.6</v>
      </c>
      <c r="D60">
        <v>0.30259999999999998</v>
      </c>
      <c r="E60">
        <v>7.6</v>
      </c>
      <c r="G60" s="17">
        <f xml:space="preserve"> 244.36*C60^-0.8727</f>
        <v>0.30388775378156069</v>
      </c>
      <c r="H60" s="18">
        <f>G60-D60</f>
        <v>1.2877537815607076E-3</v>
      </c>
      <c r="I60" s="22">
        <f>100*2.2*H60</f>
        <v>0.28330583194335573</v>
      </c>
    </row>
    <row r="61" spans="1:9" x14ac:dyDescent="0.2">
      <c r="A61" t="s">
        <v>125</v>
      </c>
      <c r="B61">
        <v>87</v>
      </c>
      <c r="C61">
        <f t="shared" ref="C61:C81" si="4">B61*$B$34</f>
        <v>2209.7999999999997</v>
      </c>
      <c r="D61">
        <v>0.29389999999999999</v>
      </c>
      <c r="E61">
        <v>7.8</v>
      </c>
      <c r="G61" s="17">
        <f t="shared" ref="G61:G81" si="5" xml:space="preserve"> 244.36*C61^-0.8727</f>
        <v>0.29472249168414888</v>
      </c>
      <c r="H61" s="18">
        <f t="shared" ref="H61:H81" si="6">G61-D61</f>
        <v>8.2249168414888496E-4</v>
      </c>
      <c r="I61" s="22">
        <f t="shared" ref="I61:I81" si="7">100*2.2*H61</f>
        <v>0.18094817051275472</v>
      </c>
    </row>
    <row r="62" spans="1:9" x14ac:dyDescent="0.2">
      <c r="A62" t="s">
        <v>125</v>
      </c>
      <c r="B62">
        <v>90</v>
      </c>
      <c r="C62">
        <f t="shared" si="4"/>
        <v>2286</v>
      </c>
      <c r="D62">
        <v>0.2858</v>
      </c>
      <c r="E62">
        <v>8</v>
      </c>
      <c r="G62" s="17">
        <f t="shared" si="5"/>
        <v>0.2861305923742361</v>
      </c>
      <c r="H62" s="18">
        <f t="shared" si="6"/>
        <v>3.3059237423610499E-4</v>
      </c>
      <c r="I62" s="22">
        <f t="shared" si="7"/>
        <v>7.2730322331943112E-2</v>
      </c>
    </row>
    <row r="63" spans="1:9" x14ac:dyDescent="0.2">
      <c r="A63" t="s">
        <v>125</v>
      </c>
      <c r="B63">
        <v>93</v>
      </c>
      <c r="C63">
        <f t="shared" si="4"/>
        <v>2362.1999999999998</v>
      </c>
      <c r="D63">
        <v>0.27800000000000002</v>
      </c>
      <c r="E63">
        <v>8.1999999999999993</v>
      </c>
      <c r="G63" s="17">
        <f t="shared" si="5"/>
        <v>0.27805881190117621</v>
      </c>
      <c r="H63" s="18">
        <f t="shared" si="6"/>
        <v>5.8811901176181181E-5</v>
      </c>
      <c r="I63" s="21">
        <f t="shared" si="7"/>
        <v>1.2938618258759861E-2</v>
      </c>
    </row>
    <row r="64" spans="1:9" x14ac:dyDescent="0.2">
      <c r="A64" t="s">
        <v>125</v>
      </c>
      <c r="B64">
        <v>96</v>
      </c>
      <c r="C64">
        <f t="shared" si="4"/>
        <v>2438.3999999999996</v>
      </c>
      <c r="D64">
        <v>0.27060000000000001</v>
      </c>
      <c r="E64">
        <v>8.5</v>
      </c>
      <c r="G64" s="17">
        <f t="shared" si="5"/>
        <v>0.27046036318835692</v>
      </c>
      <c r="H64" s="18">
        <f t="shared" si="6"/>
        <v>-1.3963681164308461E-4</v>
      </c>
      <c r="I64" s="21">
        <f t="shared" si="7"/>
        <v>-3.0720098561478618E-2</v>
      </c>
    </row>
    <row r="65" spans="1:9" x14ac:dyDescent="0.2">
      <c r="A65" t="s">
        <v>125</v>
      </c>
      <c r="B65">
        <v>99</v>
      </c>
      <c r="C65">
        <f t="shared" si="4"/>
        <v>2514.6</v>
      </c>
      <c r="D65">
        <v>0.26369999999999999</v>
      </c>
      <c r="E65">
        <v>8.6999999999999993</v>
      </c>
      <c r="G65" s="17">
        <f t="shared" si="5"/>
        <v>0.26329396072498928</v>
      </c>
      <c r="H65" s="18">
        <f t="shared" si="6"/>
        <v>-4.0603927501070558E-4</v>
      </c>
      <c r="I65" s="21">
        <f t="shared" si="7"/>
        <v>-8.9328640502355242E-2</v>
      </c>
    </row>
    <row r="66" spans="1:9" x14ac:dyDescent="0.2">
      <c r="A66" t="s">
        <v>125</v>
      </c>
      <c r="B66">
        <v>102</v>
      </c>
      <c r="C66">
        <f t="shared" si="4"/>
        <v>2590.7999999999997</v>
      </c>
      <c r="D66">
        <v>0.25700000000000001</v>
      </c>
      <c r="E66">
        <v>8.9</v>
      </c>
      <c r="G66" s="17">
        <f t="shared" si="5"/>
        <v>0.25652303058588755</v>
      </c>
      <c r="H66" s="18">
        <f t="shared" si="6"/>
        <v>-4.769694141124603E-4</v>
      </c>
      <c r="I66" s="21">
        <f t="shared" si="7"/>
        <v>-0.10493327110474128</v>
      </c>
    </row>
    <row r="67" spans="1:9" x14ac:dyDescent="0.2">
      <c r="A67" t="s">
        <v>125</v>
      </c>
      <c r="B67">
        <v>105</v>
      </c>
      <c r="C67">
        <f t="shared" si="4"/>
        <v>2667</v>
      </c>
      <c r="D67">
        <v>0.25069999999999998</v>
      </c>
      <c r="E67">
        <v>9.1</v>
      </c>
      <c r="G67" s="17">
        <f t="shared" si="5"/>
        <v>0.25011505325333555</v>
      </c>
      <c r="H67" s="18">
        <f t="shared" si="6"/>
        <v>-5.8494674666442759E-4</v>
      </c>
      <c r="I67" s="21">
        <f t="shared" si="7"/>
        <v>-0.1286882842661741</v>
      </c>
    </row>
    <row r="68" spans="1:9" x14ac:dyDescent="0.2">
      <c r="A68" t="s">
        <v>125</v>
      </c>
      <c r="B68">
        <v>108</v>
      </c>
      <c r="C68">
        <f t="shared" si="4"/>
        <v>2743.2</v>
      </c>
      <c r="D68">
        <v>0.24460000000000001</v>
      </c>
      <c r="E68">
        <v>9.4</v>
      </c>
      <c r="G68" s="17">
        <f t="shared" si="5"/>
        <v>0.24404101384128926</v>
      </c>
      <c r="H68" s="18">
        <f t="shared" si="6"/>
        <v>-5.589861587107503E-4</v>
      </c>
      <c r="I68" s="21">
        <f t="shared" si="7"/>
        <v>-0.12297695491636508</v>
      </c>
    </row>
    <row r="69" spans="1:9" x14ac:dyDescent="0.2">
      <c r="A69" t="s">
        <v>125</v>
      </c>
      <c r="B69">
        <v>111</v>
      </c>
      <c r="C69">
        <f t="shared" si="4"/>
        <v>2819.3999999999996</v>
      </c>
      <c r="D69">
        <v>0.2389</v>
      </c>
      <c r="E69">
        <v>9.6</v>
      </c>
      <c r="G69" s="17">
        <f t="shared" si="5"/>
        <v>0.23827493973634453</v>
      </c>
      <c r="H69" s="18">
        <f t="shared" si="6"/>
        <v>-6.2506026365546918E-4</v>
      </c>
      <c r="I69" s="21">
        <f t="shared" si="7"/>
        <v>-0.13751325800420325</v>
      </c>
    </row>
    <row r="70" spans="1:9" x14ac:dyDescent="0.2">
      <c r="A70" t="s">
        <v>125</v>
      </c>
      <c r="B70">
        <v>114</v>
      </c>
      <c r="C70">
        <f t="shared" si="4"/>
        <v>2895.6</v>
      </c>
      <c r="D70">
        <v>0.2334</v>
      </c>
      <c r="E70">
        <v>9.8000000000000007</v>
      </c>
      <c r="G70" s="17">
        <f t="shared" si="5"/>
        <v>0.2327935098176861</v>
      </c>
      <c r="H70" s="18">
        <f t="shared" si="6"/>
        <v>-6.0649018231390128E-4</v>
      </c>
      <c r="I70" s="21">
        <f t="shared" si="7"/>
        <v>-0.13342784010905831</v>
      </c>
    </row>
    <row r="71" spans="1:9" x14ac:dyDescent="0.2">
      <c r="A71" t="s">
        <v>125</v>
      </c>
      <c r="B71">
        <v>117</v>
      </c>
      <c r="C71">
        <f t="shared" si="4"/>
        <v>2971.7999999999997</v>
      </c>
      <c r="D71">
        <v>0.2281</v>
      </c>
      <c r="E71">
        <v>10.1</v>
      </c>
      <c r="G71" s="17">
        <f t="shared" si="5"/>
        <v>0.22757572262076739</v>
      </c>
      <c r="H71" s="18">
        <f t="shared" si="6"/>
        <v>-5.242773792326072E-4</v>
      </c>
      <c r="I71" s="21">
        <f t="shared" si="7"/>
        <v>-0.1153410234311736</v>
      </c>
    </row>
    <row r="72" spans="1:9" x14ac:dyDescent="0.2">
      <c r="A72" t="s">
        <v>125</v>
      </c>
      <c r="B72">
        <v>120</v>
      </c>
      <c r="C72">
        <f t="shared" si="4"/>
        <v>3048</v>
      </c>
      <c r="D72">
        <v>0.22309999999999999</v>
      </c>
      <c r="E72">
        <v>10.3</v>
      </c>
      <c r="G72" s="17">
        <f t="shared" si="5"/>
        <v>0.22260261330042802</v>
      </c>
      <c r="H72" s="18">
        <f t="shared" si="6"/>
        <v>-4.9738669957197224E-4</v>
      </c>
      <c r="I72" s="21">
        <f t="shared" si="7"/>
        <v>-0.10942507390583391</v>
      </c>
    </row>
    <row r="73" spans="1:9" x14ac:dyDescent="0.2">
      <c r="A73" t="s">
        <v>125</v>
      </c>
      <c r="B73">
        <v>123</v>
      </c>
      <c r="C73">
        <f t="shared" si="4"/>
        <v>3124.2</v>
      </c>
      <c r="D73">
        <v>0.21829999999999999</v>
      </c>
      <c r="E73">
        <v>10.5</v>
      </c>
      <c r="G73" s="17">
        <f t="shared" si="5"/>
        <v>0.21785701120019049</v>
      </c>
      <c r="H73" s="18">
        <f t="shared" si="6"/>
        <v>-4.4298879980950168E-4</v>
      </c>
      <c r="I73" s="21">
        <f t="shared" si="7"/>
        <v>-9.7457535958090383E-2</v>
      </c>
    </row>
    <row r="74" spans="1:9" x14ac:dyDescent="0.2">
      <c r="A74" t="s">
        <v>125</v>
      </c>
      <c r="B74">
        <v>126</v>
      </c>
      <c r="C74">
        <f t="shared" si="4"/>
        <v>3200.3999999999996</v>
      </c>
      <c r="D74">
        <v>0.2137</v>
      </c>
      <c r="E74">
        <v>10.7</v>
      </c>
      <c r="G74" s="17">
        <f t="shared" si="5"/>
        <v>0.21332333137268586</v>
      </c>
      <c r="H74" s="18">
        <f t="shared" si="6"/>
        <v>-3.7666862731414175E-4</v>
      </c>
      <c r="I74" s="21">
        <f t="shared" si="7"/>
        <v>-8.2867098009111198E-2</v>
      </c>
    </row>
    <row r="75" spans="1:9" x14ac:dyDescent="0.2">
      <c r="A75" t="s">
        <v>125</v>
      </c>
      <c r="B75">
        <v>129</v>
      </c>
      <c r="C75">
        <f t="shared" si="4"/>
        <v>3276.6</v>
      </c>
      <c r="D75">
        <v>0.20930000000000001</v>
      </c>
      <c r="E75">
        <v>11</v>
      </c>
      <c r="G75" s="17">
        <f t="shared" si="5"/>
        <v>0.20898739461647781</v>
      </c>
      <c r="H75" s="18">
        <f t="shared" si="6"/>
        <v>-3.1260538352220757E-4</v>
      </c>
      <c r="I75" s="21">
        <f t="shared" si="7"/>
        <v>-6.8773184374885679E-2</v>
      </c>
    </row>
    <row r="76" spans="1:9" x14ac:dyDescent="0.2">
      <c r="A76" t="s">
        <v>125</v>
      </c>
      <c r="B76">
        <v>132</v>
      </c>
      <c r="C76">
        <f t="shared" si="4"/>
        <v>3352.7999999999997</v>
      </c>
      <c r="D76">
        <v>0.20499999999999999</v>
      </c>
      <c r="E76">
        <v>11.2</v>
      </c>
      <c r="G76" s="17">
        <f t="shared" si="5"/>
        <v>0.20483627156842318</v>
      </c>
      <c r="H76" s="18">
        <f t="shared" si="6"/>
        <v>-1.6372843157680395E-4</v>
      </c>
      <c r="I76" s="21">
        <f t="shared" si="7"/>
        <v>-3.6020254946896875E-2</v>
      </c>
    </row>
    <row r="77" spans="1:9" x14ac:dyDescent="0.2">
      <c r="A77" t="s">
        <v>125</v>
      </c>
      <c r="B77">
        <v>135</v>
      </c>
      <c r="C77">
        <f t="shared" si="4"/>
        <v>3429</v>
      </c>
      <c r="D77">
        <v>0.2009</v>
      </c>
      <c r="E77">
        <v>11.4</v>
      </c>
      <c r="G77" s="17">
        <f t="shared" si="5"/>
        <v>0.20085814717228601</v>
      </c>
      <c r="H77" s="18">
        <f t="shared" si="6"/>
        <v>-4.1852827713989571E-5</v>
      </c>
      <c r="I77" s="21">
        <f t="shared" si="7"/>
        <v>-9.2076220970777074E-3</v>
      </c>
    </row>
    <row r="78" spans="1:9" x14ac:dyDescent="0.2">
      <c r="A78" t="s">
        <v>125</v>
      </c>
      <c r="B78">
        <v>138</v>
      </c>
      <c r="C78">
        <f t="shared" si="4"/>
        <v>3505.2</v>
      </c>
      <c r="D78">
        <v>0.19700000000000001</v>
      </c>
      <c r="E78">
        <v>11.6</v>
      </c>
      <c r="G78" s="17">
        <f t="shared" si="5"/>
        <v>0.19704220247489937</v>
      </c>
      <c r="H78" s="18">
        <f t="shared" si="6"/>
        <v>4.220247489936102E-5</v>
      </c>
      <c r="I78" s="22">
        <f t="shared" si="7"/>
        <v>9.2845444778594261E-3</v>
      </c>
    </row>
    <row r="79" spans="1:9" x14ac:dyDescent="0.2">
      <c r="A79" t="s">
        <v>125</v>
      </c>
      <c r="B79">
        <v>141</v>
      </c>
      <c r="C79">
        <f t="shared" si="4"/>
        <v>3581.3999999999996</v>
      </c>
      <c r="D79">
        <v>0.19320000000000001</v>
      </c>
      <c r="E79">
        <v>11.9</v>
      </c>
      <c r="G79" s="17">
        <f t="shared" si="5"/>
        <v>0.19337851121258007</v>
      </c>
      <c r="H79" s="18">
        <f t="shared" si="6"/>
        <v>1.7851121258005698E-4</v>
      </c>
      <c r="I79" s="22">
        <f t="shared" si="7"/>
        <v>3.9272466767612542E-2</v>
      </c>
    </row>
    <row r="80" spans="1:9" x14ac:dyDescent="0.2">
      <c r="A80" t="s">
        <v>125</v>
      </c>
      <c r="B80">
        <v>144</v>
      </c>
      <c r="C80">
        <f t="shared" si="4"/>
        <v>3657.6</v>
      </c>
      <c r="D80">
        <v>0.18959999999999999</v>
      </c>
      <c r="E80">
        <v>12.1</v>
      </c>
      <c r="G80" s="17">
        <f t="shared" si="5"/>
        <v>0.18985794906720505</v>
      </c>
      <c r="H80" s="18">
        <f t="shared" si="6"/>
        <v>2.5794906720505439E-4</v>
      </c>
      <c r="I80" s="22">
        <f t="shared" si="7"/>
        <v>5.6748794785111974E-2</v>
      </c>
    </row>
    <row r="81" spans="1:9" x14ac:dyDescent="0.2">
      <c r="A81" t="s">
        <v>125</v>
      </c>
      <c r="B81">
        <v>147</v>
      </c>
      <c r="C81">
        <f t="shared" si="4"/>
        <v>3733.7999999999997</v>
      </c>
      <c r="D81">
        <v>0.1852</v>
      </c>
      <c r="E81">
        <v>12.4</v>
      </c>
      <c r="G81" s="17">
        <f t="shared" si="5"/>
        <v>0.18647211381254081</v>
      </c>
      <c r="H81" s="18">
        <f t="shared" si="6"/>
        <v>1.2721138125408038E-3</v>
      </c>
      <c r="I81" s="22">
        <f t="shared" si="7"/>
        <v>0.27986503875897689</v>
      </c>
    </row>
    <row r="83" spans="1:9" x14ac:dyDescent="0.2">
      <c r="G83" s="17" t="s">
        <v>130</v>
      </c>
      <c r="H83" t="s">
        <v>131</v>
      </c>
    </row>
    <row r="84" spans="1:9" x14ac:dyDescent="0.2">
      <c r="A84" t="s">
        <v>126</v>
      </c>
      <c r="B84">
        <v>96</v>
      </c>
      <c r="C84">
        <f>B84*$B$34</f>
        <v>2438.3999999999996</v>
      </c>
      <c r="D84">
        <v>0.43680000000000002</v>
      </c>
      <c r="E84">
        <v>6.7</v>
      </c>
      <c r="G84" s="17">
        <f xml:space="preserve"> 405.66*C84^-0.8768</f>
        <v>0.43485910377281201</v>
      </c>
      <c r="H84" s="18">
        <f>G84-D84:D84</f>
        <v>-1.9408962271880159E-3</v>
      </c>
      <c r="I84" s="21">
        <f>100*2.2*H84</f>
        <v>-0.42699716998136356</v>
      </c>
    </row>
    <row r="85" spans="1:9" x14ac:dyDescent="0.2">
      <c r="A85" t="s">
        <v>126</v>
      </c>
      <c r="B85">
        <v>99</v>
      </c>
      <c r="C85">
        <f t="shared" ref="C85:C124" si="8">B85*$B$34</f>
        <v>2514.6</v>
      </c>
      <c r="D85">
        <v>0.42609999999999998</v>
      </c>
      <c r="E85">
        <v>6.9</v>
      </c>
      <c r="G85" s="17">
        <f t="shared" ref="G85:G124" si="9" xml:space="preserve"> 405.66*C85^-0.8768</f>
        <v>0.42328321284886217</v>
      </c>
      <c r="H85" s="18">
        <f t="shared" ref="H85:H124" si="10">G85-D85:D85</f>
        <v>-2.8167871511378118E-3</v>
      </c>
      <c r="I85" s="21">
        <f t="shared" ref="I85:I124" si="11">100*2.2*H85</f>
        <v>-0.6196931732503187</v>
      </c>
    </row>
    <row r="86" spans="1:9" x14ac:dyDescent="0.2">
      <c r="A86" t="s">
        <v>126</v>
      </c>
      <c r="B86">
        <v>102</v>
      </c>
      <c r="C86">
        <f t="shared" si="8"/>
        <v>2590.7999999999997</v>
      </c>
      <c r="D86">
        <v>0.4158</v>
      </c>
      <c r="E86">
        <v>7.1</v>
      </c>
      <c r="G86" s="17">
        <f t="shared" si="9"/>
        <v>0.41234748779046859</v>
      </c>
      <c r="H86" s="18">
        <f t="shared" si="10"/>
        <v>-3.4525122095314109E-3</v>
      </c>
      <c r="I86" s="21">
        <f t="shared" si="11"/>
        <v>-0.75955268609691051</v>
      </c>
    </row>
    <row r="87" spans="1:9" x14ac:dyDescent="0.2">
      <c r="A87" t="s">
        <v>126</v>
      </c>
      <c r="B87">
        <v>105</v>
      </c>
      <c r="C87">
        <f t="shared" si="8"/>
        <v>2667</v>
      </c>
      <c r="D87">
        <v>0.40610000000000002</v>
      </c>
      <c r="E87">
        <v>7.2</v>
      </c>
      <c r="G87" s="17">
        <f t="shared" si="9"/>
        <v>0.40199921605693312</v>
      </c>
      <c r="H87" s="18">
        <f t="shared" si="10"/>
        <v>-4.1007839430668991E-3</v>
      </c>
      <c r="I87" s="21">
        <f t="shared" si="11"/>
        <v>-0.90217246747471791</v>
      </c>
    </row>
    <row r="88" spans="1:9" x14ac:dyDescent="0.2">
      <c r="A88" t="s">
        <v>126</v>
      </c>
      <c r="B88">
        <v>108</v>
      </c>
      <c r="C88">
        <f t="shared" si="8"/>
        <v>2743.2</v>
      </c>
      <c r="D88">
        <v>0.3967</v>
      </c>
      <c r="E88">
        <v>7.4</v>
      </c>
      <c r="G88" s="17">
        <f t="shared" si="9"/>
        <v>0.39219137162562828</v>
      </c>
      <c r="H88" s="18">
        <f t="shared" si="10"/>
        <v>-4.5086283743717148E-3</v>
      </c>
      <c r="I88" s="21">
        <f t="shared" si="11"/>
        <v>-0.99189824236177737</v>
      </c>
    </row>
    <row r="89" spans="1:9" x14ac:dyDescent="0.2">
      <c r="A89" t="s">
        <v>126</v>
      </c>
      <c r="B89">
        <v>111</v>
      </c>
      <c r="C89">
        <f t="shared" si="8"/>
        <v>2819.3999999999996</v>
      </c>
      <c r="D89">
        <v>0.38779999999999998</v>
      </c>
      <c r="E89">
        <v>7.6</v>
      </c>
      <c r="G89" s="17">
        <f t="shared" si="9"/>
        <v>0.38288186419265463</v>
      </c>
      <c r="H89" s="18">
        <f t="shared" si="10"/>
        <v>-4.9181358073453474E-3</v>
      </c>
      <c r="I89" s="21">
        <f t="shared" si="11"/>
        <v>-1.0819898776159766</v>
      </c>
    </row>
    <row r="90" spans="1:9" x14ac:dyDescent="0.2">
      <c r="A90" t="s">
        <v>126</v>
      </c>
      <c r="B90">
        <v>114</v>
      </c>
      <c r="C90">
        <f t="shared" si="8"/>
        <v>2895.6</v>
      </c>
      <c r="D90">
        <v>0.37919999999999998</v>
      </c>
      <c r="E90">
        <v>7.7</v>
      </c>
      <c r="G90" s="17">
        <f t="shared" si="9"/>
        <v>0.37403290468131756</v>
      </c>
      <c r="H90" s="18">
        <f t="shared" si="10"/>
        <v>-5.1670953186824242E-3</v>
      </c>
      <c r="I90" s="21">
        <f t="shared" si="11"/>
        <v>-1.1367609701101336</v>
      </c>
    </row>
    <row r="91" spans="1:9" x14ac:dyDescent="0.2">
      <c r="A91" t="s">
        <v>126</v>
      </c>
      <c r="B91">
        <v>117</v>
      </c>
      <c r="C91">
        <f t="shared" si="8"/>
        <v>2971.7999999999997</v>
      </c>
      <c r="D91">
        <v>0.371</v>
      </c>
      <c r="E91">
        <v>7.9</v>
      </c>
      <c r="G91" s="17">
        <f t="shared" si="9"/>
        <v>0.36561046651643159</v>
      </c>
      <c r="H91" s="18">
        <f t="shared" si="10"/>
        <v>-5.3895334835684094E-3</v>
      </c>
      <c r="I91" s="21">
        <f t="shared" si="11"/>
        <v>-1.1856973663850503</v>
      </c>
    </row>
    <row r="92" spans="1:9" x14ac:dyDescent="0.2">
      <c r="A92" t="s">
        <v>126</v>
      </c>
      <c r="B92">
        <v>120</v>
      </c>
      <c r="C92">
        <f t="shared" si="8"/>
        <v>3048</v>
      </c>
      <c r="D92">
        <v>0.36309999999999998</v>
      </c>
      <c r="E92">
        <v>8.1</v>
      </c>
      <c r="G92" s="17">
        <f t="shared" si="9"/>
        <v>0.35758382617407614</v>
      </c>
      <c r="H92" s="18">
        <f t="shared" si="10"/>
        <v>-5.5161738259238424E-3</v>
      </c>
      <c r="I92" s="21">
        <f t="shared" si="11"/>
        <v>-1.2135582417032456</v>
      </c>
    </row>
    <row r="93" spans="1:9" x14ac:dyDescent="0.2">
      <c r="A93" t="s">
        <v>126</v>
      </c>
      <c r="B93">
        <v>123</v>
      </c>
      <c r="C93">
        <f t="shared" si="8"/>
        <v>3124.2</v>
      </c>
      <c r="D93">
        <v>0.35560000000000003</v>
      </c>
      <c r="E93">
        <v>8.3000000000000007</v>
      </c>
      <c r="G93" s="17">
        <f t="shared" si="9"/>
        <v>0.34992516968947224</v>
      </c>
      <c r="H93" s="18">
        <f t="shared" si="10"/>
        <v>-5.6748303105277897E-3</v>
      </c>
      <c r="I93" s="21">
        <f t="shared" si="11"/>
        <v>-1.248462668316114</v>
      </c>
    </row>
    <row r="94" spans="1:9" x14ac:dyDescent="0.2">
      <c r="A94" t="s">
        <v>126</v>
      </c>
      <c r="B94">
        <v>126</v>
      </c>
      <c r="C94">
        <f t="shared" si="8"/>
        <v>3200.3999999999996</v>
      </c>
      <c r="D94">
        <v>0.3483</v>
      </c>
      <c r="E94">
        <v>8.4</v>
      </c>
      <c r="G94" s="17">
        <f t="shared" si="9"/>
        <v>0.34260925430703632</v>
      </c>
      <c r="H94" s="18">
        <f t="shared" si="10"/>
        <v>-5.6907456929636835E-3</v>
      </c>
      <c r="I94" s="21">
        <f t="shared" si="11"/>
        <v>-1.2519640524520106</v>
      </c>
    </row>
    <row r="95" spans="1:9" x14ac:dyDescent="0.2">
      <c r="A95" t="s">
        <v>126</v>
      </c>
      <c r="B95">
        <v>129</v>
      </c>
      <c r="C95">
        <f t="shared" si="8"/>
        <v>3276.6</v>
      </c>
      <c r="D95">
        <v>0.34139999999999998</v>
      </c>
      <c r="E95">
        <v>8.6</v>
      </c>
      <c r="G95" s="17">
        <f t="shared" si="9"/>
        <v>0.33561311644088404</v>
      </c>
      <c r="H95" s="18">
        <f t="shared" si="10"/>
        <v>-5.7868835591159407E-3</v>
      </c>
      <c r="I95" s="21">
        <f t="shared" si="11"/>
        <v>-1.2731143830055072</v>
      </c>
    </row>
    <row r="96" spans="1:9" x14ac:dyDescent="0.2">
      <c r="A96" t="s">
        <v>126</v>
      </c>
      <c r="B96">
        <v>132</v>
      </c>
      <c r="C96">
        <f t="shared" si="8"/>
        <v>3352.7999999999997</v>
      </c>
      <c r="D96">
        <v>0.3347</v>
      </c>
      <c r="E96">
        <v>8.8000000000000007</v>
      </c>
      <c r="G96" s="17">
        <f t="shared" si="9"/>
        <v>0.32891581869741354</v>
      </c>
      <c r="H96" s="18">
        <f t="shared" si="10"/>
        <v>-5.7841813025864552E-3</v>
      </c>
      <c r="I96" s="21">
        <f t="shared" si="11"/>
        <v>-1.2725198865690204</v>
      </c>
    </row>
    <row r="97" spans="1:9" x14ac:dyDescent="0.2">
      <c r="A97" t="s">
        <v>126</v>
      </c>
      <c r="B97">
        <v>135</v>
      </c>
      <c r="C97">
        <f t="shared" si="8"/>
        <v>3429</v>
      </c>
      <c r="D97">
        <v>0.32819999999999999</v>
      </c>
      <c r="E97">
        <v>8.9</v>
      </c>
      <c r="G97" s="17">
        <f t="shared" si="9"/>
        <v>0.32249822998213917</v>
      </c>
      <c r="H97" s="18">
        <f t="shared" si="10"/>
        <v>-5.7017700178608188E-3</v>
      </c>
      <c r="I97" s="21">
        <f t="shared" si="11"/>
        <v>-1.2543894039293804</v>
      </c>
    </row>
    <row r="98" spans="1:9" x14ac:dyDescent="0.2">
      <c r="A98" t="s">
        <v>126</v>
      </c>
      <c r="B98">
        <v>138</v>
      </c>
      <c r="C98">
        <f t="shared" si="8"/>
        <v>3505.2</v>
      </c>
      <c r="D98">
        <v>0.32200000000000001</v>
      </c>
      <c r="E98">
        <v>9.1</v>
      </c>
      <c r="G98" s="17">
        <f t="shared" si="9"/>
        <v>0.31634283373798827</v>
      </c>
      <c r="H98" s="18">
        <f t="shared" si="10"/>
        <v>-5.6571662620117369E-3</v>
      </c>
      <c r="I98" s="21">
        <f t="shared" si="11"/>
        <v>-1.2445765776425823</v>
      </c>
    </row>
    <row r="99" spans="1:9" x14ac:dyDescent="0.2">
      <c r="A99" t="s">
        <v>126</v>
      </c>
      <c r="B99">
        <v>141</v>
      </c>
      <c r="C99">
        <f t="shared" si="8"/>
        <v>3581.3999999999996</v>
      </c>
      <c r="D99">
        <v>0.316</v>
      </c>
      <c r="E99">
        <v>9.3000000000000007</v>
      </c>
      <c r="G99" s="17">
        <f t="shared" si="9"/>
        <v>0.31043356019344759</v>
      </c>
      <c r="H99" s="18">
        <f t="shared" si="10"/>
        <v>-5.5664398065524145E-3</v>
      </c>
      <c r="I99" s="21">
        <f t="shared" si="11"/>
        <v>-1.2246167574415314</v>
      </c>
    </row>
    <row r="100" spans="1:9" x14ac:dyDescent="0.2">
      <c r="A100" t="s">
        <v>126</v>
      </c>
      <c r="B100">
        <v>144</v>
      </c>
      <c r="C100">
        <f t="shared" si="8"/>
        <v>3657.6</v>
      </c>
      <c r="D100">
        <v>0.31019999999999998</v>
      </c>
      <c r="E100">
        <v>9.5</v>
      </c>
      <c r="G100" s="17">
        <f t="shared" si="9"/>
        <v>0.30475563917618764</v>
      </c>
      <c r="H100" s="18">
        <f t="shared" si="10"/>
        <v>-5.4443608238123331E-3</v>
      </c>
      <c r="I100" s="21">
        <f t="shared" si="11"/>
        <v>-1.1977593812387135</v>
      </c>
    </row>
    <row r="101" spans="1:9" x14ac:dyDescent="0.2">
      <c r="A101" t="s">
        <v>126</v>
      </c>
      <c r="B101">
        <v>147</v>
      </c>
      <c r="C101">
        <f t="shared" si="8"/>
        <v>3733.7999999999997</v>
      </c>
      <c r="D101">
        <v>0.30470000000000003</v>
      </c>
      <c r="E101">
        <v>9.6</v>
      </c>
      <c r="G101" s="17">
        <f t="shared" si="9"/>
        <v>0.29929547060222211</v>
      </c>
      <c r="H101" s="18">
        <f t="shared" si="10"/>
        <v>-5.404529397777913E-3</v>
      </c>
      <c r="I101" s="21">
        <f t="shared" si="11"/>
        <v>-1.1889964675111411</v>
      </c>
    </row>
    <row r="102" spans="1:9" x14ac:dyDescent="0.2">
      <c r="A102" t="s">
        <v>126</v>
      </c>
      <c r="B102">
        <v>150</v>
      </c>
      <c r="C102">
        <f t="shared" si="8"/>
        <v>3810</v>
      </c>
      <c r="D102">
        <v>0.29930000000000001</v>
      </c>
      <c r="E102">
        <v>9.8000000000000007</v>
      </c>
      <c r="G102" s="17">
        <f t="shared" si="9"/>
        <v>0.29404051020648347</v>
      </c>
      <c r="H102" s="18">
        <f t="shared" si="10"/>
        <v>-5.2594897935165363E-3</v>
      </c>
      <c r="I102" s="21">
        <f t="shared" si="11"/>
        <v>-1.1570877545736382</v>
      </c>
    </row>
    <row r="103" spans="1:9" x14ac:dyDescent="0.2">
      <c r="A103" t="s">
        <v>126</v>
      </c>
      <c r="B103">
        <v>153</v>
      </c>
      <c r="C103">
        <f t="shared" si="8"/>
        <v>3886.2</v>
      </c>
      <c r="D103">
        <v>0.29409999999999997</v>
      </c>
      <c r="E103">
        <v>10</v>
      </c>
      <c r="G103" s="17">
        <f t="shared" si="9"/>
        <v>0.28897916845712907</v>
      </c>
      <c r="H103" s="18">
        <f t="shared" si="10"/>
        <v>-5.1208315428709072E-3</v>
      </c>
      <c r="I103" s="21">
        <f t="shared" si="11"/>
        <v>-1.1265829394315998</v>
      </c>
    </row>
    <row r="104" spans="1:9" x14ac:dyDescent="0.2">
      <c r="A104" t="s">
        <v>126</v>
      </c>
      <c r="B104">
        <v>156</v>
      </c>
      <c r="C104">
        <f t="shared" si="8"/>
        <v>3962.3999999999996</v>
      </c>
      <c r="D104">
        <v>0.28910000000000002</v>
      </c>
      <c r="E104">
        <v>10.199999999999999</v>
      </c>
      <c r="G104" s="17">
        <f t="shared" si="9"/>
        <v>0.28410072090795124</v>
      </c>
      <c r="H104" s="18">
        <f t="shared" si="10"/>
        <v>-4.9992790920487806E-3</v>
      </c>
      <c r="I104" s="21">
        <f t="shared" si="11"/>
        <v>-1.099841400250732</v>
      </c>
    </row>
    <row r="105" spans="1:9" x14ac:dyDescent="0.2">
      <c r="A105" t="s">
        <v>126</v>
      </c>
      <c r="B105">
        <v>159</v>
      </c>
      <c r="C105">
        <f t="shared" si="8"/>
        <v>4038.6</v>
      </c>
      <c r="D105">
        <v>0.28420000000000001</v>
      </c>
      <c r="E105">
        <v>10.3</v>
      </c>
      <c r="G105" s="17">
        <f t="shared" si="9"/>
        <v>0.27939522850301657</v>
      </c>
      <c r="H105" s="18">
        <f t="shared" si="10"/>
        <v>-4.8047714969834399E-3</v>
      </c>
      <c r="I105" s="21">
        <f t="shared" si="11"/>
        <v>-1.057049729336357</v>
      </c>
    </row>
    <row r="106" spans="1:9" x14ac:dyDescent="0.2">
      <c r="A106" t="s">
        <v>126</v>
      </c>
      <c r="B106">
        <v>162</v>
      </c>
      <c r="C106">
        <f t="shared" si="8"/>
        <v>4114.8</v>
      </c>
      <c r="D106">
        <v>0.27950000000000003</v>
      </c>
      <c r="E106">
        <v>10.5</v>
      </c>
      <c r="G106" s="17">
        <f t="shared" si="9"/>
        <v>0.27485346656464982</v>
      </c>
      <c r="H106" s="18">
        <f t="shared" si="10"/>
        <v>-4.6465334353502086E-3</v>
      </c>
      <c r="I106" s="21">
        <f t="shared" si="11"/>
        <v>-1.0222373557770461</v>
      </c>
    </row>
    <row r="107" spans="1:9" x14ac:dyDescent="0.2">
      <c r="A107" t="s">
        <v>126</v>
      </c>
      <c r="B107">
        <v>165</v>
      </c>
      <c r="C107">
        <f t="shared" si="8"/>
        <v>4191</v>
      </c>
      <c r="D107">
        <v>0.27500000000000002</v>
      </c>
      <c r="E107">
        <v>10.7</v>
      </c>
      <c r="G107" s="17">
        <f t="shared" si="9"/>
        <v>0.27046686137781029</v>
      </c>
      <c r="H107" s="18">
        <f t="shared" si="10"/>
        <v>-4.5331386221897363E-3</v>
      </c>
      <c r="I107" s="21">
        <f t="shared" si="11"/>
        <v>-0.99729049688174209</v>
      </c>
    </row>
    <row r="108" spans="1:9" x14ac:dyDescent="0.2">
      <c r="A108" t="s">
        <v>126</v>
      </c>
      <c r="B108">
        <v>168</v>
      </c>
      <c r="C108">
        <f t="shared" si="8"/>
        <v>4267.2</v>
      </c>
      <c r="D108">
        <v>0.27060000000000001</v>
      </c>
      <c r="E108">
        <v>10.9</v>
      </c>
      <c r="G108" s="17">
        <f t="shared" si="9"/>
        <v>0.26622743343697453</v>
      </c>
      <c r="H108" s="18">
        <f t="shared" si="10"/>
        <v>-4.3725665630254817E-3</v>
      </c>
      <c r="I108" s="21">
        <f t="shared" si="11"/>
        <v>-0.96196464386560609</v>
      </c>
    </row>
    <row r="109" spans="1:9" x14ac:dyDescent="0.2">
      <c r="A109" t="s">
        <v>126</v>
      </c>
      <c r="B109">
        <v>171</v>
      </c>
      <c r="C109">
        <f t="shared" si="8"/>
        <v>4343.3999999999996</v>
      </c>
      <c r="D109">
        <v>0.26629999999999998</v>
      </c>
      <c r="E109">
        <v>11</v>
      </c>
      <c r="G109" s="17">
        <f t="shared" si="9"/>
        <v>0.26212774655083082</v>
      </c>
      <c r="H109" s="18">
        <f t="shared" si="10"/>
        <v>-4.172253449169161E-3</v>
      </c>
      <c r="I109" s="21">
        <f t="shared" si="11"/>
        <v>-0.91789575881721552</v>
      </c>
    </row>
    <row r="110" spans="1:9" x14ac:dyDescent="0.2">
      <c r="A110" t="s">
        <v>126</v>
      </c>
      <c r="B110">
        <v>174</v>
      </c>
      <c r="C110">
        <f t="shared" si="8"/>
        <v>4419.5999999999995</v>
      </c>
      <c r="D110">
        <v>0.26219999999999999</v>
      </c>
      <c r="E110">
        <v>11.2</v>
      </c>
      <c r="G110" s="17">
        <f t="shared" si="9"/>
        <v>0.25816086210948835</v>
      </c>
      <c r="H110" s="18">
        <f t="shared" si="10"/>
        <v>-4.0391378905116349E-3</v>
      </c>
      <c r="I110" s="21">
        <f t="shared" si="11"/>
        <v>-0.88861033591255978</v>
      </c>
    </row>
    <row r="111" spans="1:9" x14ac:dyDescent="0.2">
      <c r="A111" t="s">
        <v>126</v>
      </c>
      <c r="B111">
        <v>177</v>
      </c>
      <c r="C111">
        <f t="shared" si="8"/>
        <v>4495.8</v>
      </c>
      <c r="D111">
        <v>0.25819999999999999</v>
      </c>
      <c r="E111">
        <v>11.4</v>
      </c>
      <c r="G111" s="17">
        <f t="shared" si="9"/>
        <v>0.25432029791184962</v>
      </c>
      <c r="H111" s="18">
        <f t="shared" si="10"/>
        <v>-3.8797020881503608E-3</v>
      </c>
      <c r="I111" s="21">
        <f t="shared" si="11"/>
        <v>-0.85353445939307948</v>
      </c>
    </row>
    <row r="112" spans="1:9" x14ac:dyDescent="0.2">
      <c r="A112" t="s">
        <v>126</v>
      </c>
      <c r="B112">
        <v>180</v>
      </c>
      <c r="C112">
        <f t="shared" si="8"/>
        <v>4572</v>
      </c>
      <c r="D112">
        <v>0.25430000000000003</v>
      </c>
      <c r="E112">
        <v>11.5</v>
      </c>
      <c r="G112" s="17">
        <f t="shared" si="9"/>
        <v>0.25059999102992347</v>
      </c>
      <c r="H112" s="18">
        <f t="shared" si="10"/>
        <v>-3.7000089700765515E-3</v>
      </c>
      <c r="I112" s="21">
        <f t="shared" si="11"/>
        <v>-0.81400197341684144</v>
      </c>
    </row>
    <row r="113" spans="1:9" x14ac:dyDescent="0.2">
      <c r="A113" t="s">
        <v>126</v>
      </c>
      <c r="B113">
        <v>183</v>
      </c>
      <c r="C113">
        <f t="shared" si="8"/>
        <v>4648.2</v>
      </c>
      <c r="D113">
        <v>0.2505</v>
      </c>
      <c r="E113">
        <v>11.7</v>
      </c>
      <c r="G113" s="17">
        <f t="shared" si="9"/>
        <v>0.24699426425452398</v>
      </c>
      <c r="H113" s="18">
        <f t="shared" si="10"/>
        <v>-3.5057357454760241E-3</v>
      </c>
      <c r="I113" s="21">
        <f t="shared" si="11"/>
        <v>-0.77126186400472541</v>
      </c>
    </row>
    <row r="114" spans="1:9" x14ac:dyDescent="0.2">
      <c r="A114" t="s">
        <v>126</v>
      </c>
      <c r="B114">
        <v>186</v>
      </c>
      <c r="C114">
        <f t="shared" si="8"/>
        <v>4724.3999999999996</v>
      </c>
      <c r="D114">
        <v>0.24679999999999999</v>
      </c>
      <c r="E114">
        <v>11.9</v>
      </c>
      <c r="G114" s="17">
        <f t="shared" si="9"/>
        <v>0.24349779572469951</v>
      </c>
      <c r="H114" s="18">
        <f t="shared" si="10"/>
        <v>-3.3022042753004799E-3</v>
      </c>
      <c r="I114" s="21">
        <f t="shared" si="11"/>
        <v>-0.72648494056610569</v>
      </c>
    </row>
    <row r="115" spans="1:9" x14ac:dyDescent="0.2">
      <c r="A115" t="s">
        <v>126</v>
      </c>
      <c r="B115">
        <v>189</v>
      </c>
      <c r="C115">
        <f t="shared" si="8"/>
        <v>4800.5999999999995</v>
      </c>
      <c r="D115">
        <v>0.24329999999999999</v>
      </c>
      <c r="E115">
        <v>12.1</v>
      </c>
      <c r="G115" s="17">
        <f t="shared" si="9"/>
        <v>0.24010559139303903</v>
      </c>
      <c r="H115" s="18">
        <f t="shared" si="10"/>
        <v>-3.1944086069609634E-3</v>
      </c>
      <c r="I115" s="21">
        <f t="shared" si="11"/>
        <v>-0.70276989353141206</v>
      </c>
    </row>
    <row r="116" spans="1:9" x14ac:dyDescent="0.2">
      <c r="A116" t="s">
        <v>126</v>
      </c>
      <c r="B116">
        <v>192</v>
      </c>
      <c r="C116">
        <f t="shared" si="8"/>
        <v>4876.7999999999993</v>
      </c>
      <c r="D116">
        <v>0.23980000000000001</v>
      </c>
      <c r="E116">
        <v>12.2</v>
      </c>
      <c r="G116" s="17">
        <f t="shared" si="9"/>
        <v>0.23681296002182986</v>
      </c>
      <c r="H116" s="18">
        <f t="shared" si="10"/>
        <v>-2.9870399781701529E-3</v>
      </c>
      <c r="I116" s="21">
        <f t="shared" si="11"/>
        <v>-0.65714879519743374</v>
      </c>
    </row>
    <row r="117" spans="1:9" x14ac:dyDescent="0.2">
      <c r="A117" t="s">
        <v>126</v>
      </c>
      <c r="B117">
        <v>195</v>
      </c>
      <c r="C117">
        <f t="shared" si="8"/>
        <v>4953</v>
      </c>
      <c r="D117">
        <v>0.23649999999999999</v>
      </c>
      <c r="E117">
        <v>12.4</v>
      </c>
      <c r="G117" s="17">
        <f t="shared" si="9"/>
        <v>0.23361549044205629</v>
      </c>
      <c r="H117" s="18">
        <f t="shared" si="10"/>
        <v>-2.8845095579436986E-3</v>
      </c>
      <c r="I117" s="21">
        <f t="shared" si="11"/>
        <v>-0.6345921027476138</v>
      </c>
    </row>
    <row r="118" spans="1:9" x14ac:dyDescent="0.2">
      <c r="A118" t="s">
        <v>126</v>
      </c>
      <c r="B118">
        <v>198</v>
      </c>
      <c r="C118">
        <f t="shared" si="8"/>
        <v>5029.2</v>
      </c>
      <c r="D118">
        <v>0.23319999999999999</v>
      </c>
      <c r="E118">
        <v>12.6</v>
      </c>
      <c r="G118" s="17">
        <f t="shared" si="9"/>
        <v>0.23050903083923543</v>
      </c>
      <c r="H118" s="18">
        <f t="shared" si="10"/>
        <v>-2.6909691607645558E-3</v>
      </c>
      <c r="I118" s="21">
        <f t="shared" si="11"/>
        <v>-0.59201321536820239</v>
      </c>
    </row>
    <row r="119" spans="1:9" x14ac:dyDescent="0.2">
      <c r="A119" t="s">
        <v>126</v>
      </c>
      <c r="B119">
        <v>201</v>
      </c>
      <c r="C119">
        <f t="shared" si="8"/>
        <v>5105.3999999999996</v>
      </c>
      <c r="D119">
        <v>0.23</v>
      </c>
      <c r="E119">
        <v>12.8</v>
      </c>
      <c r="G119" s="17">
        <f t="shared" si="9"/>
        <v>0.2274896698578687</v>
      </c>
      <c r="H119" s="18">
        <f t="shared" si="10"/>
        <v>-2.5103301421313118E-3</v>
      </c>
      <c r="I119" s="21">
        <f t="shared" si="11"/>
        <v>-0.5522726312688887</v>
      </c>
    </row>
    <row r="120" spans="1:9" x14ac:dyDescent="0.2">
      <c r="A120" t="s">
        <v>126</v>
      </c>
      <c r="B120">
        <v>204</v>
      </c>
      <c r="C120">
        <f t="shared" si="8"/>
        <v>5181.5999999999995</v>
      </c>
      <c r="D120">
        <v>0.22689999999999999</v>
      </c>
      <c r="E120">
        <v>12.9</v>
      </c>
      <c r="G120" s="17">
        <f t="shared" si="9"/>
        <v>0.22455371934041971</v>
      </c>
      <c r="H120" s="18">
        <f t="shared" si="10"/>
        <v>-2.3462806595802854E-3</v>
      </c>
      <c r="I120" s="21">
        <f t="shared" si="11"/>
        <v>-0.5161817451076629</v>
      </c>
    </row>
    <row r="121" spans="1:9" x14ac:dyDescent="0.2">
      <c r="A121" t="s">
        <v>126</v>
      </c>
      <c r="B121">
        <v>207</v>
      </c>
      <c r="C121">
        <f t="shared" si="8"/>
        <v>5257.7999999999993</v>
      </c>
      <c r="D121">
        <v>0.22389999999999999</v>
      </c>
      <c r="E121">
        <v>13.1</v>
      </c>
      <c r="G121" s="17">
        <f t="shared" si="9"/>
        <v>0.22169769853776414</v>
      </c>
      <c r="H121" s="18">
        <f t="shared" si="10"/>
        <v>-2.2023014622358505E-3</v>
      </c>
      <c r="I121" s="21">
        <f t="shared" si="11"/>
        <v>-0.48450632169188718</v>
      </c>
    </row>
    <row r="122" spans="1:9" x14ac:dyDescent="0.2">
      <c r="A122" t="s">
        <v>126</v>
      </c>
      <c r="B122">
        <v>210</v>
      </c>
      <c r="C122">
        <f t="shared" si="8"/>
        <v>5334</v>
      </c>
      <c r="D122">
        <v>0.22090000000000001</v>
      </c>
      <c r="E122">
        <v>13.3</v>
      </c>
      <c r="G122" s="17">
        <f t="shared" si="9"/>
        <v>0.21891831964643246</v>
      </c>
      <c r="H122" s="18">
        <f t="shared" si="10"/>
        <v>-1.9816803535675498E-3</v>
      </c>
      <c r="I122" s="21">
        <f t="shared" si="11"/>
        <v>-0.43596967778486101</v>
      </c>
    </row>
    <row r="123" spans="1:9" x14ac:dyDescent="0.2">
      <c r="A123" t="s">
        <v>126</v>
      </c>
      <c r="B123">
        <v>213</v>
      </c>
      <c r="C123">
        <f t="shared" si="8"/>
        <v>5410.2</v>
      </c>
      <c r="D123">
        <v>0.21809999999999999</v>
      </c>
      <c r="E123">
        <v>13.5</v>
      </c>
      <c r="G123" s="17">
        <f t="shared" si="9"/>
        <v>0.21621247454401529</v>
      </c>
      <c r="H123" s="18">
        <f t="shared" si="10"/>
        <v>-1.8875254559846955E-3</v>
      </c>
      <c r="I123" s="21">
        <f t="shared" si="11"/>
        <v>-0.41525560031663306</v>
      </c>
    </row>
    <row r="124" spans="1:9" x14ac:dyDescent="0.2">
      <c r="A124" t="s">
        <v>126</v>
      </c>
      <c r="B124">
        <v>216</v>
      </c>
      <c r="C124">
        <f t="shared" si="8"/>
        <v>5486.4</v>
      </c>
      <c r="D124">
        <v>0.21529999999999999</v>
      </c>
      <c r="E124">
        <v>13.6</v>
      </c>
      <c r="G124" s="17">
        <f t="shared" si="9"/>
        <v>0.2135772226081967</v>
      </c>
      <c r="H124" s="18">
        <f t="shared" si="10"/>
        <v>-1.7227773918032929E-3</v>
      </c>
      <c r="I124" s="21">
        <f t="shared" si="11"/>
        <v>-0.3790110261967245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20EC-6C2E-4C4F-89C3-A2E53D9A9F59}">
  <dimension ref="A1:AD968"/>
  <sheetViews>
    <sheetView showFormulas="1" tabSelected="1" zoomScale="85" zoomScaleNormal="100" workbookViewId="0">
      <selection activeCell="L67" sqref="L67"/>
    </sheetView>
  </sheetViews>
  <sheetFormatPr defaultRowHeight="15" x14ac:dyDescent="0.2"/>
  <cols>
    <col min="1" max="3" width="9.140625" style="40"/>
    <col min="4" max="4" width="9.140625" style="47"/>
    <col min="5" max="8" width="9.140625" style="40"/>
    <col min="9" max="9" width="9.140625" style="47"/>
    <col min="10" max="10" width="9.140625" style="34"/>
    <col min="11" max="16384" width="9.140625" style="40"/>
  </cols>
  <sheetData>
    <row r="1" spans="1:30" x14ac:dyDescent="0.2">
      <c r="A1" s="41"/>
      <c r="B1" s="41"/>
      <c r="C1" s="41"/>
      <c r="D1" s="53"/>
      <c r="E1" s="41"/>
      <c r="F1" s="41"/>
      <c r="G1" s="41"/>
      <c r="H1" s="41"/>
      <c r="I1" s="53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</row>
    <row r="2" spans="1:30" x14ac:dyDescent="0.2"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</row>
    <row r="3" spans="1:30" s="36" customFormat="1" ht="15.75" thickBot="1" x14ac:dyDescent="0.25">
      <c r="A3" s="32" t="s">
        <v>139</v>
      </c>
      <c r="B3" s="32"/>
      <c r="C3" s="32"/>
      <c r="D3" s="44" t="s">
        <v>148</v>
      </c>
      <c r="E3" s="32"/>
      <c r="F3" s="32"/>
      <c r="G3" s="32"/>
      <c r="H3" s="32"/>
      <c r="I3" s="50"/>
      <c r="J3" s="49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</row>
    <row r="4" spans="1:30" s="36" customFormat="1" ht="15.75" thickBot="1" x14ac:dyDescent="0.25">
      <c r="A4" s="32" t="s">
        <v>140</v>
      </c>
      <c r="B4" s="32" t="s">
        <v>141</v>
      </c>
      <c r="C4" s="32" t="s">
        <v>142</v>
      </c>
      <c r="D4" s="44" t="s">
        <v>3</v>
      </c>
      <c r="E4" s="32"/>
      <c r="F4" s="32" t="s">
        <v>140</v>
      </c>
      <c r="G4" s="32" t="s">
        <v>141</v>
      </c>
      <c r="H4" s="32" t="s">
        <v>142</v>
      </c>
      <c r="I4" s="50" t="s">
        <v>3</v>
      </c>
      <c r="J4" s="49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</row>
    <row r="5" spans="1:30" x14ac:dyDescent="0.2">
      <c r="A5" s="37">
        <v>1727</v>
      </c>
      <c r="B5" s="37">
        <v>2351</v>
      </c>
      <c r="C5" s="40">
        <v>30.1</v>
      </c>
      <c r="D5" s="45">
        <f>(VLOOKUP(A5,'Spring Selection'!$S$3:$Y$5,7))*2.2*C5</f>
        <v>20.021722869019797</v>
      </c>
      <c r="E5" s="37"/>
      <c r="F5" s="37">
        <v>2300</v>
      </c>
      <c r="G5" s="37">
        <f t="shared" ref="G5:G36" si="0">B5</f>
        <v>2351</v>
      </c>
      <c r="H5" s="37">
        <v>36.299999999999997</v>
      </c>
      <c r="I5" s="51">
        <f>(VLOOKUP(F5,'Spring Selection'!$S$3:$Y$5,7))*2.2*H5</f>
        <v>24.606998557961923</v>
      </c>
      <c r="J5" s="49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</row>
    <row r="6" spans="1:30" s="36" customFormat="1" ht="15.75" thickBot="1" x14ac:dyDescent="0.25">
      <c r="A6" s="32">
        <v>1727</v>
      </c>
      <c r="B6" s="32">
        <v>2450</v>
      </c>
      <c r="C6" s="36">
        <v>31</v>
      </c>
      <c r="D6" s="45">
        <f>(VLOOKUP(A6,'Spring Selection'!$S$3:$Y$5,7))*2.2*C6</f>
        <v>20.620379034538662</v>
      </c>
      <c r="E6" s="32"/>
      <c r="F6" s="32">
        <v>2300</v>
      </c>
      <c r="G6" s="32">
        <f t="shared" si="0"/>
        <v>2450</v>
      </c>
      <c r="H6" s="32">
        <v>37.4</v>
      </c>
      <c r="I6" s="51">
        <f>(VLOOKUP(F6,'Spring Selection'!$S$3:$Y$5,7))*2.2*H6</f>
        <v>25.352665180930465</v>
      </c>
      <c r="J6" s="49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spans="1:30" x14ac:dyDescent="0.2">
      <c r="A7" s="37">
        <v>1727</v>
      </c>
      <c r="B7" s="37">
        <f t="shared" ref="B7:B37" si="1">B5+100</f>
        <v>2451</v>
      </c>
      <c r="C7" s="40">
        <v>31</v>
      </c>
      <c r="D7" s="45">
        <f>(VLOOKUP(A7,'Spring Selection'!$S$3:$Y$5,7))*2.2*C7</f>
        <v>20.620379034538662</v>
      </c>
      <c r="E7" s="37"/>
      <c r="F7" s="37">
        <v>2300</v>
      </c>
      <c r="G7" s="37">
        <f t="shared" si="0"/>
        <v>2451</v>
      </c>
      <c r="H7" s="37">
        <v>37.4</v>
      </c>
      <c r="I7" s="51">
        <f>(VLOOKUP(F7,'Spring Selection'!$S$3:$Y$5,7))*2.2*H7</f>
        <v>25.352665180930465</v>
      </c>
      <c r="J7" s="49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</row>
    <row r="8" spans="1:30" s="36" customFormat="1" ht="15.75" thickBot="1" x14ac:dyDescent="0.25">
      <c r="A8" s="32">
        <v>1727</v>
      </c>
      <c r="B8" s="32">
        <f t="shared" si="1"/>
        <v>2550</v>
      </c>
      <c r="C8" s="36">
        <v>31.9</v>
      </c>
      <c r="D8" s="45">
        <f>(VLOOKUP(A8,'Spring Selection'!$S$3:$Y$5,7))*2.2*C8</f>
        <v>21.219035200057526</v>
      </c>
      <c r="E8" s="32"/>
      <c r="F8" s="32">
        <v>2300</v>
      </c>
      <c r="G8" s="32">
        <f t="shared" si="0"/>
        <v>2550</v>
      </c>
      <c r="H8" s="32">
        <v>38.5</v>
      </c>
      <c r="I8" s="51">
        <f>(VLOOKUP(F8,'Spring Selection'!$S$3:$Y$5,7))*2.2*H8</f>
        <v>26.098331803899008</v>
      </c>
      <c r="J8" s="49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</row>
    <row r="9" spans="1:30" x14ac:dyDescent="0.2">
      <c r="A9" s="37">
        <v>1727</v>
      </c>
      <c r="B9" s="37">
        <f t="shared" si="1"/>
        <v>2551</v>
      </c>
      <c r="C9" s="40">
        <v>31.9</v>
      </c>
      <c r="D9" s="45">
        <f>(VLOOKUP(A9,'Spring Selection'!$S$3:$Y$5,7))*2.2*C9</f>
        <v>21.219035200057526</v>
      </c>
      <c r="E9" s="37"/>
      <c r="F9" s="37">
        <v>2300</v>
      </c>
      <c r="G9" s="37">
        <f t="shared" si="0"/>
        <v>2551</v>
      </c>
      <c r="H9" s="37">
        <v>38.5</v>
      </c>
      <c r="I9" s="51">
        <f>(VLOOKUP(F9,'Spring Selection'!$S$3:$Y$5,7))*2.2*H9</f>
        <v>26.098331803899008</v>
      </c>
      <c r="J9" s="49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 spans="1:30" s="36" customFormat="1" ht="15.75" thickBot="1" x14ac:dyDescent="0.25">
      <c r="A10" s="32">
        <v>1727</v>
      </c>
      <c r="B10" s="32">
        <f t="shared" si="1"/>
        <v>2650</v>
      </c>
      <c r="C10" s="36">
        <v>32.799999999999997</v>
      </c>
      <c r="D10" s="45">
        <f>(VLOOKUP(A10,'Spring Selection'!$S$3:$Y$5,7))*2.2*C10</f>
        <v>21.817691365576387</v>
      </c>
      <c r="E10" s="32"/>
      <c r="F10" s="32">
        <v>2300</v>
      </c>
      <c r="G10" s="32">
        <f t="shared" si="0"/>
        <v>2650</v>
      </c>
      <c r="H10" s="32">
        <v>39.6</v>
      </c>
      <c r="I10" s="51">
        <f>(VLOOKUP(F10,'Spring Selection'!$S$3:$Y$5,7))*2.2*H10</f>
        <v>26.843998426867554</v>
      </c>
      <c r="J10" s="49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 spans="1:30" x14ac:dyDescent="0.2">
      <c r="A11" s="37">
        <v>1727</v>
      </c>
      <c r="B11" s="37">
        <f t="shared" si="1"/>
        <v>2651</v>
      </c>
      <c r="C11" s="40">
        <v>32.799999999999997</v>
      </c>
      <c r="D11" s="45">
        <f>(VLOOKUP(A11,'Spring Selection'!$S$3:$Y$5,7))*2.2*C11</f>
        <v>21.817691365576387</v>
      </c>
      <c r="E11" s="37"/>
      <c r="F11" s="37">
        <v>2300</v>
      </c>
      <c r="G11" s="37">
        <f t="shared" si="0"/>
        <v>2651</v>
      </c>
      <c r="H11" s="37">
        <v>39.6</v>
      </c>
      <c r="I11" s="51">
        <f>(VLOOKUP(F11,'Spring Selection'!$S$3:$Y$5,7))*2.2*H11</f>
        <v>26.843998426867554</v>
      </c>
      <c r="J11" s="49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spans="1:30" s="36" customFormat="1" ht="15.75" thickBot="1" x14ac:dyDescent="0.25">
      <c r="A12" s="32">
        <v>1727</v>
      </c>
      <c r="B12" s="32">
        <f t="shared" si="1"/>
        <v>2750</v>
      </c>
      <c r="C12" s="36">
        <v>33.700000000000003</v>
      </c>
      <c r="D12" s="45">
        <f>(VLOOKUP(A12,'Spring Selection'!$S$3:$Y$5,7))*2.2*C12</f>
        <v>22.416347531095255</v>
      </c>
      <c r="E12" s="32"/>
      <c r="F12" s="32">
        <v>2300</v>
      </c>
      <c r="G12" s="32">
        <f t="shared" si="0"/>
        <v>2750</v>
      </c>
      <c r="H12" s="32">
        <v>40.700000000000003</v>
      </c>
      <c r="I12" s="51">
        <f>(VLOOKUP(F12,'Spring Selection'!$S$3:$Y$5,7))*2.2*H12</f>
        <v>27.589665049836096</v>
      </c>
      <c r="J12" s="49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spans="1:30" x14ac:dyDescent="0.2">
      <c r="A13" s="37">
        <v>1727</v>
      </c>
      <c r="B13" s="37">
        <f t="shared" si="1"/>
        <v>2751</v>
      </c>
      <c r="C13" s="40">
        <v>33.700000000000003</v>
      </c>
      <c r="D13" s="45">
        <f>(VLOOKUP(A13,'Spring Selection'!$S$3:$Y$5,7))*2.2*C13</f>
        <v>22.416347531095255</v>
      </c>
      <c r="E13" s="37"/>
      <c r="F13" s="37">
        <v>2300</v>
      </c>
      <c r="G13" s="37">
        <f t="shared" si="0"/>
        <v>2751</v>
      </c>
      <c r="H13" s="37">
        <v>40.700000000000003</v>
      </c>
      <c r="I13" s="51">
        <f>(VLOOKUP(F13,'Spring Selection'!$S$3:$Y$5,7))*2.2*H13</f>
        <v>27.589665049836096</v>
      </c>
      <c r="J13" s="49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spans="1:30" s="36" customFormat="1" ht="15.75" thickBot="1" x14ac:dyDescent="0.25">
      <c r="A14" s="32">
        <v>1727</v>
      </c>
      <c r="B14" s="32">
        <f t="shared" si="1"/>
        <v>2850</v>
      </c>
      <c r="C14" s="36">
        <v>38.1</v>
      </c>
      <c r="D14" s="45">
        <f>(VLOOKUP(A14,'Spring Selection'!$S$3:$Y$5,7))*2.2*C14</f>
        <v>25.343111006965259</v>
      </c>
      <c r="E14" s="32"/>
      <c r="F14" s="32">
        <v>2300</v>
      </c>
      <c r="G14" s="32">
        <f t="shared" si="0"/>
        <v>2850</v>
      </c>
      <c r="H14" s="32">
        <v>46.4</v>
      </c>
      <c r="I14" s="51">
        <f>(VLOOKUP(F14,'Spring Selection'!$S$3:$Y$5,7))*2.2*H14</f>
        <v>31.453573914309455</v>
      </c>
      <c r="J14" s="49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spans="1:30" x14ac:dyDescent="0.2">
      <c r="A15" s="37">
        <v>1727</v>
      </c>
      <c r="B15" s="37">
        <f t="shared" si="1"/>
        <v>2851</v>
      </c>
      <c r="C15" s="40">
        <v>38.1</v>
      </c>
      <c r="D15" s="45">
        <f>(VLOOKUP(A15,'Spring Selection'!$S$3:$Y$5,7))*2.2*C15</f>
        <v>25.343111006965259</v>
      </c>
      <c r="E15" s="37"/>
      <c r="F15" s="37">
        <v>2300</v>
      </c>
      <c r="G15" s="37">
        <f t="shared" si="0"/>
        <v>2851</v>
      </c>
      <c r="H15" s="37">
        <v>46.4</v>
      </c>
      <c r="I15" s="51">
        <f>(VLOOKUP(F15,'Spring Selection'!$S$3:$Y$5,7))*2.2*H15</f>
        <v>31.453573914309455</v>
      </c>
      <c r="J15" s="49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 spans="1:30" s="36" customFormat="1" ht="15.75" thickBot="1" x14ac:dyDescent="0.25">
      <c r="A16" s="32">
        <v>1727</v>
      </c>
      <c r="B16" s="32">
        <f t="shared" si="1"/>
        <v>2950</v>
      </c>
      <c r="C16" s="36">
        <v>39</v>
      </c>
      <c r="D16" s="45">
        <f>(VLOOKUP(A16,'Spring Selection'!$S$3:$Y$5,7))*2.2*C16</f>
        <v>25.941767172484123</v>
      </c>
      <c r="E16" s="32"/>
      <c r="F16" s="32">
        <v>2300</v>
      </c>
      <c r="G16" s="32">
        <f t="shared" si="0"/>
        <v>2950</v>
      </c>
      <c r="H16" s="32">
        <v>47.5</v>
      </c>
      <c r="I16" s="51">
        <f>(VLOOKUP(F16,'Spring Selection'!$S$3:$Y$5,7))*2.2*H16</f>
        <v>32.199240537278001</v>
      </c>
      <c r="J16" s="49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spans="1:30" x14ac:dyDescent="0.2">
      <c r="A17" s="37">
        <v>1727</v>
      </c>
      <c r="B17" s="37">
        <f t="shared" si="1"/>
        <v>2951</v>
      </c>
      <c r="C17" s="40">
        <v>39</v>
      </c>
      <c r="D17" s="45">
        <f>(VLOOKUP(A17,'Spring Selection'!$S$3:$Y$5,7))*2.2*C17</f>
        <v>25.941767172484123</v>
      </c>
      <c r="E17" s="37"/>
      <c r="F17" s="37">
        <v>2300</v>
      </c>
      <c r="G17" s="37">
        <f t="shared" si="0"/>
        <v>2951</v>
      </c>
      <c r="H17" s="37">
        <v>47.5</v>
      </c>
      <c r="I17" s="51">
        <f>(VLOOKUP(F17,'Spring Selection'!$S$3:$Y$5,7))*2.2*H17</f>
        <v>32.199240537278001</v>
      </c>
      <c r="J17" s="49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spans="1:30" s="36" customFormat="1" ht="15.75" thickBot="1" x14ac:dyDescent="0.25">
      <c r="A18" s="32">
        <v>1727</v>
      </c>
      <c r="B18" s="32">
        <f t="shared" si="1"/>
        <v>3050</v>
      </c>
      <c r="C18" s="36">
        <v>39.9</v>
      </c>
      <c r="D18" s="45">
        <f>(VLOOKUP(A18,'Spring Selection'!$S$3:$Y$5,7))*2.2*C18</f>
        <v>26.540423338002984</v>
      </c>
      <c r="E18" s="32"/>
      <c r="F18" s="32">
        <v>2300</v>
      </c>
      <c r="G18" s="32">
        <f t="shared" si="0"/>
        <v>3050</v>
      </c>
      <c r="H18" s="32">
        <v>48.6</v>
      </c>
      <c r="I18" s="51">
        <f>(VLOOKUP(F18,'Spring Selection'!$S$3:$Y$5,7))*2.2*H18</f>
        <v>32.944907160246544</v>
      </c>
      <c r="J18" s="49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spans="1:30" x14ac:dyDescent="0.2">
      <c r="A19" s="37">
        <v>1727</v>
      </c>
      <c r="B19" s="37">
        <f t="shared" si="1"/>
        <v>3051</v>
      </c>
      <c r="C19" s="40">
        <v>39.9</v>
      </c>
      <c r="D19" s="45">
        <f>(VLOOKUP(A19,'Spring Selection'!$S$3:$Y$5,7))*2.2*C19</f>
        <v>26.540423338002984</v>
      </c>
      <c r="E19" s="37"/>
      <c r="F19" s="37">
        <v>2300</v>
      </c>
      <c r="G19" s="37">
        <f t="shared" si="0"/>
        <v>3051</v>
      </c>
      <c r="H19" s="37">
        <v>48.6</v>
      </c>
      <c r="I19" s="51">
        <f>(VLOOKUP(F19,'Spring Selection'!$S$3:$Y$5,7))*2.2*H19</f>
        <v>32.944907160246544</v>
      </c>
      <c r="J19" s="49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spans="1:30" s="36" customFormat="1" ht="15.75" thickBot="1" x14ac:dyDescent="0.25">
      <c r="A20" s="32">
        <v>1727</v>
      </c>
      <c r="B20" s="32">
        <f t="shared" si="1"/>
        <v>3150</v>
      </c>
      <c r="C20" s="36">
        <v>40.799999999999997</v>
      </c>
      <c r="D20" s="45">
        <f>(VLOOKUP(A20,'Spring Selection'!$S$3:$Y$5,7))*2.2*C20</f>
        <v>27.139079503521849</v>
      </c>
      <c r="E20" s="32"/>
      <c r="F20" s="32">
        <v>2300</v>
      </c>
      <c r="G20" s="32">
        <f t="shared" si="0"/>
        <v>3150</v>
      </c>
      <c r="H20" s="32">
        <v>49.7</v>
      </c>
      <c r="I20" s="51">
        <f>(VLOOKUP(F20,'Spring Selection'!$S$3:$Y$5,7))*2.2*H20</f>
        <v>33.690573783215086</v>
      </c>
      <c r="J20" s="49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spans="1:30" x14ac:dyDescent="0.2">
      <c r="A21" s="37">
        <v>1727</v>
      </c>
      <c r="B21" s="37">
        <f t="shared" si="1"/>
        <v>3151</v>
      </c>
      <c r="C21" s="40">
        <v>40.799999999999997</v>
      </c>
      <c r="D21" s="45">
        <f>(VLOOKUP(A21,'Spring Selection'!$S$3:$Y$5,7))*2.2*C21</f>
        <v>27.139079503521849</v>
      </c>
      <c r="E21" s="37"/>
      <c r="F21" s="37">
        <v>2300</v>
      </c>
      <c r="G21" s="37">
        <f t="shared" si="0"/>
        <v>3151</v>
      </c>
      <c r="H21" s="37">
        <v>49.7</v>
      </c>
      <c r="I21" s="51">
        <f>(VLOOKUP(F21,'Spring Selection'!$S$3:$Y$5,7))*2.2*H21</f>
        <v>33.690573783215086</v>
      </c>
      <c r="J21" s="49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spans="1:30" s="36" customFormat="1" ht="15.75" thickBot="1" x14ac:dyDescent="0.25">
      <c r="A22" s="32">
        <v>1727</v>
      </c>
      <c r="B22" s="32">
        <f t="shared" si="1"/>
        <v>3250</v>
      </c>
      <c r="C22" s="36">
        <v>41.7</v>
      </c>
      <c r="D22" s="45">
        <f>(VLOOKUP(A22,'Spring Selection'!$S$3:$Y$5,7))*2.2*C22</f>
        <v>27.737735669040717</v>
      </c>
      <c r="E22" s="32"/>
      <c r="F22" s="32">
        <v>2300</v>
      </c>
      <c r="G22" s="32">
        <f t="shared" si="0"/>
        <v>3250</v>
      </c>
      <c r="H22" s="32">
        <v>50.8</v>
      </c>
      <c r="I22" s="51">
        <f>(VLOOKUP(F22,'Spring Selection'!$S$3:$Y$5,7))*2.2*H22</f>
        <v>34.436240406183629</v>
      </c>
      <c r="J22" s="49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spans="1:30" x14ac:dyDescent="0.2">
      <c r="A23" s="37">
        <v>1727</v>
      </c>
      <c r="B23" s="37">
        <f t="shared" si="1"/>
        <v>3251</v>
      </c>
      <c r="C23" s="40">
        <v>41.7</v>
      </c>
      <c r="D23" s="45">
        <f>(VLOOKUP(A23,'Spring Selection'!$S$3:$Y$5,7))*2.2*C23</f>
        <v>27.737735669040717</v>
      </c>
      <c r="E23" s="37"/>
      <c r="F23" s="37">
        <v>2300</v>
      </c>
      <c r="G23" s="37">
        <f t="shared" si="0"/>
        <v>3251</v>
      </c>
      <c r="H23" s="37">
        <v>50.8</v>
      </c>
      <c r="I23" s="51">
        <f>(VLOOKUP(F23,'Spring Selection'!$S$3:$Y$5,7))*2.2*H23</f>
        <v>34.436240406183629</v>
      </c>
      <c r="J23" s="49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spans="1:30" s="36" customFormat="1" ht="15.75" thickBot="1" x14ac:dyDescent="0.25">
      <c r="A24" s="32">
        <v>1727</v>
      </c>
      <c r="B24" s="32">
        <f t="shared" si="1"/>
        <v>3350</v>
      </c>
      <c r="C24" s="36">
        <v>42.6</v>
      </c>
      <c r="D24" s="45">
        <f>(VLOOKUP(A24,'Spring Selection'!$S$3:$Y$5,7))*2.2*C24</f>
        <v>28.336391834559581</v>
      </c>
      <c r="E24" s="32"/>
      <c r="F24" s="32">
        <v>2300</v>
      </c>
      <c r="G24" s="32">
        <f t="shared" si="0"/>
        <v>3350</v>
      </c>
      <c r="H24" s="32">
        <v>51.9</v>
      </c>
      <c r="I24" s="51">
        <f>(VLOOKUP(F24,'Spring Selection'!$S$3:$Y$5,7))*2.2*H24</f>
        <v>35.181907029152171</v>
      </c>
      <c r="J24" s="49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spans="1:30" x14ac:dyDescent="0.2">
      <c r="A25" s="37">
        <v>1727</v>
      </c>
      <c r="B25" s="37">
        <f t="shared" si="1"/>
        <v>3351</v>
      </c>
      <c r="C25" s="40">
        <v>42.6</v>
      </c>
      <c r="D25" s="45">
        <f>(VLOOKUP(A25,'Spring Selection'!$S$3:$Y$5,7))*2.2*C25</f>
        <v>28.336391834559581</v>
      </c>
      <c r="E25" s="37"/>
      <c r="F25" s="37">
        <v>2300</v>
      </c>
      <c r="G25" s="37">
        <f t="shared" si="0"/>
        <v>3351</v>
      </c>
      <c r="H25" s="37">
        <v>51.9</v>
      </c>
      <c r="I25" s="51">
        <f>(VLOOKUP(F25,'Spring Selection'!$S$3:$Y$5,7))*2.2*H25</f>
        <v>35.181907029152171</v>
      </c>
      <c r="J25" s="49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spans="1:30" s="36" customFormat="1" ht="15.75" thickBot="1" x14ac:dyDescent="0.25">
      <c r="A26" s="32">
        <v>1727</v>
      </c>
      <c r="B26" s="32">
        <f t="shared" si="1"/>
        <v>3450</v>
      </c>
      <c r="C26" s="36">
        <v>43.5</v>
      </c>
      <c r="D26" s="45">
        <f>(VLOOKUP(A26,'Spring Selection'!$S$3:$Y$5,7))*2.2*C26</f>
        <v>28.935048000078446</v>
      </c>
      <c r="E26" s="32"/>
      <c r="F26" s="32">
        <v>2300</v>
      </c>
      <c r="G26" s="32">
        <f t="shared" si="0"/>
        <v>3450</v>
      </c>
      <c r="H26" s="32">
        <v>53</v>
      </c>
      <c r="I26" s="51">
        <f>(VLOOKUP(F26,'Spring Selection'!$S$3:$Y$5,7))*2.2*H26</f>
        <v>35.927573652120714</v>
      </c>
      <c r="J26" s="49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spans="1:30" x14ac:dyDescent="0.2">
      <c r="A27" s="37">
        <v>1727</v>
      </c>
      <c r="B27" s="37">
        <f t="shared" si="1"/>
        <v>3451</v>
      </c>
      <c r="C27" s="40">
        <v>43.5</v>
      </c>
      <c r="D27" s="45">
        <f>(VLOOKUP(A27,'Spring Selection'!$S$3:$Y$5,7))*2.2*C27</f>
        <v>28.935048000078446</v>
      </c>
      <c r="E27" s="37"/>
      <c r="F27" s="37">
        <v>2300</v>
      </c>
      <c r="G27" s="37">
        <f t="shared" si="0"/>
        <v>3451</v>
      </c>
      <c r="H27" s="37">
        <v>53</v>
      </c>
      <c r="I27" s="51">
        <f>(VLOOKUP(F27,'Spring Selection'!$S$3:$Y$5,7))*2.2*H27</f>
        <v>35.927573652120714</v>
      </c>
      <c r="J27" s="49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spans="1:30" s="36" customFormat="1" ht="15.75" thickBot="1" x14ac:dyDescent="0.25">
      <c r="A28" s="32">
        <v>1727</v>
      </c>
      <c r="B28" s="32">
        <f t="shared" si="1"/>
        <v>3550</v>
      </c>
      <c r="C28" s="36">
        <v>44.4</v>
      </c>
      <c r="D28" s="45">
        <f>(VLOOKUP(A28,'Spring Selection'!$S$3:$Y$5,7))*2.2*C28</f>
        <v>29.533704165597307</v>
      </c>
      <c r="E28" s="32"/>
      <c r="F28" s="32">
        <v>2300</v>
      </c>
      <c r="G28" s="32">
        <f t="shared" si="0"/>
        <v>3550</v>
      </c>
      <c r="H28" s="32">
        <v>54.1</v>
      </c>
      <c r="I28" s="51">
        <f>(VLOOKUP(F28,'Spring Selection'!$S$3:$Y$5,7))*2.2*H28</f>
        <v>36.673240275089256</v>
      </c>
      <c r="J28" s="49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spans="1:30" x14ac:dyDescent="0.2">
      <c r="A29" s="37">
        <v>1727</v>
      </c>
      <c r="B29" s="37">
        <f t="shared" si="1"/>
        <v>3551</v>
      </c>
      <c r="C29" s="40">
        <v>44.4</v>
      </c>
      <c r="D29" s="45">
        <f>(VLOOKUP(A29,'Spring Selection'!$S$3:$Y$5,7))*2.2*C29</f>
        <v>29.533704165597307</v>
      </c>
      <c r="E29" s="37"/>
      <c r="F29" s="37">
        <v>2300</v>
      </c>
      <c r="G29" s="37">
        <f t="shared" si="0"/>
        <v>3551</v>
      </c>
      <c r="H29" s="37">
        <v>54.1</v>
      </c>
      <c r="I29" s="51">
        <f>(VLOOKUP(F29,'Spring Selection'!$S$3:$Y$5,7))*2.2*H29</f>
        <v>36.673240275089256</v>
      </c>
      <c r="J29" s="49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spans="1:30" s="36" customFormat="1" ht="15.75" thickBot="1" x14ac:dyDescent="0.25">
      <c r="A30" s="32">
        <v>1727</v>
      </c>
      <c r="B30" s="32">
        <f t="shared" si="1"/>
        <v>3650</v>
      </c>
      <c r="C30" s="36">
        <v>45.3</v>
      </c>
      <c r="D30" s="45">
        <f>(VLOOKUP(A30,'Spring Selection'!$S$3:$Y$5,7))*2.2*C30</f>
        <v>30.132360331116171</v>
      </c>
      <c r="E30" s="32"/>
      <c r="F30" s="32">
        <v>2300</v>
      </c>
      <c r="G30" s="32">
        <f t="shared" si="0"/>
        <v>3650</v>
      </c>
      <c r="H30" s="32">
        <v>55.2</v>
      </c>
      <c r="I30" s="51">
        <f>(VLOOKUP(F30,'Spring Selection'!$S$3:$Y$5,7))*2.2*H30</f>
        <v>37.418906898057806</v>
      </c>
      <c r="J30" s="49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spans="1:30" x14ac:dyDescent="0.2">
      <c r="A31" s="37">
        <v>1727</v>
      </c>
      <c r="B31" s="37">
        <f t="shared" si="1"/>
        <v>3651</v>
      </c>
      <c r="C31" s="40">
        <v>45.3</v>
      </c>
      <c r="D31" s="45">
        <f>(VLOOKUP(A31,'Spring Selection'!$S$3:$Y$5,7))*2.2*C31</f>
        <v>30.132360331116171</v>
      </c>
      <c r="E31" s="37"/>
      <c r="F31" s="37">
        <v>2300</v>
      </c>
      <c r="G31" s="37">
        <f t="shared" si="0"/>
        <v>3651</v>
      </c>
      <c r="H31" s="37">
        <v>55.2</v>
      </c>
      <c r="I31" s="51">
        <f>(VLOOKUP(F31,'Spring Selection'!$S$3:$Y$5,7))*2.2*H31</f>
        <v>37.418906898057806</v>
      </c>
      <c r="J31" s="49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spans="1:30" s="36" customFormat="1" ht="15.75" thickBot="1" x14ac:dyDescent="0.25">
      <c r="A32" s="32">
        <v>1727</v>
      </c>
      <c r="B32" s="32">
        <f t="shared" si="1"/>
        <v>3750</v>
      </c>
      <c r="C32" s="36">
        <v>46.3</v>
      </c>
      <c r="D32" s="45">
        <f>(VLOOKUP(A32,'Spring Selection'!$S$3:$Y$5,7))*2.2*C32</f>
        <v>30.797533848359354</v>
      </c>
      <c r="E32" s="32"/>
      <c r="F32" s="32">
        <v>2300</v>
      </c>
      <c r="G32" s="32">
        <f t="shared" si="0"/>
        <v>3750</v>
      </c>
      <c r="H32" s="32">
        <v>56.3</v>
      </c>
      <c r="I32" s="51">
        <f>(VLOOKUP(F32,'Spring Selection'!$S$3:$Y$5,7))*2.2*H32</f>
        <v>38.164573521026341</v>
      </c>
      <c r="J32" s="49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 spans="1:30" x14ac:dyDescent="0.2">
      <c r="A33" s="37">
        <v>1727</v>
      </c>
      <c r="B33" s="37">
        <f t="shared" si="1"/>
        <v>3751</v>
      </c>
      <c r="C33" s="40">
        <v>46.3</v>
      </c>
      <c r="D33" s="45">
        <f>(VLOOKUP(A33,'Spring Selection'!$S$3:$Y$5,7))*2.2*C33</f>
        <v>30.797533848359354</v>
      </c>
      <c r="E33" s="37"/>
      <c r="F33" s="37">
        <v>2300</v>
      </c>
      <c r="G33" s="37">
        <f t="shared" si="0"/>
        <v>3751</v>
      </c>
      <c r="H33" s="37">
        <v>56.3</v>
      </c>
      <c r="I33" s="51">
        <f>(VLOOKUP(F33,'Spring Selection'!$S$3:$Y$5,7))*2.2*H33</f>
        <v>38.164573521026341</v>
      </c>
      <c r="J33" s="49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 spans="1:30" s="36" customFormat="1" ht="15.75" thickBot="1" x14ac:dyDescent="0.25">
      <c r="A34" s="32">
        <v>1727</v>
      </c>
      <c r="B34" s="32">
        <f t="shared" si="1"/>
        <v>3850</v>
      </c>
      <c r="C34" s="36">
        <v>47.2</v>
      </c>
      <c r="D34" s="45">
        <f>(VLOOKUP(A34,'Spring Selection'!$S$3:$Y$5,7))*2.2*C34</f>
        <v>31.396190013878222</v>
      </c>
      <c r="E34" s="32"/>
      <c r="F34" s="32">
        <v>2300</v>
      </c>
      <c r="G34" s="32">
        <f t="shared" si="0"/>
        <v>3850</v>
      </c>
      <c r="H34" s="32">
        <v>57.4</v>
      </c>
      <c r="I34" s="51">
        <f>(VLOOKUP(F34,'Spring Selection'!$S$3:$Y$5,7))*2.2*H34</f>
        <v>38.910240143994884</v>
      </c>
      <c r="J34" s="49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 spans="1:30" x14ac:dyDescent="0.2">
      <c r="A35" s="37">
        <v>1727</v>
      </c>
      <c r="B35" s="37">
        <f t="shared" si="1"/>
        <v>3851</v>
      </c>
      <c r="C35" s="40">
        <v>50.7</v>
      </c>
      <c r="D35" s="45">
        <f>(VLOOKUP(A35,'Spring Selection'!$S$3:$Y$5,7))*2.2*C35</f>
        <v>33.724297324229362</v>
      </c>
      <c r="E35" s="37"/>
      <c r="F35" s="37">
        <v>2300</v>
      </c>
      <c r="G35" s="37">
        <f t="shared" si="0"/>
        <v>3851</v>
      </c>
      <c r="H35" s="37">
        <v>61</v>
      </c>
      <c r="I35" s="51">
        <f>(VLOOKUP(F35,'Spring Selection'!$S$3:$Y$5,7))*2.2*H35</f>
        <v>41.350603637346481</v>
      </c>
      <c r="J35" s="49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</row>
    <row r="36" spans="1:30" s="36" customFormat="1" ht="15.75" thickBot="1" x14ac:dyDescent="0.25">
      <c r="A36" s="32">
        <v>1727</v>
      </c>
      <c r="B36" s="32">
        <f t="shared" si="1"/>
        <v>3950</v>
      </c>
      <c r="C36" s="36">
        <v>51.7</v>
      </c>
      <c r="D36" s="45">
        <f>(VLOOKUP(A36,'Spring Selection'!$S$3:$Y$5,7))*2.2*C36</f>
        <v>34.389470841472544</v>
      </c>
      <c r="E36" s="32"/>
      <c r="F36" s="32">
        <v>2300</v>
      </c>
      <c r="G36" s="32">
        <f t="shared" si="0"/>
        <v>3950</v>
      </c>
      <c r="H36" s="32">
        <v>62.1</v>
      </c>
      <c r="I36" s="51">
        <f>(VLOOKUP(F36,'Spring Selection'!$S$3:$Y$5,7))*2.2*H36</f>
        <v>42.096270260315023</v>
      </c>
      <c r="J36" s="49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spans="1:30" x14ac:dyDescent="0.2">
      <c r="A37" s="37">
        <v>1727</v>
      </c>
      <c r="B37" s="37">
        <f t="shared" si="1"/>
        <v>3951</v>
      </c>
      <c r="C37" s="40">
        <v>51.7</v>
      </c>
      <c r="D37" s="45">
        <f>(VLOOKUP(A37,'Spring Selection'!$S$3:$Y$5,7))*2.2*C37</f>
        <v>34.389470841472544</v>
      </c>
      <c r="E37" s="37"/>
      <c r="F37" s="37">
        <v>2300</v>
      </c>
      <c r="G37" s="37">
        <f t="shared" ref="G37:G68" si="2">B37</f>
        <v>3951</v>
      </c>
      <c r="H37" s="37">
        <v>62.1</v>
      </c>
      <c r="I37" s="51">
        <f>(VLOOKUP(F37,'Spring Selection'!$S$3:$Y$5,7))*2.2*H37</f>
        <v>42.096270260315023</v>
      </c>
      <c r="J37" s="49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spans="1:30" s="36" customFormat="1" ht="15.75" thickBot="1" x14ac:dyDescent="0.25">
      <c r="A38" s="32">
        <v>1727</v>
      </c>
      <c r="B38" s="32">
        <v>4080</v>
      </c>
      <c r="C38" s="36">
        <v>53</v>
      </c>
      <c r="D38" s="45">
        <f>(VLOOKUP(A38,'Spring Selection'!$S$3:$Y$5,7))*2.2*C38</f>
        <v>35.254196413888678</v>
      </c>
      <c r="E38" s="32"/>
      <c r="F38" s="32">
        <v>2300</v>
      </c>
      <c r="G38" s="32">
        <f t="shared" si="2"/>
        <v>4080</v>
      </c>
      <c r="H38" s="32">
        <v>63.7</v>
      </c>
      <c r="I38" s="51">
        <f>(VLOOKUP(F38,'Spring Selection'!$S$3:$Y$5,7))*2.2*H38</f>
        <v>43.180876257360183</v>
      </c>
      <c r="J38" s="49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spans="1:30" x14ac:dyDescent="0.2">
      <c r="A39" s="37">
        <v>1727</v>
      </c>
      <c r="B39" s="37">
        <v>4081</v>
      </c>
      <c r="C39" s="40">
        <v>53</v>
      </c>
      <c r="D39" s="45">
        <f>(VLOOKUP(A39,'Spring Selection'!$S$3:$Y$5,7))*2.2*C39</f>
        <v>35.254196413888678</v>
      </c>
      <c r="E39" s="37"/>
      <c r="F39" s="37">
        <v>2300</v>
      </c>
      <c r="G39" s="37">
        <f t="shared" si="2"/>
        <v>4081</v>
      </c>
      <c r="H39" s="37">
        <v>63.7</v>
      </c>
      <c r="I39" s="51">
        <f>(VLOOKUP(F39,'Spring Selection'!$S$3:$Y$5,7))*2.2*H39</f>
        <v>43.180876257360183</v>
      </c>
      <c r="J39" s="49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 spans="1:30" s="36" customFormat="1" ht="15.75" thickBot="1" x14ac:dyDescent="0.25">
      <c r="A40" s="32">
        <v>1727</v>
      </c>
      <c r="B40" s="32">
        <f t="shared" ref="B40:B55" si="3">B38+100</f>
        <v>4180</v>
      </c>
      <c r="C40" s="36">
        <v>54</v>
      </c>
      <c r="D40" s="45">
        <f>(VLOOKUP(A40,'Spring Selection'!$S$3:$Y$5,7))*2.2*C40</f>
        <v>35.919369931131861</v>
      </c>
      <c r="E40" s="32"/>
      <c r="F40" s="32">
        <v>2300</v>
      </c>
      <c r="G40" s="32">
        <f t="shared" si="2"/>
        <v>4180</v>
      </c>
      <c r="H40" s="32">
        <v>64.900000000000006</v>
      </c>
      <c r="I40" s="51">
        <f>(VLOOKUP(F40,'Spring Selection'!$S$3:$Y$5,7))*2.2*H40</f>
        <v>43.994330755144048</v>
      </c>
      <c r="J40" s="49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 spans="1:30" x14ac:dyDescent="0.2">
      <c r="A41" s="37">
        <v>1727</v>
      </c>
      <c r="B41" s="37">
        <f t="shared" si="3"/>
        <v>4181</v>
      </c>
      <c r="C41" s="40">
        <v>57.8</v>
      </c>
      <c r="D41" s="45">
        <f>(VLOOKUP(A41,'Spring Selection'!$S$3:$Y$5,7))*2.2*C41</f>
        <v>38.447029296655955</v>
      </c>
      <c r="E41" s="37"/>
      <c r="F41" s="37">
        <v>2300</v>
      </c>
      <c r="G41" s="37">
        <f t="shared" si="2"/>
        <v>4181</v>
      </c>
      <c r="H41" s="37">
        <v>68.7</v>
      </c>
      <c r="I41" s="51">
        <f>(VLOOKUP(F41,'Spring Selection'!$S$3:$Y$5,7))*2.2*H41</f>
        <v>46.570269998126285</v>
      </c>
      <c r="J41" s="49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 spans="1:30" s="36" customFormat="1" ht="15.75" thickBot="1" x14ac:dyDescent="0.25">
      <c r="A42" s="32">
        <v>1727</v>
      </c>
      <c r="B42" s="32">
        <f t="shared" si="3"/>
        <v>4280</v>
      </c>
      <c r="C42" s="36">
        <v>58.8</v>
      </c>
      <c r="D42" s="45">
        <f>(VLOOKUP(A42,'Spring Selection'!$S$3:$Y$5,7))*2.2*C42</f>
        <v>39.112202813899138</v>
      </c>
      <c r="E42" s="32"/>
      <c r="F42" s="32">
        <v>2300</v>
      </c>
      <c r="G42" s="32">
        <f t="shared" si="2"/>
        <v>4280</v>
      </c>
      <c r="H42" s="32">
        <v>70</v>
      </c>
      <c r="I42" s="51">
        <f>(VLOOKUP(F42,'Spring Selection'!$S$3:$Y$5,7))*2.2*H42</f>
        <v>47.451512370725474</v>
      </c>
      <c r="J42" s="49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 spans="1:30" x14ac:dyDescent="0.2">
      <c r="A43" s="37">
        <v>1727</v>
      </c>
      <c r="B43" s="37">
        <f t="shared" si="3"/>
        <v>4281</v>
      </c>
      <c r="C43" s="40">
        <v>58.8</v>
      </c>
      <c r="D43" s="45">
        <f>(VLOOKUP(A43,'Spring Selection'!$S$3:$Y$5,7))*2.2*C43</f>
        <v>39.112202813899138</v>
      </c>
      <c r="E43" s="37"/>
      <c r="F43" s="37">
        <v>2300</v>
      </c>
      <c r="G43" s="37">
        <f t="shared" si="2"/>
        <v>4281</v>
      </c>
      <c r="H43" s="37">
        <v>70</v>
      </c>
      <c r="I43" s="51">
        <f>(VLOOKUP(F43,'Spring Selection'!$S$3:$Y$5,7))*2.2*H43</f>
        <v>47.451512370725474</v>
      </c>
      <c r="J43" s="49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spans="1:30" s="36" customFormat="1" ht="15.75" thickBot="1" x14ac:dyDescent="0.25">
      <c r="A44" s="32">
        <v>1727</v>
      </c>
      <c r="B44" s="32">
        <f t="shared" si="3"/>
        <v>4380</v>
      </c>
      <c r="C44" s="36">
        <v>59.9</v>
      </c>
      <c r="D44" s="45">
        <f>(VLOOKUP(A44,'Spring Selection'!$S$3:$Y$5,7))*2.2*C44</f>
        <v>39.843893682866636</v>
      </c>
      <c r="E44" s="32"/>
      <c r="F44" s="32">
        <v>2300</v>
      </c>
      <c r="G44" s="32">
        <f t="shared" si="2"/>
        <v>4380</v>
      </c>
      <c r="H44" s="32">
        <v>71.900000000000006</v>
      </c>
      <c r="I44" s="51">
        <f>(VLOOKUP(F44,'Spring Selection'!$S$3:$Y$5,7))*2.2*H44</f>
        <v>48.739481992216596</v>
      </c>
      <c r="J44" s="49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 spans="1:30" x14ac:dyDescent="0.2">
      <c r="A45" s="37">
        <v>1727</v>
      </c>
      <c r="B45" s="37">
        <f t="shared" si="3"/>
        <v>4381</v>
      </c>
      <c r="C45" s="40">
        <v>59.9</v>
      </c>
      <c r="D45" s="45">
        <f>(VLOOKUP(A45,'Spring Selection'!$S$3:$Y$5,7))*2.2*C45</f>
        <v>39.843893682866636</v>
      </c>
      <c r="E45" s="37"/>
      <c r="F45" s="37">
        <v>2300</v>
      </c>
      <c r="G45" s="37">
        <f t="shared" si="2"/>
        <v>4381</v>
      </c>
      <c r="H45" s="37">
        <v>71.900000000000006</v>
      </c>
      <c r="I45" s="51">
        <f>(VLOOKUP(F45,'Spring Selection'!$S$3:$Y$5,7))*2.2*H45</f>
        <v>48.739481992216596</v>
      </c>
      <c r="J45" s="49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spans="1:30" s="36" customFormat="1" ht="15.75" thickBot="1" x14ac:dyDescent="0.25">
      <c r="A46" s="32">
        <v>1727</v>
      </c>
      <c r="B46" s="32">
        <f t="shared" si="3"/>
        <v>4480</v>
      </c>
      <c r="C46" s="36">
        <v>61</v>
      </c>
      <c r="D46" s="45">
        <f>(VLOOKUP(A46,'Spring Selection'!$S$3:$Y$5,7))*2.2*C46</f>
        <v>40.57558455183414</v>
      </c>
      <c r="E46" s="32"/>
      <c r="F46" s="32">
        <v>2300</v>
      </c>
      <c r="G46" s="32">
        <f t="shared" si="2"/>
        <v>4480</v>
      </c>
      <c r="H46" s="32">
        <v>73.2</v>
      </c>
      <c r="I46" s="51">
        <f>(VLOOKUP(F46,'Spring Selection'!$S$3:$Y$5,7))*2.2*H46</f>
        <v>49.620724364815779</v>
      </c>
      <c r="J46" s="49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 spans="1:30" x14ac:dyDescent="0.2">
      <c r="A47" s="37">
        <v>1727</v>
      </c>
      <c r="B47" s="37">
        <f t="shared" si="3"/>
        <v>4481</v>
      </c>
      <c r="C47" s="40">
        <v>61</v>
      </c>
      <c r="D47" s="45">
        <f>(VLOOKUP(A47,'Spring Selection'!$S$3:$Y$5,7))*2.2*C47</f>
        <v>40.57558455183414</v>
      </c>
      <c r="E47" s="37"/>
      <c r="F47" s="37">
        <v>2300</v>
      </c>
      <c r="G47" s="37">
        <f t="shared" si="2"/>
        <v>4481</v>
      </c>
      <c r="H47" s="37">
        <v>73.2</v>
      </c>
      <c r="I47" s="51">
        <f>(VLOOKUP(F47,'Spring Selection'!$S$3:$Y$5,7))*2.2*H47</f>
        <v>49.620724364815779</v>
      </c>
      <c r="J47" s="49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spans="1:30" s="36" customFormat="1" ht="15.75" thickBot="1" x14ac:dyDescent="0.25">
      <c r="A48" s="32">
        <v>1727</v>
      </c>
      <c r="B48" s="32">
        <f t="shared" si="3"/>
        <v>4580</v>
      </c>
      <c r="C48" s="36">
        <v>62.1</v>
      </c>
      <c r="D48" s="45">
        <f>(VLOOKUP(A48,'Spring Selection'!$S$3:$Y$5,7))*2.2*C48</f>
        <v>41.307275420801645</v>
      </c>
      <c r="E48" s="32"/>
      <c r="F48" s="32">
        <v>2300</v>
      </c>
      <c r="G48" s="32">
        <f t="shared" si="2"/>
        <v>4580</v>
      </c>
      <c r="H48" s="32">
        <v>74.400000000000006</v>
      </c>
      <c r="I48" s="51">
        <f>(VLOOKUP(F48,'Spring Selection'!$S$3:$Y$5,7))*2.2*H48</f>
        <v>50.434178862599651</v>
      </c>
      <c r="J48" s="49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spans="1:30" x14ac:dyDescent="0.2">
      <c r="A49" s="37">
        <v>1727</v>
      </c>
      <c r="B49" s="37">
        <f t="shared" si="3"/>
        <v>4581</v>
      </c>
      <c r="C49" s="40">
        <v>62.1</v>
      </c>
      <c r="D49" s="45">
        <f>(VLOOKUP(A49,'Spring Selection'!$S$3:$Y$5,7))*2.2*C49</f>
        <v>41.307275420801645</v>
      </c>
      <c r="E49" s="37"/>
      <c r="F49" s="37">
        <v>2300</v>
      </c>
      <c r="G49" s="37">
        <f t="shared" si="2"/>
        <v>4581</v>
      </c>
      <c r="H49" s="37">
        <v>74.400000000000006</v>
      </c>
      <c r="I49" s="51">
        <f>(VLOOKUP(F49,'Spring Selection'!$S$3:$Y$5,7))*2.2*H49</f>
        <v>50.434178862599651</v>
      </c>
      <c r="J49" s="49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spans="1:30" s="36" customFormat="1" ht="15.75" thickBot="1" x14ac:dyDescent="0.25">
      <c r="A50" s="32">
        <v>1727</v>
      </c>
      <c r="B50" s="32">
        <f t="shared" si="3"/>
        <v>4680</v>
      </c>
      <c r="C50" s="36">
        <v>63.2</v>
      </c>
      <c r="D50" s="45">
        <f>(VLOOKUP(A50,'Spring Selection'!$S$3:$Y$5,7))*2.2*C50</f>
        <v>42.038966289769142</v>
      </c>
      <c r="E50" s="32"/>
      <c r="F50" s="32">
        <v>2300</v>
      </c>
      <c r="G50" s="32">
        <f t="shared" si="2"/>
        <v>4680</v>
      </c>
      <c r="H50" s="32">
        <v>75.7</v>
      </c>
      <c r="I50" s="51">
        <f>(VLOOKUP(F50,'Spring Selection'!$S$3:$Y$5,7))*2.2*H50</f>
        <v>51.315421235198833</v>
      </c>
      <c r="J50" s="49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spans="1:30" x14ac:dyDescent="0.2">
      <c r="A51" s="37">
        <v>1727</v>
      </c>
      <c r="B51" s="37">
        <f t="shared" si="3"/>
        <v>4681</v>
      </c>
      <c r="C51" s="40">
        <v>63.2</v>
      </c>
      <c r="D51" s="45">
        <f>(VLOOKUP(A51,'Spring Selection'!$S$3:$Y$5,7))*2.2*C51</f>
        <v>42.038966289769142</v>
      </c>
      <c r="E51" s="37"/>
      <c r="F51" s="37">
        <v>2300</v>
      </c>
      <c r="G51" s="37">
        <f t="shared" si="2"/>
        <v>4681</v>
      </c>
      <c r="H51" s="37">
        <v>75.7</v>
      </c>
      <c r="I51" s="51">
        <f>(VLOOKUP(F51,'Spring Selection'!$S$3:$Y$5,7))*2.2*H51</f>
        <v>51.315421235198833</v>
      </c>
      <c r="J51" s="49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spans="1:30" s="36" customFormat="1" ht="15.75" thickBot="1" x14ac:dyDescent="0.25">
      <c r="A52" s="32">
        <v>1727</v>
      </c>
      <c r="B52" s="32">
        <f t="shared" si="3"/>
        <v>4780</v>
      </c>
      <c r="C52" s="36">
        <v>64.3</v>
      </c>
      <c r="D52" s="45">
        <f>(VLOOKUP(A52,'Spring Selection'!$S$3:$Y$5,7))*2.2*C52</f>
        <v>42.77065715873664</v>
      </c>
      <c r="E52" s="32"/>
      <c r="F52" s="32">
        <v>2300</v>
      </c>
      <c r="G52" s="32">
        <f t="shared" si="2"/>
        <v>4780</v>
      </c>
      <c r="H52" s="32">
        <v>77</v>
      </c>
      <c r="I52" s="51">
        <f>(VLOOKUP(F52,'Spring Selection'!$S$3:$Y$5,7))*2.2*H52</f>
        <v>52.196663607798016</v>
      </c>
      <c r="J52" s="49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</row>
    <row r="53" spans="1:30" x14ac:dyDescent="0.2">
      <c r="A53" s="37">
        <v>1727</v>
      </c>
      <c r="B53" s="37">
        <f t="shared" si="3"/>
        <v>4781</v>
      </c>
      <c r="C53" s="40">
        <v>73.599999999999994</v>
      </c>
      <c r="D53" s="45">
        <f>(VLOOKUP(A53,'Spring Selection'!$S$3:$Y$5,7))*2.2*C53</f>
        <v>48.956770869098236</v>
      </c>
      <c r="E53" s="37"/>
      <c r="F53" s="37">
        <v>2300</v>
      </c>
      <c r="G53" s="37">
        <f t="shared" si="2"/>
        <v>4781</v>
      </c>
      <c r="H53" s="37">
        <v>85.7</v>
      </c>
      <c r="I53" s="51">
        <f>(VLOOKUP(F53,'Spring Selection'!$S$3:$Y$5,7))*2.2*H53</f>
        <v>58.094208716731046</v>
      </c>
      <c r="J53" s="49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spans="1:30" s="36" customFormat="1" ht="15.75" thickBot="1" x14ac:dyDescent="0.25">
      <c r="A54" s="32">
        <v>1727</v>
      </c>
      <c r="B54" s="32">
        <f t="shared" si="3"/>
        <v>4880</v>
      </c>
      <c r="C54" s="36">
        <v>74.8</v>
      </c>
      <c r="D54" s="45">
        <f>(VLOOKUP(A54,'Spring Selection'!$S$3:$Y$5,7))*2.2*C54</f>
        <v>49.754979089790062</v>
      </c>
      <c r="E54" s="32"/>
      <c r="F54" s="32">
        <v>2300</v>
      </c>
      <c r="G54" s="32">
        <f t="shared" si="2"/>
        <v>4880</v>
      </c>
      <c r="H54" s="32">
        <v>87.1</v>
      </c>
      <c r="I54" s="51">
        <f>(VLOOKUP(F54,'Spring Selection'!$S$3:$Y$5,7))*2.2*H54</f>
        <v>59.043238964145544</v>
      </c>
      <c r="J54" s="49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spans="1:30" x14ac:dyDescent="0.2">
      <c r="A55" s="37">
        <v>1727</v>
      </c>
      <c r="B55" s="37">
        <f t="shared" si="3"/>
        <v>4881</v>
      </c>
      <c r="C55" s="40">
        <v>74.8</v>
      </c>
      <c r="D55" s="45">
        <f>(VLOOKUP(A55,'Spring Selection'!$S$3:$Y$5,7))*2.2*C55</f>
        <v>49.754979089790062</v>
      </c>
      <c r="E55" s="37"/>
      <c r="F55" s="37">
        <v>2300</v>
      </c>
      <c r="G55" s="37">
        <f t="shared" si="2"/>
        <v>4881</v>
      </c>
      <c r="H55" s="37">
        <v>87.1</v>
      </c>
      <c r="I55" s="51">
        <f>(VLOOKUP(F55,'Spring Selection'!$S$3:$Y$5,7))*2.2*H55</f>
        <v>59.043238964145544</v>
      </c>
      <c r="J55" s="49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 spans="1:30" s="36" customFormat="1" ht="15.75" thickBot="1" x14ac:dyDescent="0.25">
      <c r="A56" s="32">
        <v>1727</v>
      </c>
      <c r="B56" s="32">
        <v>4950</v>
      </c>
      <c r="C56" s="36">
        <v>75.7</v>
      </c>
      <c r="D56" s="45">
        <f>(VLOOKUP(A56,'Spring Selection'!$S$3:$Y$5,7))*2.2*C56</f>
        <v>50.35363525530893</v>
      </c>
      <c r="E56" s="32"/>
      <c r="F56" s="32">
        <v>2300</v>
      </c>
      <c r="G56" s="32">
        <f t="shared" si="2"/>
        <v>4950</v>
      </c>
      <c r="H56" s="32">
        <v>88.1</v>
      </c>
      <c r="I56" s="51">
        <f>(VLOOKUP(F56,'Spring Selection'!$S$3:$Y$5,7))*2.2*H56</f>
        <v>59.721117712298771</v>
      </c>
      <c r="J56" s="49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spans="1:30" x14ac:dyDescent="0.2">
      <c r="A57" s="37">
        <v>1727</v>
      </c>
      <c r="B57" s="37">
        <v>4951</v>
      </c>
      <c r="C57" s="40">
        <v>75.7</v>
      </c>
      <c r="D57" s="45">
        <f>(VLOOKUP(A57,'Spring Selection'!$S$3:$Y$5,7))*2.2*C57</f>
        <v>50.35363525530893</v>
      </c>
      <c r="E57" s="37"/>
      <c r="F57" s="37">
        <v>2300</v>
      </c>
      <c r="G57" s="37">
        <f t="shared" si="2"/>
        <v>4951</v>
      </c>
      <c r="H57" s="37">
        <v>88.1</v>
      </c>
      <c r="I57" s="51">
        <f>(VLOOKUP(F57,'Spring Selection'!$S$3:$Y$5,7))*2.2*H57</f>
        <v>59.721117712298771</v>
      </c>
      <c r="J57" s="49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 spans="1:30" s="36" customFormat="1" ht="15.75" thickBot="1" x14ac:dyDescent="0.25">
      <c r="A58" s="32">
        <v>1727</v>
      </c>
      <c r="B58" s="32">
        <f t="shared" ref="B58:B90" si="4">B56+100</f>
        <v>5050</v>
      </c>
      <c r="C58" s="36">
        <v>77</v>
      </c>
      <c r="D58" s="45">
        <f>(VLOOKUP(A58,'Spring Selection'!$S$3:$Y$5,7))*2.2*C58</f>
        <v>51.218360827725064</v>
      </c>
      <c r="E58" s="32"/>
      <c r="F58" s="32">
        <v>2300</v>
      </c>
      <c r="G58" s="32">
        <f t="shared" si="2"/>
        <v>5050</v>
      </c>
      <c r="H58" s="32">
        <v>89.6</v>
      </c>
      <c r="I58" s="51">
        <f>(VLOOKUP(F58,'Spring Selection'!$S$3:$Y$5,7))*2.2*H58</f>
        <v>60.737935834528599</v>
      </c>
      <c r="J58" s="49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spans="1:30" x14ac:dyDescent="0.2">
      <c r="A59" s="37">
        <v>1727</v>
      </c>
      <c r="B59" s="37">
        <f t="shared" si="4"/>
        <v>5051</v>
      </c>
      <c r="C59" s="40">
        <v>77</v>
      </c>
      <c r="D59" s="45">
        <f>(VLOOKUP(A59,'Spring Selection'!$S$3:$Y$5,7))*2.2*C59</f>
        <v>51.218360827725064</v>
      </c>
      <c r="E59" s="37"/>
      <c r="F59" s="37">
        <v>2300</v>
      </c>
      <c r="G59" s="37">
        <f t="shared" si="2"/>
        <v>5051</v>
      </c>
      <c r="H59" s="37">
        <v>89.6</v>
      </c>
      <c r="I59" s="51">
        <f>(VLOOKUP(F59,'Spring Selection'!$S$3:$Y$5,7))*2.2*H59</f>
        <v>60.737935834528599</v>
      </c>
      <c r="J59" s="49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spans="1:30" s="36" customFormat="1" ht="15.75" thickBot="1" x14ac:dyDescent="0.25">
      <c r="A60" s="32">
        <v>1727</v>
      </c>
      <c r="B60" s="32">
        <f t="shared" si="4"/>
        <v>5150</v>
      </c>
      <c r="C60" s="36">
        <v>78.3</v>
      </c>
      <c r="D60" s="45">
        <f>(VLOOKUP(A60,'Spring Selection'!$S$3:$Y$5,7))*2.2*C60</f>
        <v>52.083086400141198</v>
      </c>
      <c r="E60" s="32"/>
      <c r="F60" s="32">
        <v>2300</v>
      </c>
      <c r="G60" s="32">
        <f t="shared" si="2"/>
        <v>5150</v>
      </c>
      <c r="H60" s="32">
        <v>91.1</v>
      </c>
      <c r="I60" s="51">
        <f>(VLOOKUP(F60,'Spring Selection'!$S$3:$Y$5,7))*2.2*H60</f>
        <v>61.754753956758428</v>
      </c>
      <c r="J60" s="49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spans="1:30" x14ac:dyDescent="0.2">
      <c r="A61" s="37">
        <v>1727</v>
      </c>
      <c r="B61" s="37">
        <f t="shared" si="4"/>
        <v>5151</v>
      </c>
      <c r="C61" s="40">
        <v>78.3</v>
      </c>
      <c r="D61" s="45">
        <f>(VLOOKUP(A61,'Spring Selection'!$S$3:$Y$5,7))*2.2*C61</f>
        <v>52.083086400141198</v>
      </c>
      <c r="E61" s="37"/>
      <c r="F61" s="37">
        <v>2300</v>
      </c>
      <c r="G61" s="37">
        <f t="shared" si="2"/>
        <v>5151</v>
      </c>
      <c r="H61" s="37">
        <v>91.1</v>
      </c>
      <c r="I61" s="51">
        <f>(VLOOKUP(F61,'Spring Selection'!$S$3:$Y$5,7))*2.2*H61</f>
        <v>61.754753956758428</v>
      </c>
      <c r="J61" s="49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spans="1:30" s="36" customFormat="1" ht="15.75" thickBot="1" x14ac:dyDescent="0.25">
      <c r="A62" s="32">
        <v>1727</v>
      </c>
      <c r="B62" s="32">
        <f t="shared" si="4"/>
        <v>5250</v>
      </c>
      <c r="C62" s="36">
        <v>79.5</v>
      </c>
      <c r="D62" s="45">
        <f>(VLOOKUP(A62,'Spring Selection'!$S$3:$Y$5,7))*2.2*C62</f>
        <v>52.881294620833017</v>
      </c>
      <c r="E62" s="32"/>
      <c r="F62" s="32">
        <v>2300</v>
      </c>
      <c r="G62" s="32">
        <f t="shared" si="2"/>
        <v>5250</v>
      </c>
      <c r="H62" s="32">
        <v>92.5</v>
      </c>
      <c r="I62" s="51">
        <f>(VLOOKUP(F62,'Spring Selection'!$S$3:$Y$5,7))*2.2*H62</f>
        <v>62.703784204172948</v>
      </c>
      <c r="J62" s="49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</row>
    <row r="63" spans="1:30" x14ac:dyDescent="0.2">
      <c r="A63" s="37">
        <v>1727</v>
      </c>
      <c r="B63" s="37">
        <f t="shared" si="4"/>
        <v>5251</v>
      </c>
      <c r="C63" s="40">
        <v>79.5</v>
      </c>
      <c r="D63" s="45">
        <f>(VLOOKUP(A63,'Spring Selection'!$S$3:$Y$5,7))*2.2*C63</f>
        <v>52.881294620833017</v>
      </c>
      <c r="E63" s="37"/>
      <c r="F63" s="37">
        <v>2300</v>
      </c>
      <c r="G63" s="37">
        <f t="shared" si="2"/>
        <v>5251</v>
      </c>
      <c r="H63" s="37">
        <v>92.5</v>
      </c>
      <c r="I63" s="51">
        <f>(VLOOKUP(F63,'Spring Selection'!$S$3:$Y$5,7))*2.2*H63</f>
        <v>62.703784204172948</v>
      </c>
      <c r="J63" s="49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spans="1:30" s="36" customFormat="1" ht="15.75" thickBot="1" x14ac:dyDescent="0.25">
      <c r="A64" s="32">
        <v>1727</v>
      </c>
      <c r="B64" s="32">
        <f t="shared" si="4"/>
        <v>5350</v>
      </c>
      <c r="C64" s="36">
        <v>80.8</v>
      </c>
      <c r="D64" s="45">
        <f>(VLOOKUP(A64,'Spring Selection'!$S$3:$Y$5,7))*2.2*C64</f>
        <v>53.746020193249151</v>
      </c>
      <c r="E64" s="32"/>
      <c r="F64" s="32">
        <v>2300</v>
      </c>
      <c r="G64" s="32">
        <f t="shared" si="2"/>
        <v>5350</v>
      </c>
      <c r="H64" s="32">
        <v>94</v>
      </c>
      <c r="I64" s="51">
        <f>(VLOOKUP(F64,'Spring Selection'!$S$3:$Y$5,7))*2.2*H64</f>
        <v>63.720602326402776</v>
      </c>
      <c r="J64" s="49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spans="1:30" x14ac:dyDescent="0.2">
      <c r="A65" s="37">
        <v>1727</v>
      </c>
      <c r="B65" s="37">
        <f t="shared" si="4"/>
        <v>5351</v>
      </c>
      <c r="C65" s="40">
        <v>80.8</v>
      </c>
      <c r="D65" s="45">
        <f>(VLOOKUP(A65,'Spring Selection'!$S$3:$Y$5,7))*2.2*C65</f>
        <v>53.746020193249151</v>
      </c>
      <c r="E65" s="37"/>
      <c r="F65" s="37">
        <v>2300</v>
      </c>
      <c r="G65" s="37">
        <f t="shared" si="2"/>
        <v>5351</v>
      </c>
      <c r="H65" s="37">
        <v>94</v>
      </c>
      <c r="I65" s="51">
        <f>(VLOOKUP(F65,'Spring Selection'!$S$3:$Y$5,7))*2.2*H65</f>
        <v>63.720602326402776</v>
      </c>
      <c r="J65" s="49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spans="1:30" s="36" customFormat="1" ht="15.75" thickBot="1" x14ac:dyDescent="0.25">
      <c r="A66" s="32">
        <v>1727</v>
      </c>
      <c r="B66" s="32">
        <f t="shared" si="4"/>
        <v>5450</v>
      </c>
      <c r="C66" s="36">
        <v>85.6</v>
      </c>
      <c r="D66" s="45">
        <f>(VLOOKUP(A66,'Spring Selection'!$S$3:$Y$5,7))*2.2*C66</f>
        <v>56.938853076016429</v>
      </c>
      <c r="E66" s="32"/>
      <c r="F66" s="32">
        <v>2300</v>
      </c>
      <c r="G66" s="32">
        <f t="shared" si="2"/>
        <v>5450</v>
      </c>
      <c r="H66" s="32">
        <v>100.1</v>
      </c>
      <c r="I66" s="51">
        <f>(VLOOKUP(F66,'Spring Selection'!$S$3:$Y$5,7))*2.2*H66</f>
        <v>67.855662690137422</v>
      </c>
      <c r="J66" s="49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spans="1:30" x14ac:dyDescent="0.2">
      <c r="A67" s="37">
        <v>1727</v>
      </c>
      <c r="B67" s="37">
        <f t="shared" si="4"/>
        <v>5451</v>
      </c>
      <c r="C67" s="40">
        <v>85.6</v>
      </c>
      <c r="D67" s="45">
        <f>(VLOOKUP(A67,'Spring Selection'!$S$3:$Y$5,7))*2.2*C67</f>
        <v>56.938853076016429</v>
      </c>
      <c r="E67" s="37"/>
      <c r="F67" s="37">
        <v>2300</v>
      </c>
      <c r="G67" s="37">
        <f t="shared" si="2"/>
        <v>5451</v>
      </c>
      <c r="H67" s="37">
        <v>100.1</v>
      </c>
      <c r="I67" s="51">
        <f>(VLOOKUP(F67,'Spring Selection'!$S$3:$Y$5,7))*2.2*H67</f>
        <v>67.855662690137422</v>
      </c>
      <c r="J67" s="49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</row>
    <row r="68" spans="1:30" s="36" customFormat="1" ht="15.75" thickBot="1" x14ac:dyDescent="0.25">
      <c r="A68" s="32">
        <v>1727</v>
      </c>
      <c r="B68" s="32">
        <f t="shared" si="4"/>
        <v>5550</v>
      </c>
      <c r="C68" s="36">
        <v>86.8</v>
      </c>
      <c r="D68" s="45">
        <f>(VLOOKUP(A68,'Spring Selection'!$S$3:$Y$5,7))*2.2*C68</f>
        <v>57.737061296708248</v>
      </c>
      <c r="E68" s="32"/>
      <c r="F68" s="32">
        <v>2300</v>
      </c>
      <c r="G68" s="32">
        <f t="shared" si="2"/>
        <v>5550</v>
      </c>
      <c r="H68" s="32">
        <v>101.5</v>
      </c>
      <c r="I68" s="51">
        <f>(VLOOKUP(F68,'Spring Selection'!$S$3:$Y$5,7))*2.2*H68</f>
        <v>68.804692937551934</v>
      </c>
      <c r="J68" s="49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spans="1:30" x14ac:dyDescent="0.2">
      <c r="A69" s="37">
        <v>1727</v>
      </c>
      <c r="B69" s="37">
        <f t="shared" si="4"/>
        <v>5551</v>
      </c>
      <c r="C69" s="40">
        <v>86.8</v>
      </c>
      <c r="D69" s="45">
        <f>(VLOOKUP(A69,'Spring Selection'!$S$3:$Y$5,7))*2.2*C69</f>
        <v>57.737061296708248</v>
      </c>
      <c r="E69" s="37"/>
      <c r="F69" s="37">
        <v>2300</v>
      </c>
      <c r="G69" s="37">
        <f t="shared" ref="G69:G90" si="5">B69</f>
        <v>5551</v>
      </c>
      <c r="H69" s="37">
        <v>101.5</v>
      </c>
      <c r="I69" s="51">
        <f>(VLOOKUP(F69,'Spring Selection'!$S$3:$Y$5,7))*2.2*H69</f>
        <v>68.804692937551934</v>
      </c>
      <c r="J69" s="49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</row>
    <row r="70" spans="1:30" s="36" customFormat="1" ht="15.75" thickBot="1" x14ac:dyDescent="0.25">
      <c r="A70" s="32">
        <v>1727</v>
      </c>
      <c r="B70" s="32">
        <f t="shared" si="4"/>
        <v>5650</v>
      </c>
      <c r="C70" s="36">
        <v>92.1</v>
      </c>
      <c r="D70" s="45">
        <f>(VLOOKUP(A70,'Spring Selection'!$S$3:$Y$5,7))*2.2*C70</f>
        <v>61.26248093809712</v>
      </c>
      <c r="E70" s="32"/>
      <c r="F70" s="32">
        <v>2300</v>
      </c>
      <c r="G70" s="32">
        <f t="shared" si="5"/>
        <v>5650</v>
      </c>
      <c r="H70" s="32">
        <v>108.1</v>
      </c>
      <c r="I70" s="51">
        <f>(VLOOKUP(F70,'Spring Selection'!$S$3:$Y$5,7))*2.2*H70</f>
        <v>73.278692675363189</v>
      </c>
      <c r="J70" s="49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 spans="1:30" x14ac:dyDescent="0.2">
      <c r="A71" s="37">
        <v>1727</v>
      </c>
      <c r="B71" s="37">
        <f t="shared" si="4"/>
        <v>5651</v>
      </c>
      <c r="C71" s="40">
        <v>92.1</v>
      </c>
      <c r="D71" s="45">
        <f>(VLOOKUP(A71,'Spring Selection'!$S$3:$Y$5,7))*2.2*C71</f>
        <v>61.26248093809712</v>
      </c>
      <c r="E71" s="37"/>
      <c r="F71" s="37">
        <v>2300</v>
      </c>
      <c r="G71" s="37">
        <f t="shared" si="5"/>
        <v>5651</v>
      </c>
      <c r="H71" s="37">
        <v>108.1</v>
      </c>
      <c r="I71" s="51">
        <f>(VLOOKUP(F71,'Spring Selection'!$S$3:$Y$5,7))*2.2*H71</f>
        <v>73.278692675363189</v>
      </c>
      <c r="J71" s="49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</row>
    <row r="72" spans="1:30" s="36" customFormat="1" ht="15.75" thickBot="1" x14ac:dyDescent="0.25">
      <c r="A72" s="32">
        <v>1727</v>
      </c>
      <c r="B72" s="32">
        <f t="shared" si="4"/>
        <v>5750</v>
      </c>
      <c r="C72" s="36">
        <v>93.4</v>
      </c>
      <c r="D72" s="45">
        <f>(VLOOKUP(A72,'Spring Selection'!$S$3:$Y$5,7))*2.2*C72</f>
        <v>62.127206510513261</v>
      </c>
      <c r="E72" s="32"/>
      <c r="F72" s="32">
        <v>2300</v>
      </c>
      <c r="G72" s="32">
        <f t="shared" si="5"/>
        <v>5750</v>
      </c>
      <c r="H72" s="32">
        <v>109.6</v>
      </c>
      <c r="I72" s="51">
        <f>(VLOOKUP(F72,'Spring Selection'!$S$3:$Y$5,7))*2.2*H72</f>
        <v>74.295510797593025</v>
      </c>
      <c r="J72" s="49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</row>
    <row r="73" spans="1:30" x14ac:dyDescent="0.2">
      <c r="A73" s="37">
        <v>1727</v>
      </c>
      <c r="B73" s="37">
        <f t="shared" si="4"/>
        <v>5751</v>
      </c>
      <c r="C73" s="40">
        <v>93.4</v>
      </c>
      <c r="D73" s="45">
        <f>(VLOOKUP(A73,'Spring Selection'!$S$3:$Y$5,7))*2.2*C73</f>
        <v>62.127206510513261</v>
      </c>
      <c r="E73" s="37"/>
      <c r="F73" s="37">
        <v>2300</v>
      </c>
      <c r="G73" s="37">
        <f t="shared" si="5"/>
        <v>5751</v>
      </c>
      <c r="H73" s="37">
        <v>109.6</v>
      </c>
      <c r="I73" s="51">
        <f>(VLOOKUP(F73,'Spring Selection'!$S$3:$Y$5,7))*2.2*H73</f>
        <v>74.295510797593025</v>
      </c>
      <c r="J73" s="49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spans="1:30" s="36" customFormat="1" ht="15.75" thickBot="1" x14ac:dyDescent="0.25">
      <c r="A74" s="32">
        <v>1727</v>
      </c>
      <c r="B74" s="32">
        <f t="shared" si="4"/>
        <v>5850</v>
      </c>
      <c r="C74" s="36">
        <v>94.6</v>
      </c>
      <c r="D74" s="45">
        <f>(VLOOKUP(A74,'Spring Selection'!$S$3:$Y$5,7))*2.2*C74</f>
        <v>62.925414731205073</v>
      </c>
      <c r="E74" s="32"/>
      <c r="F74" s="32">
        <v>2300</v>
      </c>
      <c r="G74" s="32">
        <f t="shared" si="5"/>
        <v>5850</v>
      </c>
      <c r="H74" s="32">
        <v>111.1</v>
      </c>
      <c r="I74" s="51">
        <f>(VLOOKUP(F74,'Spring Selection'!$S$3:$Y$5,7))*2.2*H74</f>
        <v>75.312328919822846</v>
      </c>
      <c r="J74" s="49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spans="1:30" x14ac:dyDescent="0.2">
      <c r="A75" s="37">
        <v>1727</v>
      </c>
      <c r="B75" s="37">
        <f t="shared" si="4"/>
        <v>5851</v>
      </c>
      <c r="C75" s="40">
        <v>94.6</v>
      </c>
      <c r="D75" s="45">
        <f>(VLOOKUP(A75,'Spring Selection'!$S$3:$Y$5,7))*2.2*C75</f>
        <v>62.925414731205073</v>
      </c>
      <c r="E75" s="37"/>
      <c r="F75" s="37">
        <v>2300</v>
      </c>
      <c r="G75" s="37">
        <f t="shared" si="5"/>
        <v>5851</v>
      </c>
      <c r="H75" s="37">
        <v>111.1</v>
      </c>
      <c r="I75" s="51">
        <f>(VLOOKUP(F75,'Spring Selection'!$S$3:$Y$5,7))*2.2*H75</f>
        <v>75.312328919822846</v>
      </c>
      <c r="J75" s="49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spans="1:30" s="36" customFormat="1" ht="15.75" thickBot="1" x14ac:dyDescent="0.25">
      <c r="A76" s="32">
        <v>1727</v>
      </c>
      <c r="B76" s="32">
        <f t="shared" si="4"/>
        <v>5950</v>
      </c>
      <c r="C76" s="36">
        <v>95.9</v>
      </c>
      <c r="D76" s="45">
        <f>(VLOOKUP(A76,'Spring Selection'!$S$3:$Y$5,7))*2.2*C76</f>
        <v>63.790140303621222</v>
      </c>
      <c r="E76" s="32"/>
      <c r="F76" s="32">
        <v>2300</v>
      </c>
      <c r="G76" s="32">
        <f t="shared" si="5"/>
        <v>5950</v>
      </c>
      <c r="H76" s="32">
        <v>112.5</v>
      </c>
      <c r="I76" s="51">
        <f>(VLOOKUP(F76,'Spring Selection'!$S$3:$Y$5,7))*2.2*H76</f>
        <v>76.261359167237359</v>
      </c>
      <c r="J76" s="49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</row>
    <row r="77" spans="1:30" x14ac:dyDescent="0.2">
      <c r="A77" s="37">
        <v>1727</v>
      </c>
      <c r="B77" s="37">
        <f t="shared" si="4"/>
        <v>5951</v>
      </c>
      <c r="C77" s="40">
        <v>95.9</v>
      </c>
      <c r="D77" s="45">
        <f>(VLOOKUP(A77,'Spring Selection'!$S$3:$Y$5,7))*2.2*C77</f>
        <v>63.790140303621222</v>
      </c>
      <c r="E77" s="37"/>
      <c r="F77" s="37">
        <v>2300</v>
      </c>
      <c r="G77" s="37">
        <f t="shared" si="5"/>
        <v>5951</v>
      </c>
      <c r="H77" s="37">
        <v>112.5</v>
      </c>
      <c r="I77" s="51">
        <f>(VLOOKUP(F77,'Spring Selection'!$S$3:$Y$5,7))*2.2*H77</f>
        <v>76.261359167237359</v>
      </c>
      <c r="J77" s="49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</row>
    <row r="78" spans="1:30" s="36" customFormat="1" ht="15.75" thickBot="1" x14ac:dyDescent="0.25">
      <c r="A78" s="32">
        <v>1727</v>
      </c>
      <c r="B78" s="32">
        <f t="shared" si="4"/>
        <v>6050</v>
      </c>
      <c r="C78" s="36">
        <v>97.2</v>
      </c>
      <c r="D78" s="45">
        <f>(VLOOKUP(A78,'Spring Selection'!$S$3:$Y$5,7))*2.2*C78</f>
        <v>64.654865876037348</v>
      </c>
      <c r="E78" s="32"/>
      <c r="F78" s="32">
        <v>2300</v>
      </c>
      <c r="G78" s="32">
        <f t="shared" si="5"/>
        <v>6050</v>
      </c>
      <c r="H78" s="32">
        <v>114</v>
      </c>
      <c r="I78" s="51">
        <f>(VLOOKUP(F78,'Spring Selection'!$S$3:$Y$5,7))*2.2*H78</f>
        <v>77.278177289467195</v>
      </c>
      <c r="J78" s="49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</row>
    <row r="79" spans="1:30" x14ac:dyDescent="0.2">
      <c r="A79" s="37">
        <v>1727</v>
      </c>
      <c r="B79" s="37">
        <f t="shared" si="4"/>
        <v>6051</v>
      </c>
      <c r="C79" s="40">
        <v>97.2</v>
      </c>
      <c r="D79" s="45">
        <f>(VLOOKUP(A79,'Spring Selection'!$S$3:$Y$5,7))*2.2*C79</f>
        <v>64.654865876037348</v>
      </c>
      <c r="E79" s="37"/>
      <c r="F79" s="37">
        <v>2300</v>
      </c>
      <c r="G79" s="37">
        <f t="shared" si="5"/>
        <v>6051</v>
      </c>
      <c r="H79" s="37">
        <v>114</v>
      </c>
      <c r="I79" s="51">
        <f>(VLOOKUP(F79,'Spring Selection'!$S$3:$Y$5,7))*2.2*H79</f>
        <v>77.278177289467195</v>
      </c>
      <c r="J79" s="49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spans="1:30" s="36" customFormat="1" ht="15.75" thickBot="1" x14ac:dyDescent="0.25">
      <c r="A80" s="32">
        <v>1727</v>
      </c>
      <c r="B80" s="32">
        <f t="shared" si="4"/>
        <v>6150</v>
      </c>
      <c r="C80" s="36">
        <v>98.4</v>
      </c>
      <c r="D80" s="45">
        <f>(VLOOKUP(A80,'Spring Selection'!$S$3:$Y$5,7))*2.2*C80</f>
        <v>65.453074096729168</v>
      </c>
      <c r="E80" s="32"/>
      <c r="F80" s="32">
        <v>2300</v>
      </c>
      <c r="G80" s="32">
        <f t="shared" si="5"/>
        <v>6150</v>
      </c>
      <c r="H80" s="32">
        <v>115.4</v>
      </c>
      <c r="I80" s="51">
        <f>(VLOOKUP(F80,'Spring Selection'!$S$3:$Y$5,7))*2.2*H80</f>
        <v>78.227207536881707</v>
      </c>
      <c r="J80" s="49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</row>
    <row r="81" spans="1:30" x14ac:dyDescent="0.2">
      <c r="A81" s="37">
        <v>1727</v>
      </c>
      <c r="B81" s="37">
        <f t="shared" si="4"/>
        <v>6151</v>
      </c>
      <c r="C81" s="40">
        <v>98.4</v>
      </c>
      <c r="D81" s="45">
        <f>(VLOOKUP(A81,'Spring Selection'!$S$3:$Y$5,7))*2.2*C81</f>
        <v>65.453074096729168</v>
      </c>
      <c r="E81" s="37"/>
      <c r="F81" s="37">
        <v>2300</v>
      </c>
      <c r="G81" s="37">
        <f t="shared" si="5"/>
        <v>6151</v>
      </c>
      <c r="H81" s="37">
        <v>115.4</v>
      </c>
      <c r="I81" s="51">
        <f>(VLOOKUP(F81,'Spring Selection'!$S$3:$Y$5,7))*2.2*H81</f>
        <v>78.227207536881707</v>
      </c>
      <c r="J81" s="49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 spans="1:30" s="36" customFormat="1" ht="15.75" thickBot="1" x14ac:dyDescent="0.25">
      <c r="A82" s="32">
        <v>1727</v>
      </c>
      <c r="B82" s="32">
        <f t="shared" si="4"/>
        <v>6250</v>
      </c>
      <c r="C82" s="36">
        <v>99.7</v>
      </c>
      <c r="D82" s="45">
        <f>(VLOOKUP(A82,'Spring Selection'!$S$3:$Y$5,7))*2.2*C82</f>
        <v>66.317799669145316</v>
      </c>
      <c r="E82" s="32"/>
      <c r="F82" s="32">
        <v>2300</v>
      </c>
      <c r="G82" s="32">
        <f t="shared" si="5"/>
        <v>6250</v>
      </c>
      <c r="H82" s="32">
        <v>116.9</v>
      </c>
      <c r="I82" s="51">
        <f>(VLOOKUP(F82,'Spring Selection'!$S$3:$Y$5,7))*2.2*H82</f>
        <v>79.244025659111543</v>
      </c>
      <c r="J82" s="49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</row>
    <row r="83" spans="1:30" x14ac:dyDescent="0.2">
      <c r="A83" s="37">
        <v>1727</v>
      </c>
      <c r="B83" s="37">
        <f t="shared" si="4"/>
        <v>6251</v>
      </c>
      <c r="C83" s="40">
        <v>122.3</v>
      </c>
      <c r="D83" s="45">
        <f>(VLOOKUP(A83,'Spring Selection'!$S$3:$Y$5,7))*2.2*C83</f>
        <v>81.350721158841239</v>
      </c>
      <c r="E83" s="37"/>
      <c r="F83" s="37">
        <v>2300</v>
      </c>
      <c r="G83" s="37">
        <f t="shared" si="5"/>
        <v>6251</v>
      </c>
      <c r="H83" s="37">
        <v>139.5</v>
      </c>
      <c r="I83" s="51">
        <f>(VLOOKUP(F83,'Spring Selection'!$S$3:$Y$5,7))*2.2*H83</f>
        <v>94.564085367374332</v>
      </c>
      <c r="J83" s="49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1:30" s="36" customFormat="1" ht="15.75" thickBot="1" x14ac:dyDescent="0.25">
      <c r="A84" s="32">
        <v>1727</v>
      </c>
      <c r="B84" s="32">
        <f t="shared" si="4"/>
        <v>6350</v>
      </c>
      <c r="C84" s="36">
        <v>124</v>
      </c>
      <c r="D84" s="45">
        <f>(VLOOKUP(A84,'Spring Selection'!$S$3:$Y$5,7))*2.2*C84</f>
        <v>82.481516138154646</v>
      </c>
      <c r="E84" s="32"/>
      <c r="F84" s="32">
        <v>2300</v>
      </c>
      <c r="G84" s="32">
        <f t="shared" si="5"/>
        <v>6350</v>
      </c>
      <c r="H84" s="32">
        <v>141.30000000000001</v>
      </c>
      <c r="I84" s="51">
        <f>(VLOOKUP(F84,'Spring Selection'!$S$3:$Y$5,7))*2.2*H84</f>
        <v>95.784267114050138</v>
      </c>
      <c r="J84" s="49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spans="1:30" x14ac:dyDescent="0.2">
      <c r="A85" s="37">
        <v>1727</v>
      </c>
      <c r="B85" s="37">
        <f t="shared" si="4"/>
        <v>6351</v>
      </c>
      <c r="C85" s="40">
        <v>124</v>
      </c>
      <c r="D85" s="45">
        <f>(VLOOKUP(A85,'Spring Selection'!$S$3:$Y$5,7))*2.2*C85</f>
        <v>82.481516138154646</v>
      </c>
      <c r="E85" s="37"/>
      <c r="F85" s="37">
        <v>2300</v>
      </c>
      <c r="G85" s="37">
        <f t="shared" si="5"/>
        <v>6351</v>
      </c>
      <c r="H85" s="37">
        <v>141.30000000000001</v>
      </c>
      <c r="I85" s="51">
        <f>(VLOOKUP(F85,'Spring Selection'!$S$3:$Y$5,7))*2.2*H85</f>
        <v>95.784267114050138</v>
      </c>
      <c r="J85" s="49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</row>
    <row r="86" spans="1:30" s="36" customFormat="1" ht="15.75" thickBot="1" x14ac:dyDescent="0.25">
      <c r="A86" s="32">
        <v>1727</v>
      </c>
      <c r="B86" s="32">
        <f t="shared" si="4"/>
        <v>6450</v>
      </c>
      <c r="C86" s="36">
        <v>125.6</v>
      </c>
      <c r="D86" s="45">
        <f>(VLOOKUP(A86,'Spring Selection'!$S$3:$Y$5,7))*2.2*C86</f>
        <v>83.545793765743738</v>
      </c>
      <c r="E86" s="32"/>
      <c r="F86" s="32">
        <v>2300</v>
      </c>
      <c r="G86" s="32">
        <f t="shared" si="5"/>
        <v>6450</v>
      </c>
      <c r="H86" s="32">
        <v>143.19999999999999</v>
      </c>
      <c r="I86" s="51">
        <f>(VLOOKUP(F86,'Spring Selection'!$S$3:$Y$5,7))*2.2*H86</f>
        <v>97.072236735541239</v>
      </c>
      <c r="J86" s="49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spans="1:30" x14ac:dyDescent="0.2">
      <c r="A87" s="37">
        <v>1727</v>
      </c>
      <c r="B87" s="37">
        <f t="shared" si="4"/>
        <v>6451</v>
      </c>
      <c r="C87" s="40">
        <v>125.6</v>
      </c>
      <c r="D87" s="45">
        <f>(VLOOKUP(A87,'Spring Selection'!$S$3:$Y$5,7))*2.2*C87</f>
        <v>83.545793765743738</v>
      </c>
      <c r="E87" s="37"/>
      <c r="F87" s="37">
        <v>2300</v>
      </c>
      <c r="G87" s="37">
        <f t="shared" si="5"/>
        <v>6451</v>
      </c>
      <c r="H87" s="37">
        <v>143.19999999999999</v>
      </c>
      <c r="I87" s="51">
        <f>(VLOOKUP(F87,'Spring Selection'!$S$3:$Y$5,7))*2.2*H87</f>
        <v>97.072236735541239</v>
      </c>
      <c r="J87" s="49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spans="1:30" s="36" customFormat="1" ht="15.75" thickBot="1" x14ac:dyDescent="0.25">
      <c r="A88" s="32">
        <v>1727</v>
      </c>
      <c r="B88" s="32">
        <f t="shared" si="4"/>
        <v>6550</v>
      </c>
      <c r="C88" s="36">
        <v>127.2</v>
      </c>
      <c r="D88" s="45">
        <f>(VLOOKUP(A88,'Spring Selection'!$S$3:$Y$5,7))*2.2*C88</f>
        <v>84.610071393332831</v>
      </c>
      <c r="E88" s="32"/>
      <c r="F88" s="32">
        <v>2300</v>
      </c>
      <c r="G88" s="32">
        <f t="shared" si="5"/>
        <v>6550</v>
      </c>
      <c r="H88" s="32">
        <v>145</v>
      </c>
      <c r="I88" s="51">
        <f>(VLOOKUP(F88,'Spring Selection'!$S$3:$Y$5,7))*2.2*H88</f>
        <v>98.292418482217045</v>
      </c>
      <c r="J88" s="49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</row>
    <row r="89" spans="1:30" x14ac:dyDescent="0.2">
      <c r="A89" s="37">
        <v>1727</v>
      </c>
      <c r="B89" s="37">
        <f t="shared" si="4"/>
        <v>6551</v>
      </c>
      <c r="C89" s="40">
        <v>127.2</v>
      </c>
      <c r="D89" s="45">
        <f>(VLOOKUP(A89,'Spring Selection'!$S$3:$Y$5,7))*2.2*C89</f>
        <v>84.610071393332831</v>
      </c>
      <c r="E89" s="37"/>
      <c r="F89" s="37">
        <v>2300</v>
      </c>
      <c r="G89" s="37">
        <f t="shared" si="5"/>
        <v>6551</v>
      </c>
      <c r="H89" s="37">
        <v>145</v>
      </c>
      <c r="I89" s="51">
        <f>(VLOOKUP(F89,'Spring Selection'!$S$3:$Y$5,7))*2.2*H89</f>
        <v>98.292418482217045</v>
      </c>
      <c r="J89" s="49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spans="1:30" s="36" customFormat="1" ht="15.75" thickBot="1" x14ac:dyDescent="0.25">
      <c r="A90" s="48">
        <v>1727</v>
      </c>
      <c r="B90" s="48">
        <f t="shared" si="4"/>
        <v>6650</v>
      </c>
      <c r="C90" s="57">
        <v>128.80000000000001</v>
      </c>
      <c r="D90" s="54">
        <f>(VLOOKUP(A90,'Spring Selection'!$S$3:$Y$5,7))*2.2*C90</f>
        <v>85.674349020921937</v>
      </c>
      <c r="E90" s="32"/>
      <c r="F90" s="32">
        <v>2300</v>
      </c>
      <c r="G90" s="32">
        <f t="shared" si="5"/>
        <v>6650</v>
      </c>
      <c r="H90" s="32">
        <v>146.80000000000001</v>
      </c>
      <c r="I90" s="51">
        <f>(VLOOKUP(F90,'Spring Selection'!$S$3:$Y$5,7))*2.2*H90</f>
        <v>99.51260022889285</v>
      </c>
      <c r="J90" s="49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spans="1:30" s="41" customFormat="1" x14ac:dyDescent="0.2">
      <c r="D91" s="53"/>
      <c r="E91" s="56"/>
      <c r="F91" s="34"/>
      <c r="G91" s="34"/>
      <c r="H91" s="34"/>
      <c r="I91" s="55"/>
      <c r="J91" s="49"/>
    </row>
    <row r="92" spans="1:30" s="41" customFormat="1" x14ac:dyDescent="0.2">
      <c r="D92" s="53"/>
      <c r="I92" s="53"/>
    </row>
    <row r="93" spans="1:30" x14ac:dyDescent="0.2">
      <c r="A93" s="37"/>
      <c r="B93" s="37"/>
      <c r="C93" s="37"/>
      <c r="D93" s="45"/>
      <c r="E93" s="37"/>
      <c r="F93" s="37"/>
      <c r="G93" s="37"/>
      <c r="H93" s="37"/>
      <c r="I93" s="51"/>
      <c r="J93" s="49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spans="1:30" ht="15.75" thickBot="1" x14ac:dyDescent="0.25">
      <c r="A94" s="35" t="s">
        <v>139</v>
      </c>
      <c r="B94" s="32"/>
      <c r="C94" s="32"/>
      <c r="D94" s="44" t="s">
        <v>147</v>
      </c>
      <c r="E94" s="32"/>
      <c r="F94" s="32"/>
      <c r="G94" s="32"/>
      <c r="H94" s="32"/>
      <c r="I94" s="44"/>
      <c r="J94" s="49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spans="1:30" ht="15.75" thickBot="1" x14ac:dyDescent="0.25">
      <c r="A95" s="35" t="s">
        <v>140</v>
      </c>
      <c r="B95" s="32" t="s">
        <v>141</v>
      </c>
      <c r="C95" s="32" t="s">
        <v>142</v>
      </c>
      <c r="D95" s="44" t="s">
        <v>3</v>
      </c>
      <c r="E95" s="32"/>
      <c r="F95" s="32" t="s">
        <v>140</v>
      </c>
      <c r="G95" s="32" t="s">
        <v>141</v>
      </c>
      <c r="H95" s="32" t="s">
        <v>142</v>
      </c>
      <c r="I95" s="44" t="s">
        <v>3</v>
      </c>
      <c r="J95" s="49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spans="1:30" x14ac:dyDescent="0.2">
      <c r="A96" s="39">
        <v>2301</v>
      </c>
      <c r="B96" s="37">
        <v>2351</v>
      </c>
      <c r="C96" s="37">
        <v>39</v>
      </c>
      <c r="D96" s="45">
        <f>(VLOOKUP(A96,'Spring Selection'!$S$3:$Y$5,7))*2.2*C96</f>
        <v>26.437271177975621</v>
      </c>
      <c r="E96" s="37"/>
      <c r="F96" s="37">
        <v>2874</v>
      </c>
      <c r="G96" s="37">
        <f t="shared" ref="G96:G127" si="6">B96</f>
        <v>2351</v>
      </c>
      <c r="H96" s="37">
        <v>45.2</v>
      </c>
      <c r="I96" s="45">
        <f>(VLOOKUP(F96,'Spring Selection'!$S$3:$Y$5,7))*2.2*H96</f>
        <v>30.640119416525593</v>
      </c>
      <c r="J96" s="49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spans="1:30" ht="15.75" thickBot="1" x14ac:dyDescent="0.25">
      <c r="A97" s="35">
        <v>2301</v>
      </c>
      <c r="B97" s="32">
        <v>2450</v>
      </c>
      <c r="C97" s="32">
        <v>40.1</v>
      </c>
      <c r="D97" s="45">
        <f>(VLOOKUP(A97,'Spring Selection'!$S$3:$Y$5,7))*2.2*C97</f>
        <v>27.182937800944163</v>
      </c>
      <c r="E97" s="32"/>
      <c r="F97" s="32">
        <v>2874</v>
      </c>
      <c r="G97" s="32">
        <f t="shared" si="6"/>
        <v>2450</v>
      </c>
      <c r="H97" s="32">
        <v>46.6</v>
      </c>
      <c r="I97" s="45">
        <f>(VLOOKUP(F97,'Spring Selection'!$S$3:$Y$5,7))*2.2*H97</f>
        <v>31.589149663940102</v>
      </c>
      <c r="J97" s="49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spans="1:30" x14ac:dyDescent="0.2">
      <c r="A98" s="39">
        <v>2301</v>
      </c>
      <c r="B98" s="37">
        <f t="shared" ref="B98:B128" si="7">B96+100</f>
        <v>2451</v>
      </c>
      <c r="C98" s="37">
        <v>40.1</v>
      </c>
      <c r="D98" s="45">
        <f>(VLOOKUP(A98,'Spring Selection'!$S$3:$Y$5,7))*2.2*C98</f>
        <v>27.182937800944163</v>
      </c>
      <c r="E98" s="37"/>
      <c r="F98" s="37">
        <v>2874</v>
      </c>
      <c r="G98" s="37">
        <f t="shared" si="6"/>
        <v>2451</v>
      </c>
      <c r="H98" s="37">
        <v>46.6</v>
      </c>
      <c r="I98" s="45">
        <f>(VLOOKUP(F98,'Spring Selection'!$S$3:$Y$5,7))*2.2*H98</f>
        <v>31.589149663940102</v>
      </c>
      <c r="J98" s="49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spans="1:30" ht="15.75" thickBot="1" x14ac:dyDescent="0.25">
      <c r="A99" s="35">
        <v>2301</v>
      </c>
      <c r="B99" s="32">
        <f t="shared" si="7"/>
        <v>2550</v>
      </c>
      <c r="C99" s="32">
        <v>41.3</v>
      </c>
      <c r="D99" s="45">
        <f>(VLOOKUP(A99,'Spring Selection'!$S$3:$Y$5,7))*2.2*C99</f>
        <v>27.996392298728026</v>
      </c>
      <c r="E99" s="32"/>
      <c r="F99" s="32">
        <v>2874</v>
      </c>
      <c r="G99" s="32">
        <f t="shared" si="6"/>
        <v>2550</v>
      </c>
      <c r="H99" s="32">
        <v>48</v>
      </c>
      <c r="I99" s="45">
        <f>(VLOOKUP(F99,'Spring Selection'!$S$3:$Y$5,7))*2.2*H99</f>
        <v>32.538179911354611</v>
      </c>
      <c r="J99" s="49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spans="1:30" x14ac:dyDescent="0.2">
      <c r="A100" s="39">
        <v>2301</v>
      </c>
      <c r="B100" s="37">
        <f t="shared" si="7"/>
        <v>2551</v>
      </c>
      <c r="C100" s="37">
        <v>41.3</v>
      </c>
      <c r="D100" s="45">
        <f>(VLOOKUP(A100,'Spring Selection'!$S$3:$Y$5,7))*2.2*C100</f>
        <v>27.996392298728026</v>
      </c>
      <c r="E100" s="37"/>
      <c r="F100" s="37">
        <v>2874</v>
      </c>
      <c r="G100" s="37">
        <f t="shared" si="6"/>
        <v>2551</v>
      </c>
      <c r="H100" s="37">
        <v>48</v>
      </c>
      <c r="I100" s="45">
        <f>(VLOOKUP(F100,'Spring Selection'!$S$3:$Y$5,7))*2.2*H100</f>
        <v>32.538179911354611</v>
      </c>
      <c r="J100" s="49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spans="1:30" ht="15.75" thickBot="1" x14ac:dyDescent="0.25">
      <c r="A101" s="35">
        <v>2301</v>
      </c>
      <c r="B101" s="32">
        <f t="shared" si="7"/>
        <v>2650</v>
      </c>
      <c r="C101" s="32">
        <v>42.5</v>
      </c>
      <c r="D101" s="45">
        <f>(VLOOKUP(A101,'Spring Selection'!$S$3:$Y$5,7))*2.2*C101</f>
        <v>28.809846796511895</v>
      </c>
      <c r="E101" s="32"/>
      <c r="F101" s="32">
        <v>2874</v>
      </c>
      <c r="G101" s="32">
        <f t="shared" si="6"/>
        <v>2650</v>
      </c>
      <c r="H101" s="32">
        <v>49.4</v>
      </c>
      <c r="I101" s="45">
        <f>(VLOOKUP(F101,'Spring Selection'!$S$3:$Y$5,7))*2.2*H101</f>
        <v>33.487210158769116</v>
      </c>
      <c r="J101" s="49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spans="1:30" x14ac:dyDescent="0.2">
      <c r="A102" s="39">
        <v>2301</v>
      </c>
      <c r="B102" s="37">
        <f t="shared" si="7"/>
        <v>2651</v>
      </c>
      <c r="C102" s="37">
        <v>42.5</v>
      </c>
      <c r="D102" s="45">
        <f>(VLOOKUP(A102,'Spring Selection'!$S$3:$Y$5,7))*2.2*C102</f>
        <v>28.809846796511895</v>
      </c>
      <c r="E102" s="37"/>
      <c r="F102" s="37">
        <v>2874</v>
      </c>
      <c r="G102" s="37">
        <f t="shared" si="6"/>
        <v>2651</v>
      </c>
      <c r="H102" s="37">
        <v>49.4</v>
      </c>
      <c r="I102" s="45">
        <f>(VLOOKUP(F102,'Spring Selection'!$S$3:$Y$5,7))*2.2*H102</f>
        <v>33.487210158769116</v>
      </c>
      <c r="J102" s="49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spans="1:30" ht="15.75" thickBot="1" x14ac:dyDescent="0.25">
      <c r="A103" s="35">
        <v>2301</v>
      </c>
      <c r="B103" s="32">
        <f t="shared" si="7"/>
        <v>2750</v>
      </c>
      <c r="C103" s="32">
        <v>43.7</v>
      </c>
      <c r="D103" s="45">
        <f>(VLOOKUP(A103,'Spring Selection'!$S$3:$Y$5,7))*2.2*C103</f>
        <v>29.623301294295761</v>
      </c>
      <c r="E103" s="32"/>
      <c r="F103" s="32">
        <v>2874</v>
      </c>
      <c r="G103" s="32">
        <f t="shared" si="6"/>
        <v>2750</v>
      </c>
      <c r="H103" s="32">
        <v>50.7</v>
      </c>
      <c r="I103" s="45">
        <f>(VLOOKUP(F103,'Spring Selection'!$S$3:$Y$5,7))*2.2*H103</f>
        <v>34.368452531368305</v>
      </c>
      <c r="J103" s="49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spans="1:30" x14ac:dyDescent="0.2">
      <c r="A104" s="39">
        <v>2301</v>
      </c>
      <c r="B104" s="37">
        <f t="shared" si="7"/>
        <v>2751</v>
      </c>
      <c r="C104" s="37">
        <v>43.7</v>
      </c>
      <c r="D104" s="45">
        <f>(VLOOKUP(A104,'Spring Selection'!$S$3:$Y$5,7))*2.2*C104</f>
        <v>29.623301294295761</v>
      </c>
      <c r="E104" s="37"/>
      <c r="F104" s="37">
        <v>2874</v>
      </c>
      <c r="G104" s="37">
        <f t="shared" si="6"/>
        <v>2751</v>
      </c>
      <c r="H104" s="37">
        <v>50.7</v>
      </c>
      <c r="I104" s="45">
        <f>(VLOOKUP(F104,'Spring Selection'!$S$3:$Y$5,7))*2.2*H104</f>
        <v>34.368452531368305</v>
      </c>
      <c r="J104" s="49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spans="1:30" ht="15.75" thickBot="1" x14ac:dyDescent="0.25">
      <c r="A105" s="35">
        <v>2301</v>
      </c>
      <c r="B105" s="32">
        <f t="shared" si="7"/>
        <v>2850</v>
      </c>
      <c r="C105" s="32">
        <v>49.6</v>
      </c>
      <c r="D105" s="45">
        <f>(VLOOKUP(A105,'Spring Selection'!$S$3:$Y$5,7))*2.2*C105</f>
        <v>33.622785908399763</v>
      </c>
      <c r="E105" s="32"/>
      <c r="F105" s="32">
        <v>2874</v>
      </c>
      <c r="G105" s="32">
        <f t="shared" si="6"/>
        <v>2850</v>
      </c>
      <c r="H105" s="32">
        <v>58</v>
      </c>
      <c r="I105" s="45">
        <f>(VLOOKUP(F105,'Spring Selection'!$S$3:$Y$5,7))*2.2*H105</f>
        <v>39.316967392886816</v>
      </c>
      <c r="J105" s="49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spans="1:30" x14ac:dyDescent="0.2">
      <c r="A106" s="39">
        <v>2301</v>
      </c>
      <c r="B106" s="37">
        <f t="shared" si="7"/>
        <v>2851</v>
      </c>
      <c r="C106" s="37">
        <v>49.6</v>
      </c>
      <c r="D106" s="45">
        <f>(VLOOKUP(A106,'Spring Selection'!$S$3:$Y$5,7))*2.2*C106</f>
        <v>33.622785908399763</v>
      </c>
      <c r="E106" s="37"/>
      <c r="F106" s="37">
        <v>2874</v>
      </c>
      <c r="G106" s="37">
        <f t="shared" si="6"/>
        <v>2851</v>
      </c>
      <c r="H106" s="37">
        <v>58</v>
      </c>
      <c r="I106" s="45">
        <f>(VLOOKUP(F106,'Spring Selection'!$S$3:$Y$5,7))*2.2*H106</f>
        <v>39.316967392886816</v>
      </c>
      <c r="J106" s="49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spans="1:30" ht="15.75" thickBot="1" x14ac:dyDescent="0.25">
      <c r="A107" s="35">
        <v>2301</v>
      </c>
      <c r="B107" s="32">
        <f t="shared" si="7"/>
        <v>2950</v>
      </c>
      <c r="C107" s="32">
        <v>50.7</v>
      </c>
      <c r="D107" s="45">
        <f>(VLOOKUP(A107,'Spring Selection'!$S$3:$Y$5,7))*2.2*C107</f>
        <v>34.368452531368305</v>
      </c>
      <c r="E107" s="32"/>
      <c r="F107" s="32">
        <v>2874</v>
      </c>
      <c r="G107" s="32">
        <f t="shared" si="6"/>
        <v>2950</v>
      </c>
      <c r="H107" s="32">
        <v>59.3</v>
      </c>
      <c r="I107" s="45">
        <f>(VLOOKUP(F107,'Spring Selection'!$S$3:$Y$5,7))*2.2*H107</f>
        <v>40.198209765486006</v>
      </c>
      <c r="J107" s="49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spans="1:30" x14ac:dyDescent="0.2">
      <c r="A108" s="39">
        <v>2301</v>
      </c>
      <c r="B108" s="37">
        <f t="shared" si="7"/>
        <v>2951</v>
      </c>
      <c r="C108" s="37">
        <v>50.7</v>
      </c>
      <c r="D108" s="45">
        <f>(VLOOKUP(A108,'Spring Selection'!$S$3:$Y$5,7))*2.2*C108</f>
        <v>34.368452531368305</v>
      </c>
      <c r="E108" s="37"/>
      <c r="F108" s="37">
        <v>2874</v>
      </c>
      <c r="G108" s="37">
        <f t="shared" si="6"/>
        <v>2951</v>
      </c>
      <c r="H108" s="37">
        <v>59.3</v>
      </c>
      <c r="I108" s="45">
        <f>(VLOOKUP(F108,'Spring Selection'!$S$3:$Y$5,7))*2.2*H108</f>
        <v>40.198209765486006</v>
      </c>
      <c r="J108" s="49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spans="1:30" ht="15.75" thickBot="1" x14ac:dyDescent="0.25">
      <c r="A109" s="35">
        <v>2301</v>
      </c>
      <c r="B109" s="32">
        <f t="shared" si="7"/>
        <v>3050</v>
      </c>
      <c r="C109" s="32">
        <v>51.9</v>
      </c>
      <c r="D109" s="45">
        <f>(VLOOKUP(A109,'Spring Selection'!$S$3:$Y$5,7))*2.2*C109</f>
        <v>35.181907029152171</v>
      </c>
      <c r="E109" s="32"/>
      <c r="F109" s="32">
        <v>2874</v>
      </c>
      <c r="G109" s="32">
        <f t="shared" si="6"/>
        <v>3050</v>
      </c>
      <c r="H109" s="32">
        <v>60.7</v>
      </c>
      <c r="I109" s="45">
        <f>(VLOOKUP(F109,'Spring Selection'!$S$3:$Y$5,7))*2.2*H109</f>
        <v>41.147240012900518</v>
      </c>
      <c r="J109" s="49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spans="1:30" x14ac:dyDescent="0.2">
      <c r="A110" s="39">
        <v>2301</v>
      </c>
      <c r="B110" s="37">
        <f t="shared" si="7"/>
        <v>3051</v>
      </c>
      <c r="C110" s="37">
        <v>51.9</v>
      </c>
      <c r="D110" s="45">
        <f>(VLOOKUP(A110,'Spring Selection'!$S$3:$Y$5,7))*2.2*C110</f>
        <v>35.181907029152171</v>
      </c>
      <c r="E110" s="37"/>
      <c r="F110" s="37">
        <v>2874</v>
      </c>
      <c r="G110" s="37">
        <f t="shared" si="6"/>
        <v>3051</v>
      </c>
      <c r="H110" s="37">
        <v>60.7</v>
      </c>
      <c r="I110" s="45">
        <f>(VLOOKUP(F110,'Spring Selection'!$S$3:$Y$5,7))*2.2*H110</f>
        <v>41.147240012900518</v>
      </c>
      <c r="J110" s="49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spans="1:30" ht="15.75" thickBot="1" x14ac:dyDescent="0.25">
      <c r="A111" s="35">
        <v>2301</v>
      </c>
      <c r="B111" s="32">
        <f t="shared" si="7"/>
        <v>3150</v>
      </c>
      <c r="C111" s="32">
        <v>53.1</v>
      </c>
      <c r="D111" s="45">
        <f>(VLOOKUP(A111,'Spring Selection'!$S$3:$Y$5,7))*2.2*C111</f>
        <v>35.995361526936037</v>
      </c>
      <c r="E111" s="32"/>
      <c r="F111" s="32">
        <v>2874</v>
      </c>
      <c r="G111" s="32">
        <f t="shared" si="6"/>
        <v>3150</v>
      </c>
      <c r="H111" s="32">
        <v>62.1</v>
      </c>
      <c r="I111" s="45">
        <f>(VLOOKUP(F111,'Spring Selection'!$S$3:$Y$5,7))*2.2*H111</f>
        <v>42.096270260315023</v>
      </c>
      <c r="J111" s="49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spans="1:30" x14ac:dyDescent="0.2">
      <c r="A112" s="39">
        <v>2301</v>
      </c>
      <c r="B112" s="37">
        <f t="shared" si="7"/>
        <v>3151</v>
      </c>
      <c r="C112" s="37">
        <v>53.1</v>
      </c>
      <c r="D112" s="45">
        <f>(VLOOKUP(A112,'Spring Selection'!$S$3:$Y$5,7))*2.2*C112</f>
        <v>35.995361526936037</v>
      </c>
      <c r="E112" s="37"/>
      <c r="F112" s="37">
        <v>2874</v>
      </c>
      <c r="G112" s="37">
        <f t="shared" si="6"/>
        <v>3151</v>
      </c>
      <c r="H112" s="37">
        <v>62.1</v>
      </c>
      <c r="I112" s="45">
        <f>(VLOOKUP(F112,'Spring Selection'!$S$3:$Y$5,7))*2.2*H112</f>
        <v>42.096270260315023</v>
      </c>
      <c r="J112" s="49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spans="1:30" ht="15.75" thickBot="1" x14ac:dyDescent="0.25">
      <c r="A113" s="35">
        <v>2301</v>
      </c>
      <c r="B113" s="32">
        <f t="shared" si="7"/>
        <v>3250</v>
      </c>
      <c r="C113" s="32">
        <v>54.3</v>
      </c>
      <c r="D113" s="45">
        <f>(VLOOKUP(A113,'Spring Selection'!$S$3:$Y$5,7))*2.2*C113</f>
        <v>36.808816024719903</v>
      </c>
      <c r="E113" s="32"/>
      <c r="F113" s="32">
        <v>2874</v>
      </c>
      <c r="G113" s="32">
        <f t="shared" si="6"/>
        <v>3250</v>
      </c>
      <c r="H113" s="32">
        <v>63.5</v>
      </c>
      <c r="I113" s="45">
        <f>(VLOOKUP(F113,'Spring Selection'!$S$3:$Y$5,7))*2.2*H113</f>
        <v>43.045300507729536</v>
      </c>
      <c r="J113" s="49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spans="1:30" x14ac:dyDescent="0.2">
      <c r="A114" s="39">
        <v>2301</v>
      </c>
      <c r="B114" s="37">
        <f t="shared" si="7"/>
        <v>3251</v>
      </c>
      <c r="C114" s="37">
        <v>54.3</v>
      </c>
      <c r="D114" s="45">
        <f>(VLOOKUP(A114,'Spring Selection'!$S$3:$Y$5,7))*2.2*C114</f>
        <v>36.808816024719903</v>
      </c>
      <c r="E114" s="37"/>
      <c r="F114" s="37">
        <v>2874</v>
      </c>
      <c r="G114" s="37">
        <f t="shared" si="6"/>
        <v>3251</v>
      </c>
      <c r="H114" s="37">
        <v>63.5</v>
      </c>
      <c r="I114" s="45">
        <f>(VLOOKUP(F114,'Spring Selection'!$S$3:$Y$5,7))*2.2*H114</f>
        <v>43.045300507729536</v>
      </c>
      <c r="J114" s="49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spans="1:30" ht="15.75" thickBot="1" x14ac:dyDescent="0.25">
      <c r="A115" s="35">
        <v>2301</v>
      </c>
      <c r="B115" s="32">
        <f t="shared" si="7"/>
        <v>3350</v>
      </c>
      <c r="C115" s="32">
        <v>55.5</v>
      </c>
      <c r="D115" s="45">
        <f>(VLOOKUP(A115,'Spring Selection'!$S$3:$Y$5,7))*2.2*C115</f>
        <v>37.622270522503769</v>
      </c>
      <c r="E115" s="32"/>
      <c r="F115" s="32">
        <v>2874</v>
      </c>
      <c r="G115" s="32">
        <f t="shared" si="6"/>
        <v>3350</v>
      </c>
      <c r="H115" s="32">
        <v>64.8</v>
      </c>
      <c r="I115" s="45">
        <f>(VLOOKUP(F115,'Spring Selection'!$S$3:$Y$5,7))*2.2*H115</f>
        <v>43.926542880328718</v>
      </c>
      <c r="J115" s="49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spans="1:30" x14ac:dyDescent="0.2">
      <c r="A116" s="39">
        <v>2301</v>
      </c>
      <c r="B116" s="37">
        <f t="shared" si="7"/>
        <v>3351</v>
      </c>
      <c r="C116" s="37">
        <v>55.5</v>
      </c>
      <c r="D116" s="45">
        <f>(VLOOKUP(A116,'Spring Selection'!$S$3:$Y$5,7))*2.2*C116</f>
        <v>37.622270522503769</v>
      </c>
      <c r="E116" s="37"/>
      <c r="F116" s="37">
        <v>2874</v>
      </c>
      <c r="G116" s="37">
        <f t="shared" si="6"/>
        <v>3351</v>
      </c>
      <c r="H116" s="37">
        <v>64.8</v>
      </c>
      <c r="I116" s="45">
        <f>(VLOOKUP(F116,'Spring Selection'!$S$3:$Y$5,7))*2.2*H116</f>
        <v>43.926542880328718</v>
      </c>
      <c r="J116" s="49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spans="1:30" ht="15.75" thickBot="1" x14ac:dyDescent="0.25">
      <c r="A117" s="35">
        <v>2301</v>
      </c>
      <c r="B117" s="32">
        <f t="shared" si="7"/>
        <v>3450</v>
      </c>
      <c r="C117" s="32">
        <v>56.7</v>
      </c>
      <c r="D117" s="45">
        <f>(VLOOKUP(A117,'Spring Selection'!$S$3:$Y$5,7))*2.2*C117</f>
        <v>38.435725020287634</v>
      </c>
      <c r="E117" s="32"/>
      <c r="F117" s="32">
        <v>2874</v>
      </c>
      <c r="G117" s="32">
        <f t="shared" si="6"/>
        <v>3450</v>
      </c>
      <c r="H117" s="32">
        <v>66.2</v>
      </c>
      <c r="I117" s="45">
        <f>(VLOOKUP(F117,'Spring Selection'!$S$3:$Y$5,7))*2.2*H117</f>
        <v>44.87557312774323</v>
      </c>
      <c r="J117" s="49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spans="1:30" x14ac:dyDescent="0.2">
      <c r="A118" s="39">
        <v>2301</v>
      </c>
      <c r="B118" s="37">
        <f t="shared" si="7"/>
        <v>3451</v>
      </c>
      <c r="C118" s="37">
        <v>56.7</v>
      </c>
      <c r="D118" s="45">
        <f>(VLOOKUP(A118,'Spring Selection'!$S$3:$Y$5,7))*2.2*C118</f>
        <v>38.435725020287634</v>
      </c>
      <c r="E118" s="37"/>
      <c r="F118" s="37">
        <v>2874</v>
      </c>
      <c r="G118" s="37">
        <f t="shared" si="6"/>
        <v>3451</v>
      </c>
      <c r="H118" s="37">
        <v>66.2</v>
      </c>
      <c r="I118" s="45">
        <f>(VLOOKUP(F118,'Spring Selection'!$S$3:$Y$5,7))*2.2*H118</f>
        <v>44.87557312774323</v>
      </c>
      <c r="J118" s="49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spans="1:30" ht="15.75" thickBot="1" x14ac:dyDescent="0.25">
      <c r="A119" s="35">
        <v>2301</v>
      </c>
      <c r="B119" s="32">
        <f t="shared" si="7"/>
        <v>3550</v>
      </c>
      <c r="C119" s="32">
        <v>57.8</v>
      </c>
      <c r="D119" s="45">
        <f>(VLOOKUP(A119,'Spring Selection'!$S$3:$Y$5,7))*2.2*C119</f>
        <v>39.18139164325617</v>
      </c>
      <c r="E119" s="32"/>
      <c r="F119" s="32">
        <v>2874</v>
      </c>
      <c r="G119" s="32">
        <f t="shared" si="6"/>
        <v>3550</v>
      </c>
      <c r="H119" s="32">
        <v>67.599999999999994</v>
      </c>
      <c r="I119" s="45">
        <f>(VLOOKUP(F119,'Spring Selection'!$S$3:$Y$5,7))*2.2*H119</f>
        <v>45.824603375157736</v>
      </c>
      <c r="J119" s="49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spans="1:30" x14ac:dyDescent="0.2">
      <c r="A120" s="39">
        <v>2301</v>
      </c>
      <c r="B120" s="37">
        <f t="shared" si="7"/>
        <v>3551</v>
      </c>
      <c r="C120" s="37">
        <v>57.8</v>
      </c>
      <c r="D120" s="45">
        <f>(VLOOKUP(A120,'Spring Selection'!$S$3:$Y$5,7))*2.2*C120</f>
        <v>39.18139164325617</v>
      </c>
      <c r="E120" s="37"/>
      <c r="F120" s="37">
        <v>2874</v>
      </c>
      <c r="G120" s="37">
        <f t="shared" si="6"/>
        <v>3551</v>
      </c>
      <c r="H120" s="37">
        <v>67.599999999999994</v>
      </c>
      <c r="I120" s="45">
        <f>(VLOOKUP(F120,'Spring Selection'!$S$3:$Y$5,7))*2.2*H120</f>
        <v>45.824603375157736</v>
      </c>
      <c r="J120" s="49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spans="1:30" ht="15.75" thickBot="1" x14ac:dyDescent="0.25">
      <c r="A121" s="35">
        <v>2301</v>
      </c>
      <c r="B121" s="32">
        <f t="shared" si="7"/>
        <v>3650</v>
      </c>
      <c r="C121" s="32">
        <v>59</v>
      </c>
      <c r="D121" s="45">
        <f>(VLOOKUP(A121,'Spring Selection'!$S$3:$Y$5,7))*2.2*C121</f>
        <v>39.994846141040043</v>
      </c>
      <c r="E121" s="32"/>
      <c r="F121" s="32">
        <v>2874</v>
      </c>
      <c r="G121" s="32">
        <f t="shared" si="6"/>
        <v>3650</v>
      </c>
      <c r="H121" s="32">
        <v>69</v>
      </c>
      <c r="I121" s="45">
        <f>(VLOOKUP(F121,'Spring Selection'!$S$3:$Y$5,7))*2.2*H121</f>
        <v>46.773633622572248</v>
      </c>
      <c r="J121" s="49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spans="1:30" x14ac:dyDescent="0.2">
      <c r="A122" s="39">
        <v>2301</v>
      </c>
      <c r="B122" s="37">
        <f t="shared" si="7"/>
        <v>3651</v>
      </c>
      <c r="C122" s="37">
        <v>59</v>
      </c>
      <c r="D122" s="45">
        <f>(VLOOKUP(A122,'Spring Selection'!$S$3:$Y$5,7))*2.2*C122</f>
        <v>39.994846141040043</v>
      </c>
      <c r="E122" s="37"/>
      <c r="F122" s="37">
        <v>2874</v>
      </c>
      <c r="G122" s="37">
        <f t="shared" si="6"/>
        <v>3651</v>
      </c>
      <c r="H122" s="37">
        <v>69</v>
      </c>
      <c r="I122" s="45">
        <f>(VLOOKUP(F122,'Spring Selection'!$S$3:$Y$5,7))*2.2*H122</f>
        <v>46.773633622572248</v>
      </c>
      <c r="J122" s="49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spans="1:30" ht="15.75" thickBot="1" x14ac:dyDescent="0.25">
      <c r="A123" s="35">
        <v>2301</v>
      </c>
      <c r="B123" s="32">
        <f t="shared" si="7"/>
        <v>3750</v>
      </c>
      <c r="C123" s="32">
        <v>60.2</v>
      </c>
      <c r="D123" s="45">
        <f>(VLOOKUP(A123,'Spring Selection'!$S$3:$Y$5,7))*2.2*C123</f>
        <v>40.808300638823908</v>
      </c>
      <c r="E123" s="32"/>
      <c r="F123" s="32">
        <v>2874</v>
      </c>
      <c r="G123" s="32">
        <f t="shared" si="6"/>
        <v>3750</v>
      </c>
      <c r="H123" s="32">
        <v>71.2</v>
      </c>
      <c r="I123" s="45">
        <f>(VLOOKUP(F123,'Spring Selection'!$S$3:$Y$5,7))*2.2*H123</f>
        <v>48.26496686850934</v>
      </c>
      <c r="J123" s="49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spans="1:30" x14ac:dyDescent="0.2">
      <c r="A124" s="39">
        <v>2301</v>
      </c>
      <c r="B124" s="37">
        <f t="shared" si="7"/>
        <v>3751</v>
      </c>
      <c r="C124" s="37">
        <v>60.2</v>
      </c>
      <c r="D124" s="45">
        <f>(VLOOKUP(A124,'Spring Selection'!$S$3:$Y$5,7))*2.2*C124</f>
        <v>40.808300638823908</v>
      </c>
      <c r="E124" s="37"/>
      <c r="F124" s="37">
        <v>2874</v>
      </c>
      <c r="G124" s="37">
        <f t="shared" si="6"/>
        <v>3751</v>
      </c>
      <c r="H124" s="37">
        <v>71.2</v>
      </c>
      <c r="I124" s="45">
        <f>(VLOOKUP(F124,'Spring Selection'!$S$3:$Y$5,7))*2.2*H124</f>
        <v>48.26496686850934</v>
      </c>
      <c r="J124" s="49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spans="1:30" ht="15.75" thickBot="1" x14ac:dyDescent="0.25">
      <c r="A125" s="35">
        <v>2301</v>
      </c>
      <c r="B125" s="32">
        <f t="shared" si="7"/>
        <v>3850</v>
      </c>
      <c r="C125" s="32">
        <v>61.4</v>
      </c>
      <c r="D125" s="45">
        <f>(VLOOKUP(A125,'Spring Selection'!$S$3:$Y$5,7))*2.2*C125</f>
        <v>41.621755136607767</v>
      </c>
      <c r="E125" s="32"/>
      <c r="F125" s="32">
        <v>2874</v>
      </c>
      <c r="G125" s="32">
        <f t="shared" si="6"/>
        <v>3850</v>
      </c>
      <c r="H125" s="32">
        <v>72.599999999999994</v>
      </c>
      <c r="I125" s="45">
        <f>(VLOOKUP(F125,'Spring Selection'!$S$3:$Y$5,7))*2.2*H125</f>
        <v>49.213997115923846</v>
      </c>
      <c r="J125" s="49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spans="1:30" x14ac:dyDescent="0.2">
      <c r="A126" s="39">
        <v>2301</v>
      </c>
      <c r="B126" s="37">
        <f t="shared" si="7"/>
        <v>3851</v>
      </c>
      <c r="C126" s="37">
        <v>64.900000000000006</v>
      </c>
      <c r="D126" s="45">
        <f>(VLOOKUP(A126,'Spring Selection'!$S$3:$Y$5,7))*2.2*C126</f>
        <v>43.994330755144048</v>
      </c>
      <c r="E126" s="37"/>
      <c r="F126" s="37">
        <v>2874</v>
      </c>
      <c r="G126" s="37">
        <f t="shared" si="6"/>
        <v>3851</v>
      </c>
      <c r="H126" s="37">
        <v>76.099999999999994</v>
      </c>
      <c r="I126" s="45">
        <f>(VLOOKUP(F126,'Spring Selection'!$S$3:$Y$5,7))*2.2*H126</f>
        <v>51.586572734460113</v>
      </c>
      <c r="J126" s="49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spans="1:30" ht="15.75" thickBot="1" x14ac:dyDescent="0.25">
      <c r="A127" s="35">
        <v>2301</v>
      </c>
      <c r="B127" s="32">
        <f t="shared" si="7"/>
        <v>3950</v>
      </c>
      <c r="C127" s="32">
        <v>66.2</v>
      </c>
      <c r="D127" s="45">
        <f>(VLOOKUP(A127,'Spring Selection'!$S$3:$Y$5,7))*2.2*C127</f>
        <v>44.87557312774323</v>
      </c>
      <c r="E127" s="32"/>
      <c r="F127" s="32">
        <v>2874</v>
      </c>
      <c r="G127" s="32">
        <f t="shared" si="6"/>
        <v>3950</v>
      </c>
      <c r="H127" s="32">
        <v>77.599999999999994</v>
      </c>
      <c r="I127" s="45">
        <f>(VLOOKUP(F127,'Spring Selection'!$S$3:$Y$5,7))*2.2*H127</f>
        <v>52.603390856689948</v>
      </c>
      <c r="J127" s="49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spans="1:30" x14ac:dyDescent="0.2">
      <c r="A128" s="39">
        <v>2301</v>
      </c>
      <c r="B128" s="37">
        <f t="shared" si="7"/>
        <v>3951</v>
      </c>
      <c r="C128" s="37">
        <v>66.2</v>
      </c>
      <c r="D128" s="45">
        <f>(VLOOKUP(A128,'Spring Selection'!$S$3:$Y$5,7))*2.2*C128</f>
        <v>44.87557312774323</v>
      </c>
      <c r="E128" s="37"/>
      <c r="F128" s="37">
        <v>2874</v>
      </c>
      <c r="G128" s="37">
        <f t="shared" ref="G128:G159" si="8">B128</f>
        <v>3951</v>
      </c>
      <c r="H128" s="37">
        <v>77.599999999999994</v>
      </c>
      <c r="I128" s="45">
        <f>(VLOOKUP(F128,'Spring Selection'!$S$3:$Y$5,7))*2.2*H128</f>
        <v>52.603390856689948</v>
      </c>
      <c r="J128" s="49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spans="1:30" ht="15.75" thickBot="1" x14ac:dyDescent="0.25">
      <c r="A129" s="35">
        <v>2301</v>
      </c>
      <c r="B129" s="32">
        <v>4080</v>
      </c>
      <c r="C129" s="32">
        <v>67.8</v>
      </c>
      <c r="D129" s="45">
        <f>(VLOOKUP(A129,'Spring Selection'!$S$3:$Y$5,7))*2.2*C129</f>
        <v>45.960179124788382</v>
      </c>
      <c r="E129" s="32"/>
      <c r="F129" s="32">
        <v>2874</v>
      </c>
      <c r="G129" s="32">
        <f t="shared" si="8"/>
        <v>4080</v>
      </c>
      <c r="H129" s="32">
        <v>79.5</v>
      </c>
      <c r="I129" s="45">
        <f>(VLOOKUP(F129,'Spring Selection'!$S$3:$Y$5,7))*2.2*H129</f>
        <v>53.89136047818107</v>
      </c>
      <c r="J129" s="49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spans="1:30" x14ac:dyDescent="0.2">
      <c r="A130" s="39">
        <v>2301</v>
      </c>
      <c r="B130" s="37">
        <v>4081</v>
      </c>
      <c r="C130" s="37">
        <v>67.8</v>
      </c>
      <c r="D130" s="45">
        <f>(VLOOKUP(A130,'Spring Selection'!$S$3:$Y$5,7))*2.2*C130</f>
        <v>45.960179124788382</v>
      </c>
      <c r="E130" s="37"/>
      <c r="F130" s="37">
        <v>2874</v>
      </c>
      <c r="G130" s="37">
        <f t="shared" si="8"/>
        <v>4081</v>
      </c>
      <c r="H130" s="37">
        <v>79.5</v>
      </c>
      <c r="I130" s="45">
        <f>(VLOOKUP(F130,'Spring Selection'!$S$3:$Y$5,7))*2.2*H130</f>
        <v>53.89136047818107</v>
      </c>
      <c r="J130" s="49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spans="1:30" ht="15.75" thickBot="1" x14ac:dyDescent="0.25">
      <c r="A131" s="35">
        <v>2301</v>
      </c>
      <c r="B131" s="32">
        <f t="shared" ref="B131:B146" si="9">B129+100</f>
        <v>4180</v>
      </c>
      <c r="C131" s="32">
        <v>69.099999999999994</v>
      </c>
      <c r="D131" s="45">
        <f>(VLOOKUP(A131,'Spring Selection'!$S$3:$Y$5,7))*2.2*C131</f>
        <v>46.841421497387572</v>
      </c>
      <c r="E131" s="32"/>
      <c r="F131" s="32">
        <v>2874</v>
      </c>
      <c r="G131" s="32">
        <f t="shared" si="8"/>
        <v>4180</v>
      </c>
      <c r="H131" s="32">
        <v>80.900000000000006</v>
      </c>
      <c r="I131" s="45">
        <f>(VLOOKUP(F131,'Spring Selection'!$S$3:$Y$5,7))*2.2*H131</f>
        <v>54.840390725595583</v>
      </c>
      <c r="J131" s="49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spans="1:30" x14ac:dyDescent="0.2">
      <c r="A132" s="39">
        <v>2301</v>
      </c>
      <c r="B132" s="37">
        <f t="shared" si="9"/>
        <v>4181</v>
      </c>
      <c r="C132" s="37">
        <v>73.8</v>
      </c>
      <c r="D132" s="45">
        <f>(VLOOKUP(A132,'Spring Selection'!$S$3:$Y$5,7))*2.2*C132</f>
        <v>50.027451613707711</v>
      </c>
      <c r="E132" s="37"/>
      <c r="F132" s="37">
        <v>2874</v>
      </c>
      <c r="G132" s="37">
        <f t="shared" si="8"/>
        <v>4181</v>
      </c>
      <c r="H132" s="37">
        <v>84.8</v>
      </c>
      <c r="I132" s="45">
        <f>(VLOOKUP(F132,'Spring Selection'!$S$3:$Y$5,7))*2.2*H132</f>
        <v>57.484117843393143</v>
      </c>
      <c r="J132" s="49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spans="1:30" ht="15.75" thickBot="1" x14ac:dyDescent="0.25">
      <c r="A133" s="35">
        <v>2301</v>
      </c>
      <c r="B133" s="32">
        <f t="shared" si="9"/>
        <v>4280</v>
      </c>
      <c r="C133" s="32">
        <v>75.099999999999994</v>
      </c>
      <c r="D133" s="45">
        <f>(VLOOKUP(A133,'Spring Selection'!$S$3:$Y$5,7))*2.2*C133</f>
        <v>50.908693986306893</v>
      </c>
      <c r="E133" s="32"/>
      <c r="F133" s="32">
        <v>2874</v>
      </c>
      <c r="G133" s="32">
        <f t="shared" si="8"/>
        <v>4280</v>
      </c>
      <c r="H133" s="32">
        <v>86.3</v>
      </c>
      <c r="I133" s="45">
        <f>(VLOOKUP(F133,'Spring Selection'!$S$3:$Y$5,7))*2.2*H133</f>
        <v>58.500935965622972</v>
      </c>
      <c r="J133" s="49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spans="1:30" x14ac:dyDescent="0.2">
      <c r="A134" s="39">
        <v>2301</v>
      </c>
      <c r="B134" s="37">
        <f t="shared" si="9"/>
        <v>4281</v>
      </c>
      <c r="C134" s="37">
        <v>75.5</v>
      </c>
      <c r="D134" s="45">
        <f>(VLOOKUP(A134,'Spring Selection'!$S$3:$Y$5,7))*2.2*C134</f>
        <v>51.179845485568187</v>
      </c>
      <c r="E134" s="37"/>
      <c r="F134" s="37">
        <v>2874</v>
      </c>
      <c r="G134" s="37">
        <f t="shared" si="8"/>
        <v>4281</v>
      </c>
      <c r="H134" s="37">
        <v>86.3</v>
      </c>
      <c r="I134" s="45">
        <f>(VLOOKUP(F134,'Spring Selection'!$S$3:$Y$5,7))*2.2*H134</f>
        <v>58.500935965622972</v>
      </c>
      <c r="J134" s="49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spans="1:30" ht="15.75" thickBot="1" x14ac:dyDescent="0.25">
      <c r="A135" s="35">
        <v>2301</v>
      </c>
      <c r="B135" s="32">
        <f t="shared" si="9"/>
        <v>4380</v>
      </c>
      <c r="C135" s="32">
        <v>76.5</v>
      </c>
      <c r="D135" s="45">
        <f>(VLOOKUP(A135,'Spring Selection'!$S$3:$Y$5,7))*2.2*C135</f>
        <v>51.857724233721406</v>
      </c>
      <c r="E135" s="32"/>
      <c r="F135" s="32">
        <v>2874</v>
      </c>
      <c r="G135" s="32">
        <f t="shared" si="8"/>
        <v>4380</v>
      </c>
      <c r="H135" s="32">
        <v>87.8</v>
      </c>
      <c r="I135" s="45">
        <f>(VLOOKUP(F135,'Spring Selection'!$S$3:$Y$5,7))*2.2*H135</f>
        <v>59.517754087852801</v>
      </c>
      <c r="J135" s="49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spans="1:30" x14ac:dyDescent="0.2">
      <c r="A136" s="39">
        <v>2301</v>
      </c>
      <c r="B136" s="37">
        <f t="shared" si="9"/>
        <v>4381</v>
      </c>
      <c r="C136" s="37">
        <v>76.5</v>
      </c>
      <c r="D136" s="45">
        <f>(VLOOKUP(A136,'Spring Selection'!$S$3:$Y$5,7))*2.2*C136</f>
        <v>51.857724233721406</v>
      </c>
      <c r="E136" s="37"/>
      <c r="F136" s="37">
        <v>2874</v>
      </c>
      <c r="G136" s="37">
        <f t="shared" si="8"/>
        <v>4381</v>
      </c>
      <c r="H136" s="37">
        <v>87.8</v>
      </c>
      <c r="I136" s="45">
        <f>(VLOOKUP(F136,'Spring Selection'!$S$3:$Y$5,7))*2.2*H136</f>
        <v>59.517754087852801</v>
      </c>
      <c r="J136" s="49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spans="1:30" ht="15.75" thickBot="1" x14ac:dyDescent="0.25">
      <c r="A137" s="35">
        <v>2301</v>
      </c>
      <c r="B137" s="32">
        <f t="shared" si="9"/>
        <v>4480</v>
      </c>
      <c r="C137" s="32">
        <v>77.8</v>
      </c>
      <c r="D137" s="45">
        <f>(VLOOKUP(A137,'Spring Selection'!$S$3:$Y$5,7))*2.2*C137</f>
        <v>52.738966606320595</v>
      </c>
      <c r="E137" s="32"/>
      <c r="F137" s="32">
        <v>2874</v>
      </c>
      <c r="G137" s="32">
        <f t="shared" si="8"/>
        <v>4480</v>
      </c>
      <c r="H137" s="32">
        <v>89.4</v>
      </c>
      <c r="I137" s="45">
        <f>(VLOOKUP(F137,'Spring Selection'!$S$3:$Y$5,7))*2.2*H137</f>
        <v>60.60236008489796</v>
      </c>
      <c r="J137" s="49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spans="1:30" x14ac:dyDescent="0.2">
      <c r="A138" s="39">
        <v>2301</v>
      </c>
      <c r="B138" s="37">
        <f t="shared" si="9"/>
        <v>4481</v>
      </c>
      <c r="C138" s="37">
        <v>77.8</v>
      </c>
      <c r="D138" s="45">
        <f>(VLOOKUP(A138,'Spring Selection'!$S$3:$Y$5,7))*2.2*C138</f>
        <v>52.738966606320595</v>
      </c>
      <c r="E138" s="37"/>
      <c r="F138" s="37">
        <v>2874</v>
      </c>
      <c r="G138" s="37">
        <f t="shared" si="8"/>
        <v>4481</v>
      </c>
      <c r="H138" s="37">
        <v>89.4</v>
      </c>
      <c r="I138" s="45">
        <f>(VLOOKUP(F138,'Spring Selection'!$S$3:$Y$5,7))*2.2*H138</f>
        <v>60.60236008489796</v>
      </c>
      <c r="J138" s="49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spans="1:30" ht="15.75" thickBot="1" x14ac:dyDescent="0.25">
      <c r="A139" s="35">
        <v>2301</v>
      </c>
      <c r="B139" s="32">
        <f t="shared" si="9"/>
        <v>4580</v>
      </c>
      <c r="C139" s="32">
        <v>79.2</v>
      </c>
      <c r="D139" s="45">
        <f>(VLOOKUP(A139,'Spring Selection'!$S$3:$Y$5,7))*2.2*C139</f>
        <v>53.687996853735108</v>
      </c>
      <c r="E139" s="32"/>
      <c r="F139" s="32">
        <v>2874</v>
      </c>
      <c r="G139" s="32">
        <f t="shared" si="8"/>
        <v>4580</v>
      </c>
      <c r="H139" s="32">
        <v>91</v>
      </c>
      <c r="I139" s="45">
        <f>(VLOOKUP(F139,'Spring Selection'!$S$3:$Y$5,7))*2.2*H139</f>
        <v>61.686966081943112</v>
      </c>
      <c r="J139" s="49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</row>
    <row r="140" spans="1:30" x14ac:dyDescent="0.2">
      <c r="A140" s="39">
        <v>2301</v>
      </c>
      <c r="B140" s="37">
        <f t="shared" si="9"/>
        <v>4581</v>
      </c>
      <c r="C140" s="37">
        <v>79.2</v>
      </c>
      <c r="D140" s="45">
        <f>(VLOOKUP(A140,'Spring Selection'!$S$3:$Y$5,7))*2.2*C140</f>
        <v>53.687996853735108</v>
      </c>
      <c r="E140" s="37"/>
      <c r="F140" s="37">
        <v>2874</v>
      </c>
      <c r="G140" s="37">
        <f t="shared" si="8"/>
        <v>4581</v>
      </c>
      <c r="H140" s="37">
        <v>91</v>
      </c>
      <c r="I140" s="45">
        <f>(VLOOKUP(F140,'Spring Selection'!$S$3:$Y$5,7))*2.2*H140</f>
        <v>61.686966081943112</v>
      </c>
      <c r="J140" s="49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</row>
    <row r="141" spans="1:30" ht="15.75" thickBot="1" x14ac:dyDescent="0.25">
      <c r="A141" s="35">
        <v>2301</v>
      </c>
      <c r="B141" s="32">
        <f t="shared" si="9"/>
        <v>4680</v>
      </c>
      <c r="C141" s="32">
        <v>80.599999999999994</v>
      </c>
      <c r="D141" s="45">
        <f>(VLOOKUP(A141,'Spring Selection'!$S$3:$Y$5,7))*2.2*C141</f>
        <v>54.637027101149613</v>
      </c>
      <c r="E141" s="32"/>
      <c r="F141" s="32">
        <v>2874</v>
      </c>
      <c r="G141" s="32">
        <f t="shared" si="8"/>
        <v>4680</v>
      </c>
      <c r="H141" s="32">
        <v>92.5</v>
      </c>
      <c r="I141" s="45">
        <f>(VLOOKUP(F141,'Spring Selection'!$S$3:$Y$5,7))*2.2*H141</f>
        <v>62.703784204172948</v>
      </c>
      <c r="J141" s="49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 spans="1:30" x14ac:dyDescent="0.2">
      <c r="A142" s="39">
        <v>2301</v>
      </c>
      <c r="B142" s="37">
        <f t="shared" si="9"/>
        <v>4681</v>
      </c>
      <c r="C142" s="37">
        <v>80.599999999999994</v>
      </c>
      <c r="D142" s="45">
        <f>(VLOOKUP(A142,'Spring Selection'!$S$3:$Y$5,7))*2.2*C142</f>
        <v>54.637027101149613</v>
      </c>
      <c r="E142" s="37"/>
      <c r="F142" s="37">
        <v>2874</v>
      </c>
      <c r="G142" s="37">
        <f t="shared" si="8"/>
        <v>4681</v>
      </c>
      <c r="H142" s="37">
        <v>92.5</v>
      </c>
      <c r="I142" s="45">
        <f>(VLOOKUP(F142,'Spring Selection'!$S$3:$Y$5,7))*2.2*H142</f>
        <v>62.703784204172948</v>
      </c>
      <c r="J142" s="49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spans="1:30" ht="15.75" thickBot="1" x14ac:dyDescent="0.25">
      <c r="A143" s="35">
        <v>2301</v>
      </c>
      <c r="B143" s="32">
        <f t="shared" si="9"/>
        <v>4780</v>
      </c>
      <c r="C143" s="32">
        <v>81.900000000000006</v>
      </c>
      <c r="D143" s="45">
        <f>(VLOOKUP(A143,'Spring Selection'!$S$3:$Y$5,7))*2.2*C143</f>
        <v>55.518269473748802</v>
      </c>
      <c r="E143" s="32"/>
      <c r="F143" s="32">
        <v>2874</v>
      </c>
      <c r="G143" s="32">
        <f t="shared" si="8"/>
        <v>4780</v>
      </c>
      <c r="H143" s="32">
        <v>94.1</v>
      </c>
      <c r="I143" s="45">
        <f>(VLOOKUP(F143,'Spring Selection'!$S$3:$Y$5,7))*2.2*H143</f>
        <v>63.788390201218093</v>
      </c>
      <c r="J143" s="49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spans="1:30" x14ac:dyDescent="0.2">
      <c r="A144" s="39">
        <v>2301</v>
      </c>
      <c r="B144" s="37">
        <f t="shared" si="9"/>
        <v>4781</v>
      </c>
      <c r="C144" s="37">
        <v>94.9</v>
      </c>
      <c r="D144" s="45">
        <f>(VLOOKUP(A144,'Spring Selection'!$S$3:$Y$5,7))*2.2*C144</f>
        <v>64.330693199740679</v>
      </c>
      <c r="E144" s="37"/>
      <c r="F144" s="37">
        <v>2874</v>
      </c>
      <c r="G144" s="37">
        <f t="shared" si="8"/>
        <v>4781</v>
      </c>
      <c r="H144" s="37">
        <v>107.1</v>
      </c>
      <c r="I144" s="45">
        <f>(VLOOKUP(F144,'Spring Selection'!$S$3:$Y$5,7))*2.2*H144</f>
        <v>72.60081392720997</v>
      </c>
      <c r="J144" s="49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spans="1:30" ht="15.75" thickBot="1" x14ac:dyDescent="0.25">
      <c r="A145" s="35">
        <v>2301</v>
      </c>
      <c r="B145" s="32">
        <f t="shared" si="9"/>
        <v>4880</v>
      </c>
      <c r="C145" s="32">
        <v>96.5</v>
      </c>
      <c r="D145" s="45">
        <f>(VLOOKUP(A145,'Spring Selection'!$S$3:$Y$5,7))*2.2*C145</f>
        <v>65.415299196785824</v>
      </c>
      <c r="E145" s="32"/>
      <c r="F145" s="32">
        <v>2874</v>
      </c>
      <c r="G145" s="32">
        <f t="shared" si="8"/>
        <v>4880</v>
      </c>
      <c r="H145" s="32">
        <v>108.9</v>
      </c>
      <c r="I145" s="45">
        <f>(VLOOKUP(F145,'Spring Selection'!$S$3:$Y$5,7))*2.2*H145</f>
        <v>73.820995673885776</v>
      </c>
      <c r="J145" s="49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spans="1:30" x14ac:dyDescent="0.2">
      <c r="A146" s="39">
        <v>2301</v>
      </c>
      <c r="B146" s="37">
        <f t="shared" si="9"/>
        <v>4881</v>
      </c>
      <c r="C146" s="37">
        <v>96.5</v>
      </c>
      <c r="D146" s="45">
        <f>(VLOOKUP(A146,'Spring Selection'!$S$3:$Y$5,7))*2.2*C146</f>
        <v>65.415299196785824</v>
      </c>
      <c r="E146" s="37"/>
      <c r="F146" s="37">
        <v>2874</v>
      </c>
      <c r="G146" s="37">
        <f t="shared" si="8"/>
        <v>4881</v>
      </c>
      <c r="H146" s="37">
        <v>108.9</v>
      </c>
      <c r="I146" s="45">
        <f>(VLOOKUP(F146,'Spring Selection'!$S$3:$Y$5,7))*2.2*H146</f>
        <v>73.820995673885776</v>
      </c>
      <c r="J146" s="49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spans="1:30" ht="15.75" thickBot="1" x14ac:dyDescent="0.25">
      <c r="A147" s="35">
        <v>2301</v>
      </c>
      <c r="B147" s="32">
        <v>4950</v>
      </c>
      <c r="C147" s="32">
        <v>97.7</v>
      </c>
      <c r="D147" s="45">
        <f>(VLOOKUP(A147,'Spring Selection'!$S$3:$Y$5,7))*2.2*C147</f>
        <v>66.22875369456969</v>
      </c>
      <c r="E147" s="32"/>
      <c r="F147" s="32">
        <v>2874</v>
      </c>
      <c r="G147" s="32">
        <f t="shared" si="8"/>
        <v>4950</v>
      </c>
      <c r="H147" s="32">
        <v>110.2</v>
      </c>
      <c r="I147" s="45">
        <f>(VLOOKUP(F147,'Spring Selection'!$S$3:$Y$5,7))*2.2*H147</f>
        <v>74.702238046484965</v>
      </c>
      <c r="J147" s="49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spans="1:30" x14ac:dyDescent="0.2">
      <c r="A148" s="39">
        <v>2301</v>
      </c>
      <c r="B148" s="37">
        <v>4951</v>
      </c>
      <c r="C148" s="37">
        <v>97.7</v>
      </c>
      <c r="D148" s="45">
        <f>(VLOOKUP(A148,'Spring Selection'!$S$3:$Y$5,7))*2.2*C148</f>
        <v>66.22875369456969</v>
      </c>
      <c r="E148" s="37"/>
      <c r="F148" s="37">
        <v>2874</v>
      </c>
      <c r="G148" s="37">
        <f t="shared" si="8"/>
        <v>4951</v>
      </c>
      <c r="H148" s="37">
        <v>110.2</v>
      </c>
      <c r="I148" s="45">
        <f>(VLOOKUP(F148,'Spring Selection'!$S$3:$Y$5,7))*2.2*H148</f>
        <v>74.702238046484965</v>
      </c>
      <c r="J148" s="49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spans="1:30" ht="15.75" thickBot="1" x14ac:dyDescent="0.25">
      <c r="A149" s="35">
        <v>2301</v>
      </c>
      <c r="B149" s="32">
        <f t="shared" ref="B149:B181" si="10">B147+100</f>
        <v>5050</v>
      </c>
      <c r="C149" s="32">
        <v>99.3</v>
      </c>
      <c r="D149" s="45">
        <f>(VLOOKUP(A149,'Spring Selection'!$S$3:$Y$5,7))*2.2*C149</f>
        <v>67.313359691614849</v>
      </c>
      <c r="E149" s="32"/>
      <c r="F149" s="32">
        <v>2874</v>
      </c>
      <c r="G149" s="32">
        <f t="shared" si="8"/>
        <v>5050</v>
      </c>
      <c r="H149" s="32">
        <v>112</v>
      </c>
      <c r="I149" s="45">
        <f>(VLOOKUP(F149,'Spring Selection'!$S$3:$Y$5,7))*2.2*H149</f>
        <v>75.922419793160756</v>
      </c>
      <c r="J149" s="49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spans="1:30" x14ac:dyDescent="0.2">
      <c r="A150" s="39">
        <v>2301</v>
      </c>
      <c r="B150" s="37">
        <f t="shared" si="10"/>
        <v>5051</v>
      </c>
      <c r="C150" s="37">
        <v>99.3</v>
      </c>
      <c r="D150" s="45">
        <f>(VLOOKUP(A150,'Spring Selection'!$S$3:$Y$5,7))*2.2*C150</f>
        <v>67.313359691614849</v>
      </c>
      <c r="E150" s="37"/>
      <c r="F150" s="37">
        <v>2874</v>
      </c>
      <c r="G150" s="37">
        <f t="shared" si="8"/>
        <v>5051</v>
      </c>
      <c r="H150" s="37">
        <v>112</v>
      </c>
      <c r="I150" s="45">
        <f>(VLOOKUP(F150,'Spring Selection'!$S$3:$Y$5,7))*2.2*H150</f>
        <v>75.922419793160756</v>
      </c>
      <c r="J150" s="49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spans="1:30" ht="15.75" thickBot="1" x14ac:dyDescent="0.25">
      <c r="A151" s="35">
        <v>2301</v>
      </c>
      <c r="B151" s="32">
        <f t="shared" si="10"/>
        <v>5150</v>
      </c>
      <c r="C151" s="32">
        <v>100.9</v>
      </c>
      <c r="D151" s="45">
        <f>(VLOOKUP(A151,'Spring Selection'!$S$3:$Y$5,7))*2.2*C151</f>
        <v>68.397965688660008</v>
      </c>
      <c r="E151" s="32"/>
      <c r="F151" s="32">
        <v>2874</v>
      </c>
      <c r="G151" s="32">
        <f t="shared" si="8"/>
        <v>5150</v>
      </c>
      <c r="H151" s="32">
        <v>113.8</v>
      </c>
      <c r="I151" s="45">
        <f>(VLOOKUP(F151,'Spring Selection'!$S$3:$Y$5,7))*2.2*H151</f>
        <v>77.142601539836548</v>
      </c>
      <c r="J151" s="49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</row>
    <row r="152" spans="1:30" x14ac:dyDescent="0.2">
      <c r="A152" s="39">
        <v>2301</v>
      </c>
      <c r="B152" s="37">
        <f t="shared" si="10"/>
        <v>5151</v>
      </c>
      <c r="C152" s="37">
        <v>100.9</v>
      </c>
      <c r="D152" s="45">
        <f>(VLOOKUP(A152,'Spring Selection'!$S$3:$Y$5,7))*2.2*C152</f>
        <v>68.397965688660008</v>
      </c>
      <c r="E152" s="37"/>
      <c r="F152" s="37">
        <v>2874</v>
      </c>
      <c r="G152" s="37">
        <f t="shared" si="8"/>
        <v>5151</v>
      </c>
      <c r="H152" s="37">
        <v>113.8</v>
      </c>
      <c r="I152" s="45">
        <f>(VLOOKUP(F152,'Spring Selection'!$S$3:$Y$5,7))*2.2*H152</f>
        <v>77.142601539836548</v>
      </c>
      <c r="J152" s="49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spans="1:30" ht="15.75" thickBot="1" x14ac:dyDescent="0.25">
      <c r="A153" s="35">
        <v>2301</v>
      </c>
      <c r="B153" s="32">
        <f t="shared" si="10"/>
        <v>5250</v>
      </c>
      <c r="C153" s="32">
        <v>102.6</v>
      </c>
      <c r="D153" s="45">
        <f>(VLOOKUP(A153,'Spring Selection'!$S$3:$Y$5,7))*2.2*C153</f>
        <v>69.550359560520477</v>
      </c>
      <c r="E153" s="32"/>
      <c r="F153" s="32">
        <v>2874</v>
      </c>
      <c r="G153" s="32">
        <f t="shared" si="8"/>
        <v>5250</v>
      </c>
      <c r="H153" s="32">
        <v>115.6</v>
      </c>
      <c r="I153" s="45">
        <f>(VLOOKUP(F153,'Spring Selection'!$S$3:$Y$5,7))*2.2*H153</f>
        <v>78.362783286512339</v>
      </c>
      <c r="J153" s="49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spans="1:30" x14ac:dyDescent="0.2">
      <c r="A154" s="39">
        <v>2301</v>
      </c>
      <c r="B154" s="37">
        <f t="shared" si="10"/>
        <v>5251</v>
      </c>
      <c r="C154" s="37">
        <v>102.6</v>
      </c>
      <c r="D154" s="45">
        <f>(VLOOKUP(A154,'Spring Selection'!$S$3:$Y$5,7))*2.2*C154</f>
        <v>69.550359560520477</v>
      </c>
      <c r="E154" s="37"/>
      <c r="F154" s="37">
        <v>2874</v>
      </c>
      <c r="G154" s="37">
        <f t="shared" si="8"/>
        <v>5251</v>
      </c>
      <c r="H154" s="37">
        <v>115.6</v>
      </c>
      <c r="I154" s="45">
        <f>(VLOOKUP(F154,'Spring Selection'!$S$3:$Y$5,7))*2.2*H154</f>
        <v>78.362783286512339</v>
      </c>
      <c r="J154" s="49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spans="1:30" ht="15.75" thickBot="1" x14ac:dyDescent="0.25">
      <c r="A155" s="35">
        <v>2301</v>
      </c>
      <c r="B155" s="32">
        <f t="shared" si="10"/>
        <v>5350</v>
      </c>
      <c r="C155" s="32">
        <v>104.2</v>
      </c>
      <c r="D155" s="45">
        <f>(VLOOKUP(A155,'Spring Selection'!$S$3:$Y$5,7))*2.2*C155</f>
        <v>70.634965557565636</v>
      </c>
      <c r="E155" s="32"/>
      <c r="F155" s="32">
        <v>2874</v>
      </c>
      <c r="G155" s="32">
        <f t="shared" si="8"/>
        <v>5350</v>
      </c>
      <c r="H155" s="32">
        <v>117.4</v>
      </c>
      <c r="I155" s="45">
        <f>(VLOOKUP(F155,'Spring Selection'!$S$3:$Y$5,7))*2.2*H155</f>
        <v>79.582965033188145</v>
      </c>
      <c r="J155" s="49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spans="1:30" x14ac:dyDescent="0.2">
      <c r="A156" s="39">
        <v>2301</v>
      </c>
      <c r="B156" s="37">
        <f t="shared" si="10"/>
        <v>5351</v>
      </c>
      <c r="C156" s="37">
        <v>104.2</v>
      </c>
      <c r="D156" s="45">
        <f>(VLOOKUP(A156,'Spring Selection'!$S$3:$Y$5,7))*2.2*C156</f>
        <v>70.634965557565636</v>
      </c>
      <c r="E156" s="37"/>
      <c r="F156" s="37">
        <v>2874</v>
      </c>
      <c r="G156" s="37">
        <f t="shared" si="8"/>
        <v>5351</v>
      </c>
      <c r="H156" s="37">
        <v>117.5</v>
      </c>
      <c r="I156" s="45">
        <f>(VLOOKUP(F156,'Spring Selection'!$S$3:$Y$5,7))*2.2*H156</f>
        <v>79.650752908003469</v>
      </c>
      <c r="J156" s="49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spans="1:30" ht="15.75" thickBot="1" x14ac:dyDescent="0.25">
      <c r="A157" s="35">
        <v>2301</v>
      </c>
      <c r="B157" s="32">
        <f t="shared" si="10"/>
        <v>5450</v>
      </c>
      <c r="C157" s="32">
        <v>110.4</v>
      </c>
      <c r="D157" s="45">
        <f>(VLOOKUP(A157,'Spring Selection'!$S$3:$Y$5,7))*2.2*C157</f>
        <v>74.837813796115611</v>
      </c>
      <c r="E157" s="32"/>
      <c r="F157" s="32">
        <v>2874</v>
      </c>
      <c r="G157" s="32">
        <f t="shared" si="8"/>
        <v>5450</v>
      </c>
      <c r="H157" s="32">
        <v>125</v>
      </c>
      <c r="I157" s="45">
        <f>(VLOOKUP(F157,'Spring Selection'!$S$3:$Y$5,7))*2.2*H157</f>
        <v>84.734843519152633</v>
      </c>
      <c r="J157" s="49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spans="1:30" x14ac:dyDescent="0.2">
      <c r="A158" s="39">
        <v>2301</v>
      </c>
      <c r="B158" s="37">
        <f t="shared" si="10"/>
        <v>5451</v>
      </c>
      <c r="C158" s="37">
        <v>110.4</v>
      </c>
      <c r="D158" s="45">
        <f>(VLOOKUP(A158,'Spring Selection'!$S$3:$Y$5,7))*2.2*C158</f>
        <v>74.837813796115611</v>
      </c>
      <c r="E158" s="37"/>
      <c r="F158" s="37">
        <v>2874</v>
      </c>
      <c r="G158" s="37">
        <f t="shared" si="8"/>
        <v>5451</v>
      </c>
      <c r="H158" s="37">
        <v>125</v>
      </c>
      <c r="I158" s="45">
        <f>(VLOOKUP(F158,'Spring Selection'!$S$3:$Y$5,7))*2.2*H158</f>
        <v>84.734843519152633</v>
      </c>
      <c r="J158" s="49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spans="1:30" ht="15.75" thickBot="1" x14ac:dyDescent="0.25">
      <c r="A159" s="35">
        <v>2301</v>
      </c>
      <c r="B159" s="32">
        <f t="shared" si="10"/>
        <v>5550</v>
      </c>
      <c r="C159" s="32">
        <v>112.1</v>
      </c>
      <c r="D159" s="45">
        <f>(VLOOKUP(A159,'Spring Selection'!$S$3:$Y$5,7))*2.2*C159</f>
        <v>75.99020766797608</v>
      </c>
      <c r="E159" s="32"/>
      <c r="F159" s="32">
        <v>2874</v>
      </c>
      <c r="G159" s="32">
        <f t="shared" si="8"/>
        <v>5550</v>
      </c>
      <c r="H159" s="32">
        <v>126.8</v>
      </c>
      <c r="I159" s="45">
        <f>(VLOOKUP(F159,'Spring Selection'!$S$3:$Y$5,7))*2.2*H159</f>
        <v>85.955025265828425</v>
      </c>
      <c r="J159" s="49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spans="1:30" x14ac:dyDescent="0.2">
      <c r="A160" s="39">
        <v>2301</v>
      </c>
      <c r="B160" s="37">
        <f t="shared" si="10"/>
        <v>5551</v>
      </c>
      <c r="C160" s="37">
        <v>112.1</v>
      </c>
      <c r="D160" s="45">
        <f>(VLOOKUP(A160,'Spring Selection'!$S$3:$Y$5,7))*2.2*C160</f>
        <v>75.99020766797608</v>
      </c>
      <c r="E160" s="37"/>
      <c r="F160" s="37">
        <v>2874</v>
      </c>
      <c r="G160" s="37">
        <f t="shared" ref="G160:G181" si="11">B160</f>
        <v>5551</v>
      </c>
      <c r="H160" s="37">
        <v>126.8</v>
      </c>
      <c r="I160" s="45">
        <f>(VLOOKUP(F160,'Spring Selection'!$S$3:$Y$5,7))*2.2*H160</f>
        <v>85.955025265828425</v>
      </c>
      <c r="J160" s="49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spans="1:30" ht="15.75" thickBot="1" x14ac:dyDescent="0.25">
      <c r="A161" s="35">
        <v>2301</v>
      </c>
      <c r="B161" s="32">
        <f t="shared" si="10"/>
        <v>5650</v>
      </c>
      <c r="C161" s="32">
        <v>119.1</v>
      </c>
      <c r="D161" s="45">
        <f>(VLOOKUP(A161,'Spring Selection'!$S$3:$Y$5,7))*2.2*C161</f>
        <v>80.735358905048614</v>
      </c>
      <c r="E161" s="32"/>
      <c r="F161" s="32">
        <v>2874</v>
      </c>
      <c r="G161" s="32">
        <f t="shared" si="11"/>
        <v>5650</v>
      </c>
      <c r="H161" s="32">
        <v>135.19999999999999</v>
      </c>
      <c r="I161" s="45">
        <f>(VLOOKUP(F161,'Spring Selection'!$S$3:$Y$5,7))*2.2*H161</f>
        <v>91.649206750315471</v>
      </c>
      <c r="J161" s="49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spans="1:30" x14ac:dyDescent="0.2">
      <c r="A162" s="39">
        <v>2301</v>
      </c>
      <c r="B162" s="37">
        <f t="shared" si="10"/>
        <v>5651</v>
      </c>
      <c r="C162" s="37">
        <v>119.1</v>
      </c>
      <c r="D162" s="45">
        <f>(VLOOKUP(A162,'Spring Selection'!$S$3:$Y$5,7))*2.2*C162</f>
        <v>80.735358905048614</v>
      </c>
      <c r="E162" s="37"/>
      <c r="F162" s="37">
        <v>2874</v>
      </c>
      <c r="G162" s="37">
        <f t="shared" si="11"/>
        <v>5651</v>
      </c>
      <c r="H162" s="37">
        <v>135.19999999999999</v>
      </c>
      <c r="I162" s="45">
        <f>(VLOOKUP(F162,'Spring Selection'!$S$3:$Y$5,7))*2.2*H162</f>
        <v>91.649206750315471</v>
      </c>
      <c r="J162" s="49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spans="1:30" ht="15.75" thickBot="1" x14ac:dyDescent="0.25">
      <c r="A163" s="35">
        <v>2301</v>
      </c>
      <c r="B163" s="32">
        <f t="shared" si="10"/>
        <v>5750</v>
      </c>
      <c r="C163" s="32">
        <v>120.7</v>
      </c>
      <c r="D163" s="45">
        <f>(VLOOKUP(A163,'Spring Selection'!$S$3:$Y$5,7))*2.2*C163</f>
        <v>81.819964902093773</v>
      </c>
      <c r="E163" s="32"/>
      <c r="F163" s="32">
        <v>2874</v>
      </c>
      <c r="G163" s="32">
        <f t="shared" si="11"/>
        <v>5750</v>
      </c>
      <c r="H163" s="32">
        <v>137</v>
      </c>
      <c r="I163" s="45">
        <f>(VLOOKUP(F163,'Spring Selection'!$S$3:$Y$5,7))*2.2*H163</f>
        <v>92.869388496991277</v>
      </c>
      <c r="J163" s="49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spans="1:30" x14ac:dyDescent="0.2">
      <c r="A164" s="39">
        <v>2301</v>
      </c>
      <c r="B164" s="37">
        <f t="shared" si="10"/>
        <v>5751</v>
      </c>
      <c r="C164" s="37">
        <v>120.7</v>
      </c>
      <c r="D164" s="45">
        <f>(VLOOKUP(A164,'Spring Selection'!$S$3:$Y$5,7))*2.2*C164</f>
        <v>81.819964902093773</v>
      </c>
      <c r="E164" s="37"/>
      <c r="F164" s="37">
        <v>2874</v>
      </c>
      <c r="G164" s="37">
        <f t="shared" si="11"/>
        <v>5751</v>
      </c>
      <c r="H164" s="37">
        <v>137</v>
      </c>
      <c r="I164" s="45">
        <f>(VLOOKUP(F164,'Spring Selection'!$S$3:$Y$5,7))*2.2*H164</f>
        <v>92.869388496991277</v>
      </c>
      <c r="J164" s="49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spans="1:30" ht="15.75" thickBot="1" x14ac:dyDescent="0.25">
      <c r="A165" s="35">
        <v>2301</v>
      </c>
      <c r="B165" s="32">
        <f t="shared" si="10"/>
        <v>5850</v>
      </c>
      <c r="C165" s="32">
        <v>122.3</v>
      </c>
      <c r="D165" s="45">
        <f>(VLOOKUP(A165,'Spring Selection'!$S$3:$Y$5,7))*2.2*C165</f>
        <v>82.904570899138932</v>
      </c>
      <c r="E165" s="32"/>
      <c r="F165" s="32">
        <v>2874</v>
      </c>
      <c r="G165" s="32">
        <f t="shared" si="11"/>
        <v>5850</v>
      </c>
      <c r="H165" s="32">
        <v>138.80000000000001</v>
      </c>
      <c r="I165" s="45">
        <f>(VLOOKUP(F165,'Spring Selection'!$S$3:$Y$5,7))*2.2*H165</f>
        <v>94.089570243667083</v>
      </c>
      <c r="J165" s="49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spans="1:30" x14ac:dyDescent="0.2">
      <c r="A166" s="39">
        <v>2301</v>
      </c>
      <c r="B166" s="37">
        <f t="shared" si="10"/>
        <v>5851</v>
      </c>
      <c r="C166" s="37">
        <v>122.3</v>
      </c>
      <c r="D166" s="45">
        <f>(VLOOKUP(A166,'Spring Selection'!$S$3:$Y$5,7))*2.2*C166</f>
        <v>82.904570899138932</v>
      </c>
      <c r="E166" s="37"/>
      <c r="F166" s="37">
        <v>2874</v>
      </c>
      <c r="G166" s="37">
        <f t="shared" si="11"/>
        <v>5851</v>
      </c>
      <c r="H166" s="37">
        <v>138.80000000000001</v>
      </c>
      <c r="I166" s="45">
        <f>(VLOOKUP(F166,'Spring Selection'!$S$3:$Y$5,7))*2.2*H166</f>
        <v>94.089570243667083</v>
      </c>
      <c r="J166" s="49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spans="1:30" ht="15.75" thickBot="1" x14ac:dyDescent="0.25">
      <c r="A167" s="35">
        <v>2301</v>
      </c>
      <c r="B167" s="32">
        <f t="shared" si="10"/>
        <v>5950</v>
      </c>
      <c r="C167" s="32">
        <v>124</v>
      </c>
      <c r="D167" s="45">
        <f>(VLOOKUP(A167,'Spring Selection'!$S$3:$Y$5,7))*2.2*C167</f>
        <v>84.0569647709994</v>
      </c>
      <c r="E167" s="32"/>
      <c r="F167" s="32">
        <v>2874</v>
      </c>
      <c r="G167" s="32">
        <f t="shared" si="11"/>
        <v>5950</v>
      </c>
      <c r="H167" s="32">
        <v>140.69999999999999</v>
      </c>
      <c r="I167" s="45">
        <f>(VLOOKUP(F167,'Spring Selection'!$S$3:$Y$5,7))*2.2*H167</f>
        <v>95.377539865158184</v>
      </c>
      <c r="J167" s="49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spans="1:30" x14ac:dyDescent="0.2">
      <c r="A168" s="39">
        <v>2301</v>
      </c>
      <c r="B168" s="37">
        <f t="shared" si="10"/>
        <v>5951</v>
      </c>
      <c r="C168" s="37">
        <v>124</v>
      </c>
      <c r="D168" s="45">
        <f>(VLOOKUP(A168,'Spring Selection'!$S$3:$Y$5,7))*2.2*C168</f>
        <v>84.0569647709994</v>
      </c>
      <c r="E168" s="37"/>
      <c r="F168" s="37">
        <v>2874</v>
      </c>
      <c r="G168" s="37">
        <f t="shared" si="11"/>
        <v>5951</v>
      </c>
      <c r="H168" s="37">
        <v>140.69999999999999</v>
      </c>
      <c r="I168" s="45">
        <f>(VLOOKUP(F168,'Spring Selection'!$S$3:$Y$5,7))*2.2*H168</f>
        <v>95.377539865158184</v>
      </c>
      <c r="J168" s="49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spans="1:30" ht="15.75" thickBot="1" x14ac:dyDescent="0.25">
      <c r="A169" s="35">
        <v>2301</v>
      </c>
      <c r="B169" s="32">
        <f t="shared" si="10"/>
        <v>6050</v>
      </c>
      <c r="C169" s="32">
        <v>125.6</v>
      </c>
      <c r="D169" s="45">
        <f>(VLOOKUP(A169,'Spring Selection'!$S$3:$Y$5,7))*2.2*C169</f>
        <v>85.141570768044559</v>
      </c>
      <c r="E169" s="32"/>
      <c r="F169" s="32">
        <v>2874</v>
      </c>
      <c r="G169" s="32">
        <f t="shared" si="11"/>
        <v>6050</v>
      </c>
      <c r="H169" s="32">
        <v>142.5</v>
      </c>
      <c r="I169" s="45">
        <f>(VLOOKUP(F169,'Spring Selection'!$S$3:$Y$5,7))*2.2*H169</f>
        <v>96.59772161183399</v>
      </c>
      <c r="J169" s="49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spans="1:30" x14ac:dyDescent="0.2">
      <c r="A170" s="39">
        <v>2301</v>
      </c>
      <c r="B170" s="37">
        <f t="shared" si="10"/>
        <v>6051</v>
      </c>
      <c r="C170" s="37">
        <v>125.6</v>
      </c>
      <c r="D170" s="45">
        <f>(VLOOKUP(A170,'Spring Selection'!$S$3:$Y$5,7))*2.2*C170</f>
        <v>85.141570768044559</v>
      </c>
      <c r="E170" s="37"/>
      <c r="F170" s="37">
        <v>2874</v>
      </c>
      <c r="G170" s="37">
        <f t="shared" si="11"/>
        <v>6051</v>
      </c>
      <c r="H170" s="37">
        <v>142.5</v>
      </c>
      <c r="I170" s="45">
        <f>(VLOOKUP(F170,'Spring Selection'!$S$3:$Y$5,7))*2.2*H170</f>
        <v>96.59772161183399</v>
      </c>
      <c r="J170" s="49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spans="1:30" ht="15.75" thickBot="1" x14ac:dyDescent="0.25">
      <c r="A171" s="35">
        <v>2301</v>
      </c>
      <c r="B171" s="32">
        <f t="shared" si="10"/>
        <v>6150</v>
      </c>
      <c r="C171" s="32">
        <v>127.2</v>
      </c>
      <c r="D171" s="45">
        <f>(VLOOKUP(A171,'Spring Selection'!$S$3:$Y$5,7))*2.2*C171</f>
        <v>86.226176765089718</v>
      </c>
      <c r="E171" s="32"/>
      <c r="F171" s="32">
        <v>2874</v>
      </c>
      <c r="G171" s="32">
        <f t="shared" si="11"/>
        <v>6150</v>
      </c>
      <c r="H171" s="32">
        <v>144.30000000000001</v>
      </c>
      <c r="I171" s="45">
        <f>(VLOOKUP(F171,'Spring Selection'!$S$3:$Y$5,7))*2.2*H171</f>
        <v>97.817903358509795</v>
      </c>
      <c r="J171" s="49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spans="1:30" x14ac:dyDescent="0.2">
      <c r="A172" s="39">
        <v>2301</v>
      </c>
      <c r="B172" s="37">
        <f t="shared" si="10"/>
        <v>6151</v>
      </c>
      <c r="C172" s="37">
        <v>127.3</v>
      </c>
      <c r="D172" s="45">
        <f>(VLOOKUP(A172,'Spring Selection'!$S$3:$Y$5,7))*2.2*C172</f>
        <v>86.293964639905028</v>
      </c>
      <c r="E172" s="37"/>
      <c r="F172" s="37">
        <v>2874</v>
      </c>
      <c r="G172" s="37">
        <f t="shared" si="11"/>
        <v>6151</v>
      </c>
      <c r="H172" s="37">
        <v>144.30000000000001</v>
      </c>
      <c r="I172" s="45">
        <f>(VLOOKUP(F172,'Spring Selection'!$S$3:$Y$5,7))*2.2*H172</f>
        <v>97.817903358509795</v>
      </c>
      <c r="J172" s="49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 spans="1:30" ht="15.75" thickBot="1" x14ac:dyDescent="0.25">
      <c r="A173" s="35">
        <v>2301</v>
      </c>
      <c r="B173" s="32">
        <f t="shared" si="10"/>
        <v>6250</v>
      </c>
      <c r="C173" s="32">
        <v>128.80000000000001</v>
      </c>
      <c r="D173" s="45">
        <f>(VLOOKUP(A173,'Spring Selection'!$S$3:$Y$5,7))*2.2*C173</f>
        <v>87.310782762134878</v>
      </c>
      <c r="E173" s="32"/>
      <c r="F173" s="32">
        <v>2874</v>
      </c>
      <c r="G173" s="32">
        <f t="shared" si="11"/>
        <v>6250</v>
      </c>
      <c r="H173" s="32">
        <v>146.1</v>
      </c>
      <c r="I173" s="45">
        <f>(VLOOKUP(F173,'Spring Selection'!$S$3:$Y$5,7))*2.2*H173</f>
        <v>99.038085105185587</v>
      </c>
      <c r="J173" s="49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</row>
    <row r="174" spans="1:30" x14ac:dyDescent="0.2">
      <c r="A174" s="39">
        <v>2301</v>
      </c>
      <c r="B174" s="37">
        <f t="shared" si="10"/>
        <v>6251</v>
      </c>
      <c r="C174" s="37">
        <v>157.19999999999999</v>
      </c>
      <c r="D174" s="45">
        <f>(VLOOKUP(A174,'Spring Selection'!$S$3:$Y$5,7))*2.2*C174</f>
        <v>106.56253920968634</v>
      </c>
      <c r="E174" s="37"/>
      <c r="F174" s="37">
        <v>2874</v>
      </c>
      <c r="G174" s="37">
        <f t="shared" si="11"/>
        <v>6251</v>
      </c>
      <c r="H174" s="37">
        <v>174.5</v>
      </c>
      <c r="I174" s="45">
        <f>(VLOOKUP(F174,'Spring Selection'!$S$3:$Y$5,7))*2.2*H174</f>
        <v>118.28984155273707</v>
      </c>
      <c r="J174" s="49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</row>
    <row r="175" spans="1:30" ht="15.75" thickBot="1" x14ac:dyDescent="0.25">
      <c r="A175" s="35">
        <v>2301</v>
      </c>
      <c r="B175" s="32">
        <f t="shared" si="10"/>
        <v>6350</v>
      </c>
      <c r="C175" s="32">
        <v>159.19999999999999</v>
      </c>
      <c r="D175" s="45">
        <f>(VLOOKUP(A175,'Spring Selection'!$S$3:$Y$5,7))*2.2*C175</f>
        <v>107.91829670599277</v>
      </c>
      <c r="E175" s="32"/>
      <c r="F175" s="32">
        <v>2874</v>
      </c>
      <c r="G175" s="32">
        <f t="shared" si="11"/>
        <v>6350</v>
      </c>
      <c r="H175" s="32">
        <v>176.7</v>
      </c>
      <c r="I175" s="45">
        <f>(VLOOKUP(F175,'Spring Selection'!$S$3:$Y$5,7))*2.2*H175</f>
        <v>119.78117479867414</v>
      </c>
      <c r="J175" s="49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</row>
    <row r="176" spans="1:30" x14ac:dyDescent="0.2">
      <c r="A176" s="39">
        <v>2301</v>
      </c>
      <c r="B176" s="37">
        <f t="shared" si="10"/>
        <v>6351</v>
      </c>
      <c r="C176" s="37">
        <v>159.19999999999999</v>
      </c>
      <c r="D176" s="45">
        <f>(VLOOKUP(A176,'Spring Selection'!$S$3:$Y$5,7))*2.2*C176</f>
        <v>107.91829670599277</v>
      </c>
      <c r="E176" s="37"/>
      <c r="F176" s="37">
        <v>2874</v>
      </c>
      <c r="G176" s="37">
        <f t="shared" si="11"/>
        <v>6351</v>
      </c>
      <c r="H176" s="37">
        <v>176.7</v>
      </c>
      <c r="I176" s="45">
        <f>(VLOOKUP(F176,'Spring Selection'!$S$3:$Y$5,7))*2.2*H176</f>
        <v>119.78117479867414</v>
      </c>
      <c r="J176" s="49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</row>
    <row r="177" spans="1:30" ht="15.75" thickBot="1" x14ac:dyDescent="0.25">
      <c r="A177" s="35">
        <v>2301</v>
      </c>
      <c r="B177" s="32">
        <f t="shared" si="10"/>
        <v>6450</v>
      </c>
      <c r="C177" s="32">
        <v>161.30000000000001</v>
      </c>
      <c r="D177" s="45">
        <f>(VLOOKUP(A177,'Spring Selection'!$S$3:$Y$5,7))*2.2*C177</f>
        <v>109.34184207711456</v>
      </c>
      <c r="E177" s="32"/>
      <c r="F177" s="32">
        <v>2874</v>
      </c>
      <c r="G177" s="32">
        <f t="shared" si="11"/>
        <v>6450</v>
      </c>
      <c r="H177" s="32">
        <v>179</v>
      </c>
      <c r="I177" s="45">
        <f>(VLOOKUP(F177,'Spring Selection'!$S$3:$Y$5,7))*2.2*H177</f>
        <v>121.34029591942657</v>
      </c>
      <c r="J177" s="49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</row>
    <row r="178" spans="1:30" x14ac:dyDescent="0.2">
      <c r="A178" s="39">
        <v>2301</v>
      </c>
      <c r="B178" s="37">
        <f t="shared" si="10"/>
        <v>6451</v>
      </c>
      <c r="C178" s="37">
        <v>161.30000000000001</v>
      </c>
      <c r="D178" s="45">
        <f>(VLOOKUP(A178,'Spring Selection'!$S$3:$Y$5,7))*2.2*C178</f>
        <v>109.34184207711456</v>
      </c>
      <c r="E178" s="37"/>
      <c r="F178" s="37">
        <v>2874</v>
      </c>
      <c r="G178" s="37">
        <f t="shared" si="11"/>
        <v>6451</v>
      </c>
      <c r="H178" s="37">
        <v>179</v>
      </c>
      <c r="I178" s="45">
        <f>(VLOOKUP(F178,'Spring Selection'!$S$3:$Y$5,7))*2.2*H178</f>
        <v>121.34029591942657</v>
      </c>
      <c r="J178" s="49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</row>
    <row r="179" spans="1:30" ht="15.75" thickBot="1" x14ac:dyDescent="0.25">
      <c r="A179" s="35">
        <v>2301</v>
      </c>
      <c r="B179" s="32">
        <f t="shared" si="10"/>
        <v>6550</v>
      </c>
      <c r="C179" s="32">
        <v>163.4</v>
      </c>
      <c r="D179" s="45">
        <f>(VLOOKUP(A179,'Spring Selection'!$S$3:$Y$5,7))*2.2*C179</f>
        <v>110.76538744823632</v>
      </c>
      <c r="E179" s="32"/>
      <c r="F179" s="32">
        <v>2874</v>
      </c>
      <c r="G179" s="32">
        <f t="shared" si="11"/>
        <v>6550</v>
      </c>
      <c r="H179" s="32">
        <v>181.2</v>
      </c>
      <c r="I179" s="45">
        <f>(VLOOKUP(F179,'Spring Selection'!$S$3:$Y$5,7))*2.2*H179</f>
        <v>122.83162916536364</v>
      </c>
      <c r="J179" s="49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</row>
    <row r="180" spans="1:30" x14ac:dyDescent="0.2">
      <c r="A180" s="39">
        <v>2301</v>
      </c>
      <c r="B180" s="37">
        <f t="shared" si="10"/>
        <v>6551</v>
      </c>
      <c r="C180" s="37">
        <v>163.4</v>
      </c>
      <c r="D180" s="45">
        <f>(VLOOKUP(A180,'Spring Selection'!$S$3:$Y$5,7))*2.2*C180</f>
        <v>110.76538744823632</v>
      </c>
      <c r="E180" s="37"/>
      <c r="F180" s="37">
        <v>2874</v>
      </c>
      <c r="G180" s="37">
        <f t="shared" si="11"/>
        <v>6551</v>
      </c>
      <c r="H180" s="37">
        <v>181.2</v>
      </c>
      <c r="I180" s="45">
        <f>(VLOOKUP(F180,'Spring Selection'!$S$3:$Y$5,7))*2.2*H180</f>
        <v>122.83162916536364</v>
      </c>
      <c r="J180" s="49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</row>
    <row r="181" spans="1:30" ht="15.75" thickBot="1" x14ac:dyDescent="0.25">
      <c r="A181" s="35">
        <v>2301</v>
      </c>
      <c r="B181" s="32">
        <f t="shared" si="10"/>
        <v>6650</v>
      </c>
      <c r="C181" s="32">
        <v>165.4</v>
      </c>
      <c r="D181" s="45">
        <f>(VLOOKUP(A181,'Spring Selection'!$S$3:$Y$5,7))*2.2*C181</f>
        <v>112.12114494454276</v>
      </c>
      <c r="E181" s="32"/>
      <c r="F181" s="32">
        <v>2874</v>
      </c>
      <c r="G181" s="32">
        <f t="shared" si="11"/>
        <v>6650</v>
      </c>
      <c r="H181" s="32">
        <v>183.5</v>
      </c>
      <c r="I181" s="45">
        <f>(VLOOKUP(F181,'Spring Selection'!$S$3:$Y$5,7))*2.2*H181</f>
        <v>124.39075028611606</v>
      </c>
      <c r="J181" s="49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</row>
    <row r="182" spans="1:30" x14ac:dyDescent="0.2">
      <c r="A182" s="42"/>
      <c r="B182" s="42"/>
      <c r="C182" s="42"/>
      <c r="D182" s="46"/>
      <c r="E182" s="42"/>
      <c r="F182" s="42"/>
      <c r="G182" s="42"/>
      <c r="H182" s="42"/>
      <c r="I182" s="52"/>
      <c r="J182" s="49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</row>
    <row r="183" spans="1:30" x14ac:dyDescent="0.2">
      <c r="A183" s="42"/>
      <c r="B183" s="42"/>
      <c r="C183" s="42"/>
      <c r="D183" s="46"/>
      <c r="E183" s="42"/>
      <c r="F183" s="42"/>
      <c r="G183" s="42"/>
      <c r="H183" s="42"/>
      <c r="I183" s="52"/>
      <c r="J183" s="49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</row>
    <row r="184" spans="1:30" x14ac:dyDescent="0.2">
      <c r="A184" s="42" t="s">
        <v>143</v>
      </c>
      <c r="B184" s="42"/>
      <c r="C184" s="42"/>
      <c r="D184" s="46" t="s">
        <v>148</v>
      </c>
      <c r="E184" s="42"/>
      <c r="F184" s="42"/>
      <c r="G184" s="42"/>
      <c r="H184" s="42"/>
      <c r="I184" s="52"/>
      <c r="J184" s="49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</row>
    <row r="185" spans="1:30" ht="15.75" thickBot="1" x14ac:dyDescent="0.25">
      <c r="A185" s="32" t="s">
        <v>140</v>
      </c>
      <c r="B185" s="32" t="s">
        <v>141</v>
      </c>
      <c r="C185" s="32" t="s">
        <v>142</v>
      </c>
      <c r="D185" s="44" t="s">
        <v>3</v>
      </c>
      <c r="E185" s="32"/>
      <c r="F185" s="32" t="s">
        <v>140</v>
      </c>
      <c r="G185" s="32" t="s">
        <v>141</v>
      </c>
      <c r="H185" s="32" t="s">
        <v>142</v>
      </c>
      <c r="I185" s="50" t="s">
        <v>3</v>
      </c>
      <c r="J185" s="49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</row>
    <row r="186" spans="1:30" x14ac:dyDescent="0.2">
      <c r="A186" s="37">
        <v>1727</v>
      </c>
      <c r="B186" s="37">
        <v>2351</v>
      </c>
      <c r="C186" s="37">
        <v>38.299999999999997</v>
      </c>
      <c r="D186" s="45">
        <f>(VLOOKUP(A186,'Spring Selection'!$S$3:$Y$5,7))*2.2*C186</f>
        <v>25.476145710413892</v>
      </c>
      <c r="E186" s="37"/>
      <c r="F186" s="37">
        <v>2300</v>
      </c>
      <c r="G186" s="37">
        <f t="shared" ref="G186:G217" si="12">B186</f>
        <v>2351</v>
      </c>
      <c r="H186" s="37">
        <v>46.1</v>
      </c>
      <c r="I186" s="51">
        <f>(VLOOKUP(F186,'Spring Selection'!$S$3:$Y$5,7))*2.2*H186</f>
        <v>31.250210289863489</v>
      </c>
      <c r="J186" s="49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</row>
    <row r="187" spans="1:30" ht="15.75" thickBot="1" x14ac:dyDescent="0.25">
      <c r="A187" s="32">
        <v>1727</v>
      </c>
      <c r="B187" s="32">
        <v>2450</v>
      </c>
      <c r="C187" s="32">
        <v>39.6</v>
      </c>
      <c r="D187" s="45">
        <f>(VLOOKUP(A187,'Spring Selection'!$S$3:$Y$5,7))*2.2*C187</f>
        <v>26.340871282830033</v>
      </c>
      <c r="E187" s="32"/>
      <c r="F187" s="32">
        <v>2300</v>
      </c>
      <c r="G187" s="32">
        <f t="shared" si="12"/>
        <v>2450</v>
      </c>
      <c r="H187" s="32">
        <v>47.6</v>
      </c>
      <c r="I187" s="51">
        <f>(VLOOKUP(F187,'Spring Selection'!$S$3:$Y$5,7))*2.2*H187</f>
        <v>32.267028412093325</v>
      </c>
      <c r="J187" s="49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</row>
    <row r="188" spans="1:30" x14ac:dyDescent="0.2">
      <c r="A188" s="37">
        <v>1727</v>
      </c>
      <c r="B188" s="37">
        <f t="shared" ref="B188:B218" si="13">B186+100</f>
        <v>2451</v>
      </c>
      <c r="C188" s="37">
        <v>39.6</v>
      </c>
      <c r="D188" s="45">
        <f>(VLOOKUP(A188,'Spring Selection'!$S$3:$Y$5,7))*2.2*C188</f>
        <v>26.340871282830033</v>
      </c>
      <c r="E188" s="37"/>
      <c r="F188" s="37">
        <v>2300</v>
      </c>
      <c r="G188" s="37">
        <f t="shared" si="12"/>
        <v>2451</v>
      </c>
      <c r="H188" s="37">
        <v>47.6</v>
      </c>
      <c r="I188" s="51">
        <f>(VLOOKUP(F188,'Spring Selection'!$S$3:$Y$5,7))*2.2*H188</f>
        <v>32.267028412093325</v>
      </c>
      <c r="J188" s="49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</row>
    <row r="189" spans="1:30" ht="15.75" thickBot="1" x14ac:dyDescent="0.25">
      <c r="A189" s="32">
        <v>1727</v>
      </c>
      <c r="B189" s="32">
        <f t="shared" si="13"/>
        <v>2550</v>
      </c>
      <c r="C189" s="32">
        <v>40.799999999999997</v>
      </c>
      <c r="D189" s="45">
        <f>(VLOOKUP(A189,'Spring Selection'!$S$3:$Y$5,7))*2.2*C189</f>
        <v>27.139079503521849</v>
      </c>
      <c r="E189" s="32"/>
      <c r="F189" s="32">
        <v>2300</v>
      </c>
      <c r="G189" s="32">
        <f t="shared" si="12"/>
        <v>2550</v>
      </c>
      <c r="H189" s="32">
        <v>49.2</v>
      </c>
      <c r="I189" s="51">
        <f>(VLOOKUP(F189,'Spring Selection'!$S$3:$Y$5,7))*2.2*H189</f>
        <v>33.351634409138477</v>
      </c>
      <c r="J189" s="49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</row>
    <row r="190" spans="1:30" x14ac:dyDescent="0.2">
      <c r="A190" s="37">
        <v>1727</v>
      </c>
      <c r="B190" s="37">
        <f t="shared" si="13"/>
        <v>2551</v>
      </c>
      <c r="C190" s="37">
        <v>40.799999999999997</v>
      </c>
      <c r="D190" s="45">
        <f>(VLOOKUP(A190,'Spring Selection'!$S$3:$Y$5,7))*2.2*C190</f>
        <v>27.139079503521849</v>
      </c>
      <c r="E190" s="37"/>
      <c r="F190" s="37">
        <v>2300</v>
      </c>
      <c r="G190" s="37">
        <f t="shared" si="12"/>
        <v>2551</v>
      </c>
      <c r="H190" s="37">
        <v>49.2</v>
      </c>
      <c r="I190" s="51">
        <f>(VLOOKUP(F190,'Spring Selection'!$S$3:$Y$5,7))*2.2*H190</f>
        <v>33.351634409138477</v>
      </c>
      <c r="J190" s="49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</row>
    <row r="191" spans="1:30" ht="15.75" thickBot="1" x14ac:dyDescent="0.25">
      <c r="A191" s="32">
        <v>1727</v>
      </c>
      <c r="B191" s="32">
        <f t="shared" si="13"/>
        <v>2650</v>
      </c>
      <c r="C191" s="32">
        <v>42.1</v>
      </c>
      <c r="D191" s="45">
        <f>(VLOOKUP(A191,'Spring Selection'!$S$3:$Y$5,7))*2.2*C191</f>
        <v>28.00380507593799</v>
      </c>
      <c r="E191" s="32"/>
      <c r="F191" s="32">
        <v>2300</v>
      </c>
      <c r="G191" s="32">
        <f t="shared" si="12"/>
        <v>2650</v>
      </c>
      <c r="H191" s="32">
        <v>50.7</v>
      </c>
      <c r="I191" s="51">
        <f>(VLOOKUP(F191,'Spring Selection'!$S$3:$Y$5,7))*2.2*H191</f>
        <v>34.368452531368305</v>
      </c>
      <c r="J191" s="49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</row>
    <row r="192" spans="1:30" x14ac:dyDescent="0.2">
      <c r="A192" s="37">
        <v>1727</v>
      </c>
      <c r="B192" s="37">
        <f t="shared" si="13"/>
        <v>2651</v>
      </c>
      <c r="C192" s="37">
        <v>42.1</v>
      </c>
      <c r="D192" s="45">
        <f>(VLOOKUP(A192,'Spring Selection'!$S$3:$Y$5,7))*2.2*C192</f>
        <v>28.00380507593799</v>
      </c>
      <c r="E192" s="37"/>
      <c r="F192" s="37">
        <v>2300</v>
      </c>
      <c r="G192" s="37">
        <f t="shared" si="12"/>
        <v>2651</v>
      </c>
      <c r="H192" s="37">
        <v>50.7</v>
      </c>
      <c r="I192" s="51">
        <f>(VLOOKUP(F192,'Spring Selection'!$S$3:$Y$5,7))*2.2*H192</f>
        <v>34.368452531368305</v>
      </c>
      <c r="J192" s="49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</row>
    <row r="193" spans="1:30" ht="15.75" thickBot="1" x14ac:dyDescent="0.25">
      <c r="A193" s="32">
        <v>1727</v>
      </c>
      <c r="B193" s="32">
        <f t="shared" si="13"/>
        <v>2750</v>
      </c>
      <c r="C193" s="32">
        <v>43.3</v>
      </c>
      <c r="D193" s="45">
        <f>(VLOOKUP(A193,'Spring Selection'!$S$3:$Y$5,7))*2.2*C193</f>
        <v>28.802013296629806</v>
      </c>
      <c r="E193" s="32"/>
      <c r="F193" s="32">
        <v>2300</v>
      </c>
      <c r="G193" s="32">
        <f t="shared" si="12"/>
        <v>2750</v>
      </c>
      <c r="H193" s="32">
        <v>52.2</v>
      </c>
      <c r="I193" s="51">
        <f>(VLOOKUP(F193,'Spring Selection'!$S$3:$Y$5,7))*2.2*H193</f>
        <v>35.385270653598141</v>
      </c>
      <c r="J193" s="49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</row>
    <row r="194" spans="1:30" x14ac:dyDescent="0.2">
      <c r="A194" s="37">
        <v>1727</v>
      </c>
      <c r="B194" s="37">
        <f t="shared" si="13"/>
        <v>2751</v>
      </c>
      <c r="C194" s="37">
        <v>43.3</v>
      </c>
      <c r="D194" s="45">
        <f>(VLOOKUP(A194,'Spring Selection'!$S$3:$Y$5,7))*2.2*C194</f>
        <v>28.802013296629806</v>
      </c>
      <c r="E194" s="37"/>
      <c r="F194" s="37">
        <v>2300</v>
      </c>
      <c r="G194" s="37">
        <f t="shared" si="12"/>
        <v>2751</v>
      </c>
      <c r="H194" s="37">
        <v>52.2</v>
      </c>
      <c r="I194" s="51">
        <f>(VLOOKUP(F194,'Spring Selection'!$S$3:$Y$5,7))*2.2*H194</f>
        <v>35.385270653598141</v>
      </c>
      <c r="J194" s="49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</row>
    <row r="195" spans="1:30" ht="15.75" thickBot="1" x14ac:dyDescent="0.25">
      <c r="A195" s="32">
        <v>1727</v>
      </c>
      <c r="B195" s="32">
        <f t="shared" si="13"/>
        <v>2850</v>
      </c>
      <c r="C195" s="32">
        <v>44.6</v>
      </c>
      <c r="D195" s="45">
        <f>(VLOOKUP(A195,'Spring Selection'!$S$3:$Y$5,7))*2.2*C195</f>
        <v>29.666738869045947</v>
      </c>
      <c r="E195" s="32"/>
      <c r="F195" s="32">
        <v>2300</v>
      </c>
      <c r="G195" s="32">
        <f t="shared" si="12"/>
        <v>2850</v>
      </c>
      <c r="H195" s="32">
        <v>53.7</v>
      </c>
      <c r="I195" s="51">
        <f>(VLOOKUP(F195,'Spring Selection'!$S$3:$Y$5,7))*2.2*H195</f>
        <v>36.40208877582797</v>
      </c>
      <c r="J195" s="49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</row>
    <row r="196" spans="1:30" x14ac:dyDescent="0.2">
      <c r="A196" s="37">
        <v>1727</v>
      </c>
      <c r="B196" s="37">
        <f t="shared" si="13"/>
        <v>2851</v>
      </c>
      <c r="C196" s="37">
        <v>44.6</v>
      </c>
      <c r="D196" s="45">
        <f>(VLOOKUP(A196,'Spring Selection'!$S$3:$Y$5,7))*2.2*C196</f>
        <v>29.666738869045947</v>
      </c>
      <c r="E196" s="37"/>
      <c r="F196" s="37">
        <v>2300</v>
      </c>
      <c r="G196" s="37">
        <f t="shared" si="12"/>
        <v>2851</v>
      </c>
      <c r="H196" s="37">
        <v>53.7</v>
      </c>
      <c r="I196" s="51">
        <f>(VLOOKUP(F196,'Spring Selection'!$S$3:$Y$5,7))*2.2*H196</f>
        <v>36.40208877582797</v>
      </c>
      <c r="J196" s="49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</row>
    <row r="197" spans="1:30" ht="15.75" thickBot="1" x14ac:dyDescent="0.25">
      <c r="A197" s="32">
        <v>1727</v>
      </c>
      <c r="B197" s="32">
        <f t="shared" si="13"/>
        <v>2950</v>
      </c>
      <c r="C197" s="32">
        <v>45.8</v>
      </c>
      <c r="D197" s="45">
        <f>(VLOOKUP(A197,'Spring Selection'!$S$3:$Y$5,7))*2.2*C197</f>
        <v>30.464947089737763</v>
      </c>
      <c r="E197" s="32"/>
      <c r="F197" s="32">
        <v>2300</v>
      </c>
      <c r="G197" s="32">
        <f t="shared" si="12"/>
        <v>2950</v>
      </c>
      <c r="H197" s="32">
        <v>55.2</v>
      </c>
      <c r="I197" s="51">
        <f>(VLOOKUP(F197,'Spring Selection'!$S$3:$Y$5,7))*2.2*H197</f>
        <v>37.418906898057806</v>
      </c>
      <c r="J197" s="49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</row>
    <row r="198" spans="1:30" x14ac:dyDescent="0.2">
      <c r="A198" s="37">
        <v>1727</v>
      </c>
      <c r="B198" s="37">
        <f t="shared" si="13"/>
        <v>2951</v>
      </c>
      <c r="C198" s="37">
        <v>45.8</v>
      </c>
      <c r="D198" s="45">
        <f>(VLOOKUP(A198,'Spring Selection'!$S$3:$Y$5,7))*2.2*C198</f>
        <v>30.464947089737763</v>
      </c>
      <c r="E198" s="37"/>
      <c r="F198" s="37">
        <v>2300</v>
      </c>
      <c r="G198" s="37">
        <f t="shared" si="12"/>
        <v>2951</v>
      </c>
      <c r="H198" s="37">
        <v>55.2</v>
      </c>
      <c r="I198" s="51">
        <f>(VLOOKUP(F198,'Spring Selection'!$S$3:$Y$5,7))*2.2*H198</f>
        <v>37.418906898057806</v>
      </c>
      <c r="J198" s="49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</row>
    <row r="199" spans="1:30" ht="15.75" thickBot="1" x14ac:dyDescent="0.25">
      <c r="A199" s="32">
        <v>1727</v>
      </c>
      <c r="B199" s="32">
        <f t="shared" si="13"/>
        <v>3050</v>
      </c>
      <c r="C199" s="32">
        <v>47.1</v>
      </c>
      <c r="D199" s="45">
        <f>(VLOOKUP(A199,'Spring Selection'!$S$3:$Y$5,7))*2.2*C199</f>
        <v>31.329672662153904</v>
      </c>
      <c r="E199" s="32"/>
      <c r="F199" s="32">
        <v>2300</v>
      </c>
      <c r="G199" s="32">
        <f t="shared" si="12"/>
        <v>3050</v>
      </c>
      <c r="H199" s="32">
        <v>56.7</v>
      </c>
      <c r="I199" s="51">
        <f>(VLOOKUP(F199,'Spring Selection'!$S$3:$Y$5,7))*2.2*H199</f>
        <v>38.435725020287634</v>
      </c>
      <c r="J199" s="49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</row>
    <row r="200" spans="1:30" x14ac:dyDescent="0.2">
      <c r="A200" s="37">
        <v>1727</v>
      </c>
      <c r="B200" s="37">
        <f t="shared" si="13"/>
        <v>3051</v>
      </c>
      <c r="C200" s="37">
        <v>47.1</v>
      </c>
      <c r="D200" s="45">
        <f>(VLOOKUP(A200,'Spring Selection'!$S$3:$Y$5,7))*2.2*C200</f>
        <v>31.329672662153904</v>
      </c>
      <c r="E200" s="37"/>
      <c r="F200" s="37">
        <v>2300</v>
      </c>
      <c r="G200" s="37">
        <f t="shared" si="12"/>
        <v>3051</v>
      </c>
      <c r="H200" s="37">
        <v>56.7</v>
      </c>
      <c r="I200" s="51">
        <f>(VLOOKUP(F200,'Spring Selection'!$S$3:$Y$5,7))*2.2*H200</f>
        <v>38.435725020287634</v>
      </c>
      <c r="J200" s="49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</row>
    <row r="201" spans="1:30" ht="15.75" thickBot="1" x14ac:dyDescent="0.25">
      <c r="A201" s="32">
        <v>1727</v>
      </c>
      <c r="B201" s="32">
        <f t="shared" si="13"/>
        <v>3150</v>
      </c>
      <c r="C201" s="32">
        <v>48.3</v>
      </c>
      <c r="D201" s="45">
        <f>(VLOOKUP(A201,'Spring Selection'!$S$3:$Y$5,7))*2.2*C201</f>
        <v>32.127880882845716</v>
      </c>
      <c r="E201" s="32"/>
      <c r="F201" s="32">
        <v>2300</v>
      </c>
      <c r="G201" s="32">
        <f t="shared" si="12"/>
        <v>3150</v>
      </c>
      <c r="H201" s="32">
        <v>58.2</v>
      </c>
      <c r="I201" s="51">
        <f>(VLOOKUP(F201,'Spring Selection'!$S$3:$Y$5,7))*2.2*H201</f>
        <v>39.452543142517463</v>
      </c>
      <c r="J201" s="49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</row>
    <row r="202" spans="1:30" x14ac:dyDescent="0.2">
      <c r="A202" s="37">
        <v>1727</v>
      </c>
      <c r="B202" s="37">
        <f t="shared" si="13"/>
        <v>3151</v>
      </c>
      <c r="C202" s="37">
        <v>48.3</v>
      </c>
      <c r="D202" s="45">
        <f>(VLOOKUP(A202,'Spring Selection'!$S$3:$Y$5,7))*2.2*C202</f>
        <v>32.127880882845716</v>
      </c>
      <c r="E202" s="37"/>
      <c r="F202" s="37">
        <v>2300</v>
      </c>
      <c r="G202" s="37">
        <f t="shared" si="12"/>
        <v>3151</v>
      </c>
      <c r="H202" s="37">
        <v>58.2</v>
      </c>
      <c r="I202" s="51">
        <f>(VLOOKUP(F202,'Spring Selection'!$S$3:$Y$5,7))*2.2*H202</f>
        <v>39.452543142517463</v>
      </c>
      <c r="J202" s="49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</row>
    <row r="203" spans="1:30" ht="15.75" thickBot="1" x14ac:dyDescent="0.25">
      <c r="A203" s="32">
        <v>1727</v>
      </c>
      <c r="B203" s="32">
        <f t="shared" si="13"/>
        <v>3250</v>
      </c>
      <c r="C203" s="32">
        <v>51.7</v>
      </c>
      <c r="D203" s="45">
        <f>(VLOOKUP(A203,'Spring Selection'!$S$3:$Y$5,7))*2.2*C203</f>
        <v>34.389470841472544</v>
      </c>
      <c r="E203" s="32"/>
      <c r="F203" s="32">
        <v>2300</v>
      </c>
      <c r="G203" s="32">
        <f t="shared" si="12"/>
        <v>3250</v>
      </c>
      <c r="H203" s="32">
        <v>62.6</v>
      </c>
      <c r="I203" s="51">
        <f>(VLOOKUP(F203,'Spring Selection'!$S$3:$Y$5,7))*2.2*H203</f>
        <v>42.43520963439164</v>
      </c>
      <c r="J203" s="49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</row>
    <row r="204" spans="1:30" x14ac:dyDescent="0.2">
      <c r="A204" s="37">
        <v>1727</v>
      </c>
      <c r="B204" s="37">
        <f t="shared" si="13"/>
        <v>3251</v>
      </c>
      <c r="C204" s="37">
        <v>51.7</v>
      </c>
      <c r="D204" s="45">
        <f>(VLOOKUP(A204,'Spring Selection'!$S$3:$Y$5,7))*2.2*C204</f>
        <v>34.389470841472544</v>
      </c>
      <c r="E204" s="37"/>
      <c r="F204" s="37">
        <v>2300</v>
      </c>
      <c r="G204" s="37">
        <f t="shared" si="12"/>
        <v>3251</v>
      </c>
      <c r="H204" s="37">
        <v>62.6</v>
      </c>
      <c r="I204" s="51">
        <f>(VLOOKUP(F204,'Spring Selection'!$S$3:$Y$5,7))*2.2*H204</f>
        <v>42.43520963439164</v>
      </c>
      <c r="J204" s="49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</row>
    <row r="205" spans="1:30" ht="15.75" thickBot="1" x14ac:dyDescent="0.25">
      <c r="A205" s="32">
        <v>1727</v>
      </c>
      <c r="B205" s="32">
        <f t="shared" si="13"/>
        <v>3350</v>
      </c>
      <c r="C205" s="32">
        <v>53</v>
      </c>
      <c r="D205" s="45">
        <f>(VLOOKUP(A205,'Spring Selection'!$S$3:$Y$5,7))*2.2*C205</f>
        <v>35.254196413888678</v>
      </c>
      <c r="E205" s="32"/>
      <c r="F205" s="32">
        <v>2300</v>
      </c>
      <c r="G205" s="32">
        <f t="shared" si="12"/>
        <v>3350</v>
      </c>
      <c r="H205" s="32">
        <v>64.099999999999994</v>
      </c>
      <c r="I205" s="51">
        <f>(VLOOKUP(F205,'Spring Selection'!$S$3:$Y$5,7))*2.2*H205</f>
        <v>43.452027756621462</v>
      </c>
      <c r="J205" s="49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</row>
    <row r="206" spans="1:30" x14ac:dyDescent="0.2">
      <c r="A206" s="37">
        <v>1727</v>
      </c>
      <c r="B206" s="37">
        <f t="shared" si="13"/>
        <v>3351</v>
      </c>
      <c r="C206" s="37">
        <v>53</v>
      </c>
      <c r="D206" s="45">
        <f>(VLOOKUP(A206,'Spring Selection'!$S$3:$Y$5,7))*2.2*C206</f>
        <v>35.254196413888678</v>
      </c>
      <c r="E206" s="37"/>
      <c r="F206" s="37">
        <v>2300</v>
      </c>
      <c r="G206" s="37">
        <f t="shared" si="12"/>
        <v>3351</v>
      </c>
      <c r="H206" s="37">
        <v>64.099999999999994</v>
      </c>
      <c r="I206" s="51">
        <f>(VLOOKUP(F206,'Spring Selection'!$S$3:$Y$5,7))*2.2*H206</f>
        <v>43.452027756621462</v>
      </c>
      <c r="J206" s="49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</row>
    <row r="207" spans="1:30" ht="15.75" thickBot="1" x14ac:dyDescent="0.25">
      <c r="A207" s="32">
        <v>1727</v>
      </c>
      <c r="B207" s="32">
        <f t="shared" si="13"/>
        <v>3450</v>
      </c>
      <c r="C207" s="32">
        <v>54.2</v>
      </c>
      <c r="D207" s="45">
        <f>(VLOOKUP(A207,'Spring Selection'!$S$3:$Y$5,7))*2.2*C207</f>
        <v>36.052404634580498</v>
      </c>
      <c r="E207" s="32"/>
      <c r="F207" s="32">
        <v>2300</v>
      </c>
      <c r="G207" s="32">
        <f t="shared" si="12"/>
        <v>3450</v>
      </c>
      <c r="H207" s="32">
        <v>65.599999999999994</v>
      </c>
      <c r="I207" s="51">
        <f>(VLOOKUP(F207,'Spring Selection'!$S$3:$Y$5,7))*2.2*H207</f>
        <v>44.468845878851297</v>
      </c>
      <c r="J207" s="49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</row>
    <row r="208" spans="1:30" x14ac:dyDescent="0.2">
      <c r="A208" s="37">
        <v>1727</v>
      </c>
      <c r="B208" s="37">
        <f t="shared" si="13"/>
        <v>3451</v>
      </c>
      <c r="C208" s="37">
        <v>54.2</v>
      </c>
      <c r="D208" s="45">
        <f>(VLOOKUP(A208,'Spring Selection'!$S$3:$Y$5,7))*2.2*C208</f>
        <v>36.052404634580498</v>
      </c>
      <c r="E208" s="37"/>
      <c r="F208" s="37">
        <v>2300</v>
      </c>
      <c r="G208" s="37">
        <f t="shared" si="12"/>
        <v>3451</v>
      </c>
      <c r="H208" s="37">
        <v>65.599999999999994</v>
      </c>
      <c r="I208" s="51">
        <f>(VLOOKUP(F208,'Spring Selection'!$S$3:$Y$5,7))*2.2*H208</f>
        <v>44.468845878851297</v>
      </c>
      <c r="J208" s="49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</row>
    <row r="209" spans="1:30" ht="15.75" thickBot="1" x14ac:dyDescent="0.25">
      <c r="A209" s="32">
        <v>1727</v>
      </c>
      <c r="B209" s="32">
        <f t="shared" si="13"/>
        <v>3550</v>
      </c>
      <c r="C209" s="32">
        <v>55.5</v>
      </c>
      <c r="D209" s="45">
        <f>(VLOOKUP(A209,'Spring Selection'!$S$3:$Y$5,7))*2.2*C209</f>
        <v>36.917130206996639</v>
      </c>
      <c r="E209" s="32"/>
      <c r="F209" s="32">
        <v>2300</v>
      </c>
      <c r="G209" s="32">
        <f t="shared" si="12"/>
        <v>3550</v>
      </c>
      <c r="H209" s="32">
        <v>67.099999999999994</v>
      </c>
      <c r="I209" s="51">
        <f>(VLOOKUP(F209,'Spring Selection'!$S$3:$Y$5,7))*2.2*H209</f>
        <v>45.485664001081126</v>
      </c>
      <c r="J209" s="49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</row>
    <row r="210" spans="1:30" x14ac:dyDescent="0.2">
      <c r="A210" s="37">
        <v>1727</v>
      </c>
      <c r="B210" s="37">
        <f t="shared" si="13"/>
        <v>3551</v>
      </c>
      <c r="C210" s="37">
        <v>55.5</v>
      </c>
      <c r="D210" s="45">
        <f>(VLOOKUP(A210,'Spring Selection'!$S$3:$Y$5,7))*2.2*C210</f>
        <v>36.917130206996639</v>
      </c>
      <c r="E210" s="37"/>
      <c r="F210" s="37">
        <v>2300</v>
      </c>
      <c r="G210" s="37">
        <f t="shared" si="12"/>
        <v>3551</v>
      </c>
      <c r="H210" s="37">
        <v>67.099999999999994</v>
      </c>
      <c r="I210" s="51">
        <f>(VLOOKUP(F210,'Spring Selection'!$S$3:$Y$5,7))*2.2*H210</f>
        <v>45.485664001081126</v>
      </c>
      <c r="J210" s="49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</row>
    <row r="211" spans="1:30" ht="15.75" thickBot="1" x14ac:dyDescent="0.25">
      <c r="A211" s="32">
        <v>1727</v>
      </c>
      <c r="B211" s="32">
        <f t="shared" si="13"/>
        <v>3650</v>
      </c>
      <c r="C211" s="32">
        <v>56.8</v>
      </c>
      <c r="D211" s="45">
        <f>(VLOOKUP(A211,'Spring Selection'!$S$3:$Y$5,7))*2.2*C211</f>
        <v>37.781855779412773</v>
      </c>
      <c r="E211" s="32"/>
      <c r="F211" s="32">
        <v>2300</v>
      </c>
      <c r="G211" s="32">
        <f t="shared" si="12"/>
        <v>3650</v>
      </c>
      <c r="H211" s="32">
        <v>68.599999999999994</v>
      </c>
      <c r="I211" s="51">
        <f>(VLOOKUP(F211,'Spring Selection'!$S$3:$Y$5,7))*2.2*H211</f>
        <v>46.502482123310955</v>
      </c>
      <c r="J211" s="49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</row>
    <row r="212" spans="1:30" x14ac:dyDescent="0.2">
      <c r="A212" s="37">
        <v>1727</v>
      </c>
      <c r="B212" s="37">
        <f t="shared" si="13"/>
        <v>3651</v>
      </c>
      <c r="C212" s="37">
        <v>56.8</v>
      </c>
      <c r="D212" s="45">
        <f>(VLOOKUP(A212,'Spring Selection'!$S$3:$Y$5,7))*2.2*C212</f>
        <v>37.781855779412773</v>
      </c>
      <c r="E212" s="37"/>
      <c r="F212" s="37">
        <v>2300</v>
      </c>
      <c r="G212" s="37">
        <f t="shared" si="12"/>
        <v>3651</v>
      </c>
      <c r="H212" s="37">
        <v>68.599999999999994</v>
      </c>
      <c r="I212" s="51">
        <f>(VLOOKUP(F212,'Spring Selection'!$S$3:$Y$5,7))*2.2*H212</f>
        <v>46.502482123310955</v>
      </c>
      <c r="J212" s="49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</row>
    <row r="213" spans="1:30" ht="15.75" thickBot="1" x14ac:dyDescent="0.25">
      <c r="A213" s="32">
        <v>1727</v>
      </c>
      <c r="B213" s="32">
        <f t="shared" si="13"/>
        <v>3750</v>
      </c>
      <c r="C213" s="32">
        <v>58</v>
      </c>
      <c r="D213" s="45">
        <f>(VLOOKUP(A213,'Spring Selection'!$S$3:$Y$5,7))*2.2*C213</f>
        <v>38.580064000104592</v>
      </c>
      <c r="E213" s="32"/>
      <c r="F213" s="32">
        <v>2300</v>
      </c>
      <c r="G213" s="32">
        <f t="shared" si="12"/>
        <v>3750</v>
      </c>
      <c r="H213" s="32">
        <v>70.599999999999994</v>
      </c>
      <c r="I213" s="51">
        <f>(VLOOKUP(F213,'Spring Selection'!$S$3:$Y$5,7))*2.2*H213</f>
        <v>47.8582396196174</v>
      </c>
      <c r="J213" s="49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</row>
    <row r="214" spans="1:30" x14ac:dyDescent="0.2">
      <c r="A214" s="37">
        <v>1727</v>
      </c>
      <c r="B214" s="37">
        <f t="shared" si="13"/>
        <v>3751</v>
      </c>
      <c r="C214" s="37">
        <v>58</v>
      </c>
      <c r="D214" s="45">
        <f>(VLOOKUP(A214,'Spring Selection'!$S$3:$Y$5,7))*2.2*C214</f>
        <v>38.580064000104592</v>
      </c>
      <c r="E214" s="37"/>
      <c r="F214" s="37">
        <v>2300</v>
      </c>
      <c r="G214" s="37">
        <f t="shared" si="12"/>
        <v>3751</v>
      </c>
      <c r="H214" s="37">
        <v>70.599999999999994</v>
      </c>
      <c r="I214" s="51">
        <f>(VLOOKUP(F214,'Spring Selection'!$S$3:$Y$5,7))*2.2*H214</f>
        <v>47.8582396196174</v>
      </c>
      <c r="J214" s="49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</row>
    <row r="215" spans="1:30" ht="15.75" thickBot="1" x14ac:dyDescent="0.25">
      <c r="A215" s="32">
        <v>1727</v>
      </c>
      <c r="B215" s="32">
        <f t="shared" si="13"/>
        <v>3850</v>
      </c>
      <c r="C215" s="32">
        <v>59.3</v>
      </c>
      <c r="D215" s="45">
        <f>(VLOOKUP(A215,'Spring Selection'!$S$3:$Y$5,7))*2.2*C215</f>
        <v>39.444789572520726</v>
      </c>
      <c r="E215" s="32"/>
      <c r="F215" s="32">
        <v>2300</v>
      </c>
      <c r="G215" s="32">
        <f t="shared" si="12"/>
        <v>3850</v>
      </c>
      <c r="H215" s="32">
        <v>72.099999999999994</v>
      </c>
      <c r="I215" s="51">
        <f>(VLOOKUP(F215,'Spring Selection'!$S$3:$Y$5,7))*2.2*H215</f>
        <v>48.875057741847229</v>
      </c>
      <c r="J215" s="49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</row>
    <row r="216" spans="1:30" x14ac:dyDescent="0.2">
      <c r="A216" s="37">
        <v>1727</v>
      </c>
      <c r="B216" s="37">
        <f t="shared" si="13"/>
        <v>3851</v>
      </c>
      <c r="C216" s="37">
        <v>62.8</v>
      </c>
      <c r="D216" s="45">
        <f>(VLOOKUP(A216,'Spring Selection'!$S$3:$Y$5,7))*2.2*C216</f>
        <v>41.772896882871869</v>
      </c>
      <c r="E216" s="37"/>
      <c r="F216" s="37">
        <v>2300</v>
      </c>
      <c r="G216" s="37">
        <f t="shared" si="12"/>
        <v>3851</v>
      </c>
      <c r="H216" s="37">
        <v>75.599999999999994</v>
      </c>
      <c r="I216" s="51">
        <f>(VLOOKUP(F216,'Spring Selection'!$S$3:$Y$5,7))*2.2*H216</f>
        <v>51.247633360383503</v>
      </c>
      <c r="J216" s="49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</row>
    <row r="217" spans="1:30" ht="15.75" thickBot="1" x14ac:dyDescent="0.25">
      <c r="A217" s="32">
        <v>1727</v>
      </c>
      <c r="B217" s="32">
        <f t="shared" si="13"/>
        <v>3950</v>
      </c>
      <c r="C217" s="32">
        <v>64.099999999999994</v>
      </c>
      <c r="D217" s="45">
        <f>(VLOOKUP(A217,'Spring Selection'!$S$3:$Y$5,7))*2.2*C217</f>
        <v>42.637622455288003</v>
      </c>
      <c r="E217" s="32"/>
      <c r="F217" s="32">
        <v>2300</v>
      </c>
      <c r="G217" s="32">
        <f t="shared" si="12"/>
        <v>3950</v>
      </c>
      <c r="H217" s="32">
        <v>77.2</v>
      </c>
      <c r="I217" s="51">
        <f>(VLOOKUP(F217,'Spring Selection'!$S$3:$Y$5,7))*2.2*H217</f>
        <v>52.332239357428662</v>
      </c>
      <c r="J217" s="49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</row>
    <row r="218" spans="1:30" x14ac:dyDescent="0.2">
      <c r="A218" s="37">
        <v>1727</v>
      </c>
      <c r="B218" s="37">
        <f t="shared" si="13"/>
        <v>3951</v>
      </c>
      <c r="C218" s="37">
        <v>64.099999999999994</v>
      </c>
      <c r="D218" s="45">
        <f>(VLOOKUP(A218,'Spring Selection'!$S$3:$Y$5,7))*2.2*C218</f>
        <v>42.637622455288003</v>
      </c>
      <c r="E218" s="37"/>
      <c r="F218" s="37">
        <v>2300</v>
      </c>
      <c r="G218" s="37">
        <f t="shared" ref="G218:G249" si="14">B218</f>
        <v>3951</v>
      </c>
      <c r="H218" s="37">
        <v>77.2</v>
      </c>
      <c r="I218" s="51">
        <f>(VLOOKUP(F218,'Spring Selection'!$S$3:$Y$5,7))*2.2*H218</f>
        <v>52.332239357428662</v>
      </c>
      <c r="J218" s="49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 spans="1:30" ht="15.75" thickBot="1" x14ac:dyDescent="0.25">
      <c r="A219" s="32">
        <v>1727</v>
      </c>
      <c r="B219" s="32">
        <v>4080</v>
      </c>
      <c r="C219" s="32">
        <v>65.8</v>
      </c>
      <c r="D219" s="45">
        <f>(VLOOKUP(A219,'Spring Selection'!$S$3:$Y$5,7))*2.2*C219</f>
        <v>43.768417434601417</v>
      </c>
      <c r="E219" s="32"/>
      <c r="F219" s="32">
        <v>2300</v>
      </c>
      <c r="G219" s="32">
        <f t="shared" si="14"/>
        <v>4080</v>
      </c>
      <c r="H219" s="32">
        <v>79.3</v>
      </c>
      <c r="I219" s="51">
        <f>(VLOOKUP(F219,'Spring Selection'!$S$3:$Y$5,7))*2.2*H219</f>
        <v>53.755784728550424</v>
      </c>
      <c r="J219" s="49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</row>
    <row r="220" spans="1:30" x14ac:dyDescent="0.2">
      <c r="A220" s="37">
        <v>1727</v>
      </c>
      <c r="B220" s="37">
        <v>4081</v>
      </c>
      <c r="C220" s="37">
        <v>65.8</v>
      </c>
      <c r="D220" s="45">
        <f>(VLOOKUP(A220,'Spring Selection'!$S$3:$Y$5,7))*2.2*C220</f>
        <v>43.768417434601417</v>
      </c>
      <c r="E220" s="37"/>
      <c r="F220" s="37">
        <v>2300</v>
      </c>
      <c r="G220" s="37">
        <f t="shared" si="14"/>
        <v>4081</v>
      </c>
      <c r="H220" s="37">
        <v>79.3</v>
      </c>
      <c r="I220" s="51">
        <f>(VLOOKUP(F220,'Spring Selection'!$S$3:$Y$5,7))*2.2*H220</f>
        <v>53.755784728550424</v>
      </c>
      <c r="J220" s="49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</row>
    <row r="221" spans="1:30" ht="15.75" thickBot="1" x14ac:dyDescent="0.25">
      <c r="A221" s="32">
        <v>1727</v>
      </c>
      <c r="B221" s="32">
        <f t="shared" ref="B221:B236" si="15">B219+100</f>
        <v>4180</v>
      </c>
      <c r="C221" s="32">
        <v>67.2</v>
      </c>
      <c r="D221" s="45">
        <f>(VLOOKUP(A221,'Spring Selection'!$S$3:$Y$5,7))*2.2*C221</f>
        <v>44.699660358741873</v>
      </c>
      <c r="E221" s="32"/>
      <c r="F221" s="32">
        <v>2300</v>
      </c>
      <c r="G221" s="32">
        <f t="shared" si="14"/>
        <v>4180</v>
      </c>
      <c r="H221" s="32">
        <v>80.900000000000006</v>
      </c>
      <c r="I221" s="51">
        <f>(VLOOKUP(F221,'Spring Selection'!$S$3:$Y$5,7))*2.2*H221</f>
        <v>54.840390725595583</v>
      </c>
      <c r="J221" s="49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</row>
    <row r="222" spans="1:30" x14ac:dyDescent="0.2">
      <c r="A222" s="37">
        <v>1727</v>
      </c>
      <c r="B222" s="37">
        <f t="shared" si="15"/>
        <v>4181</v>
      </c>
      <c r="C222" s="37">
        <v>67.2</v>
      </c>
      <c r="D222" s="45">
        <f>(VLOOKUP(A222,'Spring Selection'!$S$3:$Y$5,7))*2.2*C222</f>
        <v>44.699660358741873</v>
      </c>
      <c r="E222" s="37"/>
      <c r="F222" s="37">
        <v>2300</v>
      </c>
      <c r="G222" s="37">
        <f t="shared" si="14"/>
        <v>4181</v>
      </c>
      <c r="H222" s="37">
        <v>80.900000000000006</v>
      </c>
      <c r="I222" s="51">
        <f>(VLOOKUP(F222,'Spring Selection'!$S$3:$Y$5,7))*2.2*H222</f>
        <v>54.840390725595583</v>
      </c>
      <c r="J222" s="49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</row>
    <row r="223" spans="1:30" ht="15.75" thickBot="1" x14ac:dyDescent="0.25">
      <c r="A223" s="32">
        <v>1727</v>
      </c>
      <c r="B223" s="32">
        <f t="shared" si="15"/>
        <v>4280</v>
      </c>
      <c r="C223" s="32">
        <v>74.5</v>
      </c>
      <c r="D223" s="45">
        <f>(VLOOKUP(A223,'Spring Selection'!$S$3:$Y$5,7))*2.2*C223</f>
        <v>49.555427034617104</v>
      </c>
      <c r="E223" s="32"/>
      <c r="F223" s="32">
        <v>2300</v>
      </c>
      <c r="G223" s="32">
        <f t="shared" si="14"/>
        <v>4280</v>
      </c>
      <c r="H223" s="32">
        <v>88.5</v>
      </c>
      <c r="I223" s="51">
        <f>(VLOOKUP(F223,'Spring Selection'!$S$3:$Y$5,7))*2.2*H223</f>
        <v>59.992269211560064</v>
      </c>
      <c r="J223" s="49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</row>
    <row r="224" spans="1:30" x14ac:dyDescent="0.2">
      <c r="A224" s="37">
        <v>1727</v>
      </c>
      <c r="B224" s="37">
        <f t="shared" si="15"/>
        <v>4281</v>
      </c>
      <c r="C224" s="37">
        <v>74.5</v>
      </c>
      <c r="D224" s="45">
        <f>(VLOOKUP(A224,'Spring Selection'!$S$3:$Y$5,7))*2.2*C224</f>
        <v>49.555427034617104</v>
      </c>
      <c r="E224" s="37"/>
      <c r="F224" s="37">
        <v>2300</v>
      </c>
      <c r="G224" s="37">
        <f t="shared" si="14"/>
        <v>4281</v>
      </c>
      <c r="H224" s="37">
        <v>88.5</v>
      </c>
      <c r="I224" s="51">
        <f>(VLOOKUP(F224,'Spring Selection'!$S$3:$Y$5,7))*2.2*H224</f>
        <v>59.992269211560064</v>
      </c>
      <c r="J224" s="49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</row>
    <row r="225" spans="1:30" ht="15.75" thickBot="1" x14ac:dyDescent="0.25">
      <c r="A225" s="32">
        <v>1727</v>
      </c>
      <c r="B225" s="32">
        <f t="shared" si="15"/>
        <v>4380</v>
      </c>
      <c r="C225" s="32">
        <v>75.900000000000006</v>
      </c>
      <c r="D225" s="45">
        <f>(VLOOKUP(A225,'Spring Selection'!$S$3:$Y$5,7))*2.2*C225</f>
        <v>50.486669958757567</v>
      </c>
      <c r="E225" s="32"/>
      <c r="F225" s="32">
        <v>2300</v>
      </c>
      <c r="G225" s="32">
        <f t="shared" si="14"/>
        <v>4380</v>
      </c>
      <c r="H225" s="32">
        <v>90.2</v>
      </c>
      <c r="I225" s="51">
        <f>(VLOOKUP(F225,'Spring Selection'!$S$3:$Y$5,7))*2.2*H225</f>
        <v>61.144663083420539</v>
      </c>
      <c r="J225" s="49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</row>
    <row r="226" spans="1:30" x14ac:dyDescent="0.2">
      <c r="A226" s="37">
        <v>1727</v>
      </c>
      <c r="B226" s="37">
        <f t="shared" si="15"/>
        <v>4381</v>
      </c>
      <c r="C226" s="37">
        <v>75.900000000000006</v>
      </c>
      <c r="D226" s="45">
        <f>(VLOOKUP(A226,'Spring Selection'!$S$3:$Y$5,7))*2.2*C226</f>
        <v>50.486669958757567</v>
      </c>
      <c r="E226" s="37"/>
      <c r="F226" s="37">
        <v>2300</v>
      </c>
      <c r="G226" s="37">
        <f t="shared" si="14"/>
        <v>4381</v>
      </c>
      <c r="H226" s="37">
        <v>90.2</v>
      </c>
      <c r="I226" s="51">
        <f>(VLOOKUP(F226,'Spring Selection'!$S$3:$Y$5,7))*2.2*H226</f>
        <v>61.144663083420539</v>
      </c>
      <c r="J226" s="49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</row>
    <row r="227" spans="1:30" ht="15.75" thickBot="1" x14ac:dyDescent="0.25">
      <c r="A227" s="32">
        <v>1727</v>
      </c>
      <c r="B227" s="32">
        <f t="shared" si="15"/>
        <v>4480</v>
      </c>
      <c r="C227" s="32">
        <v>77.400000000000006</v>
      </c>
      <c r="D227" s="45">
        <f>(VLOOKUP(A227,'Spring Selection'!$S$3:$Y$5,7))*2.2*C227</f>
        <v>51.484430234622337</v>
      </c>
      <c r="E227" s="32"/>
      <c r="F227" s="32">
        <v>2300</v>
      </c>
      <c r="G227" s="32">
        <f t="shared" si="14"/>
        <v>4480</v>
      </c>
      <c r="H227" s="32">
        <v>91.9</v>
      </c>
      <c r="I227" s="51">
        <f>(VLOOKUP(F227,'Spring Selection'!$S$3:$Y$5,7))*2.2*H227</f>
        <v>62.297056955281015</v>
      </c>
      <c r="J227" s="49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</row>
    <row r="228" spans="1:30" x14ac:dyDescent="0.2">
      <c r="A228" s="37">
        <v>1727</v>
      </c>
      <c r="B228" s="37">
        <f t="shared" si="15"/>
        <v>4481</v>
      </c>
      <c r="C228" s="37">
        <v>77.400000000000006</v>
      </c>
      <c r="D228" s="45">
        <f>(VLOOKUP(A228,'Spring Selection'!$S$3:$Y$5,7))*2.2*C228</f>
        <v>51.484430234622337</v>
      </c>
      <c r="E228" s="37"/>
      <c r="F228" s="37">
        <v>2300</v>
      </c>
      <c r="G228" s="37">
        <f t="shared" si="14"/>
        <v>4481</v>
      </c>
      <c r="H228" s="37">
        <v>91.9</v>
      </c>
      <c r="I228" s="51">
        <f>(VLOOKUP(F228,'Spring Selection'!$S$3:$Y$5,7))*2.2*H228</f>
        <v>62.297056955281015</v>
      </c>
      <c r="J228" s="49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</row>
    <row r="229" spans="1:30" ht="15.75" thickBot="1" x14ac:dyDescent="0.25">
      <c r="A229" s="32">
        <v>1727</v>
      </c>
      <c r="B229" s="32">
        <f t="shared" si="15"/>
        <v>4580</v>
      </c>
      <c r="C229" s="32">
        <v>78.8</v>
      </c>
      <c r="D229" s="45">
        <f>(VLOOKUP(A229,'Spring Selection'!$S$3:$Y$5,7))*2.2*C229</f>
        <v>52.415673158762793</v>
      </c>
      <c r="E229" s="32"/>
      <c r="F229" s="32">
        <v>2300</v>
      </c>
      <c r="G229" s="32">
        <f t="shared" si="14"/>
        <v>4580</v>
      </c>
      <c r="H229" s="32">
        <v>93.5</v>
      </c>
      <c r="I229" s="51">
        <f>(VLOOKUP(F229,'Spring Selection'!$S$3:$Y$5,7))*2.2*H229</f>
        <v>63.381662952326167</v>
      </c>
      <c r="J229" s="49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</row>
    <row r="230" spans="1:30" x14ac:dyDescent="0.2">
      <c r="A230" s="37">
        <v>1727</v>
      </c>
      <c r="B230" s="37">
        <f t="shared" si="15"/>
        <v>4581</v>
      </c>
      <c r="C230" s="37">
        <v>78.8</v>
      </c>
      <c r="D230" s="45">
        <f>(VLOOKUP(A230,'Spring Selection'!$S$3:$Y$5,7))*2.2*C230</f>
        <v>52.415673158762793</v>
      </c>
      <c r="E230" s="37"/>
      <c r="F230" s="37">
        <v>2300</v>
      </c>
      <c r="G230" s="37">
        <f t="shared" si="14"/>
        <v>4581</v>
      </c>
      <c r="H230" s="37">
        <v>93.5</v>
      </c>
      <c r="I230" s="51">
        <f>(VLOOKUP(F230,'Spring Selection'!$S$3:$Y$5,7))*2.2*H230</f>
        <v>63.381662952326167</v>
      </c>
      <c r="J230" s="49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</row>
    <row r="231" spans="1:30" ht="15.75" thickBot="1" x14ac:dyDescent="0.25">
      <c r="A231" s="32">
        <v>1727</v>
      </c>
      <c r="B231" s="32">
        <f t="shared" si="15"/>
        <v>4680</v>
      </c>
      <c r="C231" s="32">
        <v>80.2</v>
      </c>
      <c r="D231" s="45">
        <f>(VLOOKUP(A231,'Spring Selection'!$S$3:$Y$5,7))*2.2*C231</f>
        <v>53.346916082903249</v>
      </c>
      <c r="E231" s="32"/>
      <c r="F231" s="32">
        <v>2300</v>
      </c>
      <c r="G231" s="32">
        <f t="shared" si="14"/>
        <v>4680</v>
      </c>
      <c r="H231" s="32">
        <v>95.2</v>
      </c>
      <c r="I231" s="51">
        <f>(VLOOKUP(F231,'Spring Selection'!$S$3:$Y$5,7))*2.2*H231</f>
        <v>64.534056824186649</v>
      </c>
      <c r="J231" s="49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</row>
    <row r="232" spans="1:30" x14ac:dyDescent="0.2">
      <c r="A232" s="37">
        <v>1727</v>
      </c>
      <c r="B232" s="37">
        <f t="shared" si="15"/>
        <v>4681</v>
      </c>
      <c r="C232" s="37">
        <v>80.2</v>
      </c>
      <c r="D232" s="45">
        <f>(VLOOKUP(A232,'Spring Selection'!$S$3:$Y$5,7))*2.2*C232</f>
        <v>53.346916082903249</v>
      </c>
      <c r="E232" s="37"/>
      <c r="F232" s="37">
        <v>2300</v>
      </c>
      <c r="G232" s="37">
        <f t="shared" si="14"/>
        <v>4681</v>
      </c>
      <c r="H232" s="37">
        <v>95.2</v>
      </c>
      <c r="I232" s="51">
        <f>(VLOOKUP(F232,'Spring Selection'!$S$3:$Y$5,7))*2.2*H232</f>
        <v>64.534056824186649</v>
      </c>
      <c r="J232" s="49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</row>
    <row r="233" spans="1:30" ht="15.75" thickBot="1" x14ac:dyDescent="0.25">
      <c r="A233" s="32">
        <v>1727</v>
      </c>
      <c r="B233" s="32">
        <f t="shared" si="15"/>
        <v>4780</v>
      </c>
      <c r="C233" s="32">
        <v>81.7</v>
      </c>
      <c r="D233" s="45">
        <f>(VLOOKUP(A233,'Spring Selection'!$S$3:$Y$5,7))*2.2*C233</f>
        <v>54.344676358768019</v>
      </c>
      <c r="E233" s="32"/>
      <c r="F233" s="32">
        <v>2300</v>
      </c>
      <c r="G233" s="32">
        <f t="shared" si="14"/>
        <v>4780</v>
      </c>
      <c r="H233" s="32">
        <v>96.9</v>
      </c>
      <c r="I233" s="51">
        <f>(VLOOKUP(F233,'Spring Selection'!$S$3:$Y$5,7))*2.2*H233</f>
        <v>65.686450696047118</v>
      </c>
      <c r="J233" s="49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</row>
    <row r="234" spans="1:30" x14ac:dyDescent="0.2">
      <c r="A234" s="37">
        <v>1727</v>
      </c>
      <c r="B234" s="37">
        <f t="shared" si="15"/>
        <v>4781</v>
      </c>
      <c r="C234" s="37">
        <v>90.3</v>
      </c>
      <c r="D234" s="45">
        <f>(VLOOKUP(A234,'Spring Selection'!$S$3:$Y$5,7))*2.2*C234</f>
        <v>60.065168607059391</v>
      </c>
      <c r="E234" s="37"/>
      <c r="F234" s="37">
        <v>2300</v>
      </c>
      <c r="G234" s="37">
        <f t="shared" si="14"/>
        <v>4781</v>
      </c>
      <c r="H234" s="37">
        <v>105.6</v>
      </c>
      <c r="I234" s="51">
        <f>(VLOOKUP(F234,'Spring Selection'!$S$3:$Y$5,7))*2.2*H234</f>
        <v>71.583995804980134</v>
      </c>
      <c r="J234" s="49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</row>
    <row r="235" spans="1:30" ht="15.75" thickBot="1" x14ac:dyDescent="0.25">
      <c r="A235" s="32">
        <v>1727</v>
      </c>
      <c r="B235" s="32">
        <f t="shared" si="15"/>
        <v>4880</v>
      </c>
      <c r="C235" s="32">
        <v>91.9</v>
      </c>
      <c r="D235" s="45">
        <f>(VLOOKUP(A235,'Spring Selection'!$S$3:$Y$5,7))*2.2*C235</f>
        <v>61.129446234648491</v>
      </c>
      <c r="E235" s="32"/>
      <c r="F235" s="32">
        <v>2300</v>
      </c>
      <c r="G235" s="32">
        <f t="shared" si="14"/>
        <v>4880</v>
      </c>
      <c r="H235" s="32">
        <v>107.5</v>
      </c>
      <c r="I235" s="51">
        <f>(VLOOKUP(F235,'Spring Selection'!$S$3:$Y$5,7))*2.2*H235</f>
        <v>72.871965426471263</v>
      </c>
      <c r="J235" s="49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</row>
    <row r="236" spans="1:30" x14ac:dyDescent="0.2">
      <c r="A236" s="37">
        <v>1727</v>
      </c>
      <c r="B236" s="37">
        <f t="shared" si="15"/>
        <v>4881</v>
      </c>
      <c r="C236" s="37">
        <v>91.9</v>
      </c>
      <c r="D236" s="45">
        <f>(VLOOKUP(A236,'Spring Selection'!$S$3:$Y$5,7))*2.2*C236</f>
        <v>61.129446234648491</v>
      </c>
      <c r="E236" s="37"/>
      <c r="F236" s="37">
        <v>2300</v>
      </c>
      <c r="G236" s="37">
        <f t="shared" si="14"/>
        <v>4881</v>
      </c>
      <c r="H236" s="37">
        <v>107.5</v>
      </c>
      <c r="I236" s="51">
        <f>(VLOOKUP(F236,'Spring Selection'!$S$3:$Y$5,7))*2.2*H236</f>
        <v>72.871965426471263</v>
      </c>
      <c r="J236" s="49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</row>
    <row r="237" spans="1:30" ht="15.75" thickBot="1" x14ac:dyDescent="0.25">
      <c r="A237" s="32">
        <v>1727</v>
      </c>
      <c r="B237" s="32">
        <v>4950</v>
      </c>
      <c r="C237" s="32">
        <v>93.1</v>
      </c>
      <c r="D237" s="45">
        <f>(VLOOKUP(A237,'Spring Selection'!$S$3:$Y$5,7))*2.2*C237</f>
        <v>61.927654455340303</v>
      </c>
      <c r="E237" s="32"/>
      <c r="F237" s="32">
        <v>2300</v>
      </c>
      <c r="G237" s="32">
        <f t="shared" si="14"/>
        <v>4950</v>
      </c>
      <c r="H237" s="32">
        <v>108.8</v>
      </c>
      <c r="I237" s="51">
        <f>(VLOOKUP(F237,'Spring Selection'!$S$3:$Y$5,7))*2.2*H237</f>
        <v>73.753207799070452</v>
      </c>
      <c r="J237" s="49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</row>
    <row r="238" spans="1:30" x14ac:dyDescent="0.2">
      <c r="A238" s="37">
        <v>1727</v>
      </c>
      <c r="B238" s="37">
        <v>4951</v>
      </c>
      <c r="C238" s="37">
        <v>93.1</v>
      </c>
      <c r="D238" s="45">
        <f>(VLOOKUP(A238,'Spring Selection'!$S$3:$Y$5,7))*2.2*C238</f>
        <v>61.927654455340303</v>
      </c>
      <c r="E238" s="37"/>
      <c r="F238" s="37">
        <v>2300</v>
      </c>
      <c r="G238" s="37">
        <f t="shared" si="14"/>
        <v>4951</v>
      </c>
      <c r="H238" s="37">
        <v>108.8</v>
      </c>
      <c r="I238" s="51">
        <f>(VLOOKUP(F238,'Spring Selection'!$S$3:$Y$5,7))*2.2*H238</f>
        <v>73.753207799070452</v>
      </c>
      <c r="J238" s="49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</row>
    <row r="239" spans="1:30" ht="15.75" thickBot="1" x14ac:dyDescent="0.25">
      <c r="A239" s="32">
        <v>1727</v>
      </c>
      <c r="B239" s="32">
        <f t="shared" ref="B239:B271" si="16">B237+100</f>
        <v>5050</v>
      </c>
      <c r="C239" s="32">
        <v>94.7</v>
      </c>
      <c r="D239" s="45">
        <f>(VLOOKUP(A239,'Spring Selection'!$S$3:$Y$5,7))*2.2*C239</f>
        <v>62.991932082929395</v>
      </c>
      <c r="E239" s="32"/>
      <c r="F239" s="32">
        <v>2300</v>
      </c>
      <c r="G239" s="32">
        <f t="shared" si="14"/>
        <v>5050</v>
      </c>
      <c r="H239" s="32">
        <v>110.6</v>
      </c>
      <c r="I239" s="51">
        <f>(VLOOKUP(F239,'Spring Selection'!$S$3:$Y$5,7))*2.2*H239</f>
        <v>74.973389545746244</v>
      </c>
      <c r="J239" s="49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</row>
    <row r="240" spans="1:30" x14ac:dyDescent="0.2">
      <c r="A240" s="37">
        <v>1727</v>
      </c>
      <c r="B240" s="37">
        <f t="shared" si="16"/>
        <v>5051</v>
      </c>
      <c r="C240" s="37">
        <v>94.7</v>
      </c>
      <c r="D240" s="45">
        <f>(VLOOKUP(A240,'Spring Selection'!$S$3:$Y$5,7))*2.2*C240</f>
        <v>62.991932082929395</v>
      </c>
      <c r="E240" s="37"/>
      <c r="F240" s="37">
        <v>2300</v>
      </c>
      <c r="G240" s="37">
        <f t="shared" si="14"/>
        <v>5051</v>
      </c>
      <c r="H240" s="37">
        <v>110.6</v>
      </c>
      <c r="I240" s="51">
        <f>(VLOOKUP(F240,'Spring Selection'!$S$3:$Y$5,7))*2.2*H240</f>
        <v>74.973389545746244</v>
      </c>
      <c r="J240" s="49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</row>
    <row r="241" spans="1:30" ht="15.75" thickBot="1" x14ac:dyDescent="0.25">
      <c r="A241" s="32">
        <v>1727</v>
      </c>
      <c r="B241" s="32">
        <f t="shared" si="16"/>
        <v>5150</v>
      </c>
      <c r="C241" s="32">
        <v>96.3</v>
      </c>
      <c r="D241" s="45">
        <f>(VLOOKUP(A241,'Spring Selection'!$S$3:$Y$5,7))*2.2*C241</f>
        <v>64.056209710518488</v>
      </c>
      <c r="E241" s="32"/>
      <c r="F241" s="32">
        <v>2300</v>
      </c>
      <c r="G241" s="32">
        <f t="shared" si="14"/>
        <v>5150</v>
      </c>
      <c r="H241" s="32">
        <v>112.5</v>
      </c>
      <c r="I241" s="51">
        <f>(VLOOKUP(F241,'Spring Selection'!$S$3:$Y$5,7))*2.2*H241</f>
        <v>76.261359167237359</v>
      </c>
      <c r="J241" s="49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</row>
    <row r="242" spans="1:30" x14ac:dyDescent="0.2">
      <c r="A242" s="37">
        <v>1727</v>
      </c>
      <c r="B242" s="37">
        <f t="shared" si="16"/>
        <v>5151</v>
      </c>
      <c r="C242" s="37">
        <v>96.3</v>
      </c>
      <c r="D242" s="45">
        <f>(VLOOKUP(A242,'Spring Selection'!$S$3:$Y$5,7))*2.2*C242</f>
        <v>64.056209710518488</v>
      </c>
      <c r="E242" s="37"/>
      <c r="F242" s="37">
        <v>2300</v>
      </c>
      <c r="G242" s="37">
        <f t="shared" si="14"/>
        <v>5151</v>
      </c>
      <c r="H242" s="37">
        <v>112.5</v>
      </c>
      <c r="I242" s="51">
        <f>(VLOOKUP(F242,'Spring Selection'!$S$3:$Y$5,7))*2.2*H242</f>
        <v>76.261359167237359</v>
      </c>
      <c r="J242" s="49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</row>
    <row r="243" spans="1:30" ht="15.75" thickBot="1" x14ac:dyDescent="0.25">
      <c r="A243" s="32">
        <v>1727</v>
      </c>
      <c r="B243" s="32">
        <f t="shared" si="16"/>
        <v>5250</v>
      </c>
      <c r="C243" s="32">
        <v>97.9</v>
      </c>
      <c r="D243" s="45">
        <f>(VLOOKUP(A243,'Spring Selection'!$S$3:$Y$5,7))*2.2*C243</f>
        <v>65.12048733810758</v>
      </c>
      <c r="E243" s="32"/>
      <c r="F243" s="32">
        <v>2300</v>
      </c>
      <c r="G243" s="32">
        <f t="shared" si="14"/>
        <v>5250</v>
      </c>
      <c r="H243" s="32">
        <v>114.4</v>
      </c>
      <c r="I243" s="51">
        <f>(VLOOKUP(F243,'Spring Selection'!$S$3:$Y$5,7))*2.2*H243</f>
        <v>77.549328788728488</v>
      </c>
      <c r="J243" s="49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</row>
    <row r="244" spans="1:30" x14ac:dyDescent="0.2">
      <c r="A244" s="37">
        <v>1727</v>
      </c>
      <c r="B244" s="37">
        <f t="shared" si="16"/>
        <v>5251</v>
      </c>
      <c r="C244" s="37">
        <v>97.9</v>
      </c>
      <c r="D244" s="45">
        <f>(VLOOKUP(A244,'Spring Selection'!$S$3:$Y$5,7))*2.2*C244</f>
        <v>65.12048733810758</v>
      </c>
      <c r="E244" s="37"/>
      <c r="F244" s="37">
        <v>2300</v>
      </c>
      <c r="G244" s="37">
        <f t="shared" si="14"/>
        <v>5251</v>
      </c>
      <c r="H244" s="37">
        <v>114.4</v>
      </c>
      <c r="I244" s="51">
        <f>(VLOOKUP(F244,'Spring Selection'!$S$3:$Y$5,7))*2.2*H244</f>
        <v>77.549328788728488</v>
      </c>
      <c r="J244" s="49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</row>
    <row r="245" spans="1:30" ht="15.75" thickBot="1" x14ac:dyDescent="0.25">
      <c r="A245" s="32">
        <v>1727</v>
      </c>
      <c r="B245" s="32">
        <f t="shared" si="16"/>
        <v>5350</v>
      </c>
      <c r="C245" s="32">
        <v>101.9</v>
      </c>
      <c r="D245" s="45">
        <f>(VLOOKUP(A245,'Spring Selection'!$S$3:$Y$5,7))*2.2*C245</f>
        <v>67.781181407080311</v>
      </c>
      <c r="E245" s="32"/>
      <c r="F245" s="32">
        <v>2300</v>
      </c>
      <c r="G245" s="32">
        <f t="shared" si="14"/>
        <v>5350</v>
      </c>
      <c r="H245" s="32">
        <v>119.4</v>
      </c>
      <c r="I245" s="51">
        <f>(VLOOKUP(F245,'Spring Selection'!$S$3:$Y$5,7))*2.2*H245</f>
        <v>80.938722529494598</v>
      </c>
      <c r="J245" s="49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</row>
    <row r="246" spans="1:30" x14ac:dyDescent="0.2">
      <c r="A246" s="37">
        <v>1727</v>
      </c>
      <c r="B246" s="37">
        <f t="shared" si="16"/>
        <v>5351</v>
      </c>
      <c r="C246" s="37">
        <v>101.9</v>
      </c>
      <c r="D246" s="45">
        <f>(VLOOKUP(A246,'Spring Selection'!$S$3:$Y$5,7))*2.2*C246</f>
        <v>67.781181407080311</v>
      </c>
      <c r="E246" s="37"/>
      <c r="F246" s="37">
        <v>2300</v>
      </c>
      <c r="G246" s="37">
        <f t="shared" si="14"/>
        <v>5351</v>
      </c>
      <c r="H246" s="37">
        <v>119.4</v>
      </c>
      <c r="I246" s="51">
        <f>(VLOOKUP(F246,'Spring Selection'!$S$3:$Y$5,7))*2.2*H246</f>
        <v>80.938722529494598</v>
      </c>
      <c r="J246" s="49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</row>
    <row r="247" spans="1:30" ht="15.75" thickBot="1" x14ac:dyDescent="0.25">
      <c r="A247" s="32">
        <v>1727</v>
      </c>
      <c r="B247" s="32">
        <f t="shared" si="16"/>
        <v>5450</v>
      </c>
      <c r="C247" s="32">
        <v>107.2</v>
      </c>
      <c r="D247" s="45">
        <f>(VLOOKUP(A247,'Spring Selection'!$S$3:$Y$5,7))*2.2*C247</f>
        <v>71.306601048469176</v>
      </c>
      <c r="E247" s="32"/>
      <c r="F247" s="32">
        <v>2300</v>
      </c>
      <c r="G247" s="32">
        <f t="shared" si="14"/>
        <v>5450</v>
      </c>
      <c r="H247" s="32">
        <v>126</v>
      </c>
      <c r="I247" s="51">
        <f>(VLOOKUP(F247,'Spring Selection'!$S$3:$Y$5,7))*2.2*H247</f>
        <v>85.412722267305853</v>
      </c>
      <c r="J247" s="49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</row>
    <row r="248" spans="1:30" x14ac:dyDescent="0.2">
      <c r="A248" s="37">
        <v>1727</v>
      </c>
      <c r="B248" s="37">
        <f t="shared" si="16"/>
        <v>5451</v>
      </c>
      <c r="C248" s="37">
        <v>107.2</v>
      </c>
      <c r="D248" s="45">
        <f>(VLOOKUP(A248,'Spring Selection'!$S$3:$Y$5,7))*2.2*C248</f>
        <v>71.306601048469176</v>
      </c>
      <c r="E248" s="37"/>
      <c r="F248" s="37">
        <v>2300</v>
      </c>
      <c r="G248" s="37">
        <f t="shared" si="14"/>
        <v>5451</v>
      </c>
      <c r="H248" s="37">
        <v>126</v>
      </c>
      <c r="I248" s="51">
        <f>(VLOOKUP(F248,'Spring Selection'!$S$3:$Y$5,7))*2.2*H248</f>
        <v>85.412722267305853</v>
      </c>
      <c r="J248" s="49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</row>
    <row r="249" spans="1:30" ht="15.75" thickBot="1" x14ac:dyDescent="0.25">
      <c r="A249" s="32">
        <v>1727</v>
      </c>
      <c r="B249" s="32">
        <f t="shared" si="16"/>
        <v>5550</v>
      </c>
      <c r="C249" s="32">
        <v>108.8</v>
      </c>
      <c r="D249" s="45">
        <f>(VLOOKUP(A249,'Spring Selection'!$S$3:$Y$5,7))*2.2*C249</f>
        <v>72.370878676058268</v>
      </c>
      <c r="E249" s="32"/>
      <c r="F249" s="32">
        <v>2300</v>
      </c>
      <c r="G249" s="32">
        <f t="shared" si="14"/>
        <v>5550</v>
      </c>
      <c r="H249" s="32">
        <v>127.9</v>
      </c>
      <c r="I249" s="51">
        <f>(VLOOKUP(F249,'Spring Selection'!$S$3:$Y$5,7))*2.2*H249</f>
        <v>86.700691888796968</v>
      </c>
      <c r="J249" s="49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</row>
    <row r="250" spans="1:30" x14ac:dyDescent="0.2">
      <c r="A250" s="37">
        <v>1727</v>
      </c>
      <c r="B250" s="37">
        <f t="shared" si="16"/>
        <v>5551</v>
      </c>
      <c r="C250" s="37">
        <v>108.8</v>
      </c>
      <c r="D250" s="45">
        <f>(VLOOKUP(A250,'Spring Selection'!$S$3:$Y$5,7))*2.2*C250</f>
        <v>72.370878676058268</v>
      </c>
      <c r="E250" s="37"/>
      <c r="F250" s="37">
        <v>2300</v>
      </c>
      <c r="G250" s="37">
        <f t="shared" ref="G250:G271" si="17">B250</f>
        <v>5551</v>
      </c>
      <c r="H250" s="37">
        <v>127.9</v>
      </c>
      <c r="I250" s="51">
        <f>(VLOOKUP(F250,'Spring Selection'!$S$3:$Y$5,7))*2.2*H250</f>
        <v>86.700691888796968</v>
      </c>
      <c r="J250" s="49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</row>
    <row r="251" spans="1:30" ht="15.75" thickBot="1" x14ac:dyDescent="0.25">
      <c r="A251" s="32">
        <v>1727</v>
      </c>
      <c r="B251" s="32">
        <f t="shared" si="16"/>
        <v>5650</v>
      </c>
      <c r="C251" s="32">
        <v>110.4</v>
      </c>
      <c r="D251" s="45">
        <f>(VLOOKUP(A251,'Spring Selection'!$S$3:$Y$5,7))*2.2*C251</f>
        <v>73.435156303647361</v>
      </c>
      <c r="E251" s="32"/>
      <c r="F251" s="32">
        <v>2300</v>
      </c>
      <c r="G251" s="32">
        <f t="shared" si="17"/>
        <v>5650</v>
      </c>
      <c r="H251" s="32">
        <v>129.69999999999999</v>
      </c>
      <c r="I251" s="51">
        <f>(VLOOKUP(F251,'Spring Selection'!$S$3:$Y$5,7))*2.2*H251</f>
        <v>87.920873635472759</v>
      </c>
      <c r="J251" s="49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</row>
    <row r="252" spans="1:30" x14ac:dyDescent="0.2">
      <c r="A252" s="37">
        <v>1727</v>
      </c>
      <c r="B252" s="37">
        <f t="shared" si="16"/>
        <v>5651</v>
      </c>
      <c r="C252" s="37">
        <v>110.4</v>
      </c>
      <c r="D252" s="45">
        <f>(VLOOKUP(A252,'Spring Selection'!$S$3:$Y$5,7))*2.2*C252</f>
        <v>73.435156303647361</v>
      </c>
      <c r="E252" s="37"/>
      <c r="F252" s="37">
        <v>2300</v>
      </c>
      <c r="G252" s="37">
        <f t="shared" si="17"/>
        <v>5651</v>
      </c>
      <c r="H252" s="37">
        <v>129.69999999999999</v>
      </c>
      <c r="I252" s="51">
        <f>(VLOOKUP(F252,'Spring Selection'!$S$3:$Y$5,7))*2.2*H252</f>
        <v>87.920873635472759</v>
      </c>
      <c r="J252" s="49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</row>
    <row r="253" spans="1:30" ht="15.75" thickBot="1" x14ac:dyDescent="0.25">
      <c r="A253" s="32">
        <v>1727</v>
      </c>
      <c r="B253" s="32">
        <f t="shared" si="16"/>
        <v>5750</v>
      </c>
      <c r="C253" s="32">
        <v>112</v>
      </c>
      <c r="D253" s="45">
        <f>(VLOOKUP(A253,'Spring Selection'!$S$3:$Y$5,7))*2.2*C253</f>
        <v>74.499433931236453</v>
      </c>
      <c r="E253" s="32"/>
      <c r="F253" s="32">
        <v>2300</v>
      </c>
      <c r="G253" s="32">
        <f t="shared" si="17"/>
        <v>5750</v>
      </c>
      <c r="H253" s="32">
        <v>131.6</v>
      </c>
      <c r="I253" s="51">
        <f>(VLOOKUP(F253,'Spring Selection'!$S$3:$Y$5,7))*2.2*H253</f>
        <v>89.208843256963888</v>
      </c>
      <c r="J253" s="49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</row>
    <row r="254" spans="1:30" x14ac:dyDescent="0.2">
      <c r="A254" s="37">
        <v>1727</v>
      </c>
      <c r="B254" s="37">
        <f t="shared" si="16"/>
        <v>5751</v>
      </c>
      <c r="C254" s="37">
        <v>112</v>
      </c>
      <c r="D254" s="45">
        <f>(VLOOKUP(A254,'Spring Selection'!$S$3:$Y$5,7))*2.2*C254</f>
        <v>74.499433931236453</v>
      </c>
      <c r="E254" s="37"/>
      <c r="F254" s="37">
        <v>2300</v>
      </c>
      <c r="G254" s="37">
        <f t="shared" si="17"/>
        <v>5751</v>
      </c>
      <c r="H254" s="37">
        <v>131.6</v>
      </c>
      <c r="I254" s="51">
        <f>(VLOOKUP(F254,'Spring Selection'!$S$3:$Y$5,7))*2.2*H254</f>
        <v>89.208843256963888</v>
      </c>
      <c r="J254" s="49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</row>
    <row r="255" spans="1:30" ht="15.75" thickBot="1" x14ac:dyDescent="0.25">
      <c r="A255" s="32">
        <v>1727</v>
      </c>
      <c r="B255" s="32">
        <f t="shared" si="16"/>
        <v>5850</v>
      </c>
      <c r="C255" s="32">
        <v>113.6</v>
      </c>
      <c r="D255" s="45">
        <f>(VLOOKUP(A255,'Spring Selection'!$S$3:$Y$5,7))*2.2*C255</f>
        <v>75.563711558825545</v>
      </c>
      <c r="E255" s="32"/>
      <c r="F255" s="32">
        <v>2300</v>
      </c>
      <c r="G255" s="32">
        <f t="shared" si="17"/>
        <v>5850</v>
      </c>
      <c r="H255" s="32">
        <v>133.5</v>
      </c>
      <c r="I255" s="51">
        <f>(VLOOKUP(F255,'Spring Selection'!$S$3:$Y$5,7))*2.2*H255</f>
        <v>90.496812878455003</v>
      </c>
      <c r="J255" s="49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</row>
    <row r="256" spans="1:30" x14ac:dyDescent="0.2">
      <c r="A256" s="37">
        <v>1727</v>
      </c>
      <c r="B256" s="37">
        <f t="shared" si="16"/>
        <v>5851</v>
      </c>
      <c r="C256" s="37">
        <v>113.6</v>
      </c>
      <c r="D256" s="45">
        <f>(VLOOKUP(A256,'Spring Selection'!$S$3:$Y$5,7))*2.2*C256</f>
        <v>75.563711558825545</v>
      </c>
      <c r="E256" s="37"/>
      <c r="F256" s="37">
        <v>2300</v>
      </c>
      <c r="G256" s="37">
        <f t="shared" si="17"/>
        <v>5851</v>
      </c>
      <c r="H256" s="37">
        <v>133.5</v>
      </c>
      <c r="I256" s="51">
        <f>(VLOOKUP(F256,'Spring Selection'!$S$3:$Y$5,7))*2.2*H256</f>
        <v>90.496812878455003</v>
      </c>
      <c r="J256" s="49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</row>
    <row r="257" spans="1:30" ht="15.75" thickBot="1" x14ac:dyDescent="0.25">
      <c r="A257" s="32">
        <v>1727</v>
      </c>
      <c r="B257" s="32">
        <f t="shared" si="16"/>
        <v>5950</v>
      </c>
      <c r="C257" s="32">
        <v>115.2</v>
      </c>
      <c r="D257" s="45">
        <f>(VLOOKUP(A257,'Spring Selection'!$S$3:$Y$5,7))*2.2*C257</f>
        <v>76.627989186414638</v>
      </c>
      <c r="E257" s="32"/>
      <c r="F257" s="32">
        <v>2300</v>
      </c>
      <c r="G257" s="32">
        <f t="shared" si="17"/>
        <v>5950</v>
      </c>
      <c r="H257" s="32">
        <v>135.30000000000001</v>
      </c>
      <c r="I257" s="51">
        <f>(VLOOKUP(F257,'Spring Selection'!$S$3:$Y$5,7))*2.2*H257</f>
        <v>91.716994625130809</v>
      </c>
      <c r="J257" s="49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</row>
    <row r="258" spans="1:30" x14ac:dyDescent="0.2">
      <c r="A258" s="37">
        <v>1727</v>
      </c>
      <c r="B258" s="37">
        <f t="shared" si="16"/>
        <v>5951</v>
      </c>
      <c r="C258" s="37">
        <v>115.2</v>
      </c>
      <c r="D258" s="45">
        <f>(VLOOKUP(A258,'Spring Selection'!$S$3:$Y$5,7))*2.2*C258</f>
        <v>76.627989186414638</v>
      </c>
      <c r="E258" s="37"/>
      <c r="F258" s="37">
        <v>2300</v>
      </c>
      <c r="G258" s="37">
        <f t="shared" si="17"/>
        <v>5951</v>
      </c>
      <c r="H258" s="37">
        <v>135.6</v>
      </c>
      <c r="I258" s="51">
        <f>(VLOOKUP(F258,'Spring Selection'!$S$3:$Y$5,7))*2.2*H258</f>
        <v>91.920358249576765</v>
      </c>
      <c r="J258" s="49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</row>
    <row r="259" spans="1:30" ht="15.75" thickBot="1" x14ac:dyDescent="0.25">
      <c r="A259" s="32">
        <v>1727</v>
      </c>
      <c r="B259" s="32">
        <f t="shared" si="16"/>
        <v>6050</v>
      </c>
      <c r="C259" s="32">
        <v>116.8</v>
      </c>
      <c r="D259" s="45">
        <f>(VLOOKUP(A259,'Spring Selection'!$S$3:$Y$5,7))*2.2*C259</f>
        <v>77.69226681400373</v>
      </c>
      <c r="E259" s="32"/>
      <c r="F259" s="32">
        <v>2300</v>
      </c>
      <c r="G259" s="32">
        <f t="shared" si="17"/>
        <v>6050</v>
      </c>
      <c r="H259" s="32">
        <v>137.19999999999999</v>
      </c>
      <c r="I259" s="51">
        <f>(VLOOKUP(F259,'Spring Selection'!$S$3:$Y$5,7))*2.2*H259</f>
        <v>93.00496424662191</v>
      </c>
      <c r="J259" s="49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</row>
    <row r="260" spans="1:30" x14ac:dyDescent="0.2">
      <c r="A260" s="37">
        <v>1727</v>
      </c>
      <c r="B260" s="37">
        <f t="shared" si="16"/>
        <v>6051</v>
      </c>
      <c r="C260" s="37">
        <v>116.8</v>
      </c>
      <c r="D260" s="45">
        <f>(VLOOKUP(A260,'Spring Selection'!$S$3:$Y$5,7))*2.2*C260</f>
        <v>77.69226681400373</v>
      </c>
      <c r="E260" s="37"/>
      <c r="F260" s="37">
        <v>2300</v>
      </c>
      <c r="G260" s="37">
        <f t="shared" si="17"/>
        <v>6051</v>
      </c>
      <c r="H260" s="37">
        <v>137.19999999999999</v>
      </c>
      <c r="I260" s="51">
        <f>(VLOOKUP(F260,'Spring Selection'!$S$3:$Y$5,7))*2.2*H260</f>
        <v>93.00496424662191</v>
      </c>
      <c r="J260" s="49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</row>
    <row r="261" spans="1:30" ht="15.75" thickBot="1" x14ac:dyDescent="0.25">
      <c r="A261" s="32">
        <v>1727</v>
      </c>
      <c r="B261" s="32">
        <f t="shared" si="16"/>
        <v>6150</v>
      </c>
      <c r="C261" s="32">
        <v>118.4</v>
      </c>
      <c r="D261" s="45">
        <f>(VLOOKUP(A261,'Spring Selection'!$S$3:$Y$5,7))*2.2*C261</f>
        <v>78.756544441592823</v>
      </c>
      <c r="E261" s="32"/>
      <c r="F261" s="32">
        <v>2300</v>
      </c>
      <c r="G261" s="32">
        <f t="shared" si="17"/>
        <v>6150</v>
      </c>
      <c r="H261" s="32">
        <v>139.1</v>
      </c>
      <c r="I261" s="51">
        <f>(VLOOKUP(F261,'Spring Selection'!$S$3:$Y$5,7))*2.2*H261</f>
        <v>94.292933868113039</v>
      </c>
      <c r="J261" s="49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</row>
    <row r="262" spans="1:30" x14ac:dyDescent="0.2">
      <c r="A262" s="37">
        <v>1727</v>
      </c>
      <c r="B262" s="37">
        <f t="shared" si="16"/>
        <v>6151</v>
      </c>
      <c r="C262" s="37">
        <v>118.4</v>
      </c>
      <c r="D262" s="45">
        <f>(VLOOKUP(A262,'Spring Selection'!$S$3:$Y$5,7))*2.2*C262</f>
        <v>78.756544441592823</v>
      </c>
      <c r="E262" s="37"/>
      <c r="F262" s="37">
        <v>2300</v>
      </c>
      <c r="G262" s="37">
        <f t="shared" si="17"/>
        <v>6151</v>
      </c>
      <c r="H262" s="37">
        <v>139.1</v>
      </c>
      <c r="I262" s="51">
        <f>(VLOOKUP(F262,'Spring Selection'!$S$3:$Y$5,7))*2.2*H262</f>
        <v>94.292933868113039</v>
      </c>
      <c r="J262" s="49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</row>
    <row r="263" spans="1:30" ht="15.75" thickBot="1" x14ac:dyDescent="0.25">
      <c r="A263" s="32">
        <v>1727</v>
      </c>
      <c r="B263" s="32">
        <f t="shared" si="16"/>
        <v>6250</v>
      </c>
      <c r="C263" s="32">
        <v>120</v>
      </c>
      <c r="D263" s="45">
        <f>(VLOOKUP(A263,'Spring Selection'!$S$3:$Y$5,7))*2.2*C263</f>
        <v>79.820822069181915</v>
      </c>
      <c r="E263" s="32"/>
      <c r="F263" s="32">
        <v>2300</v>
      </c>
      <c r="G263" s="32">
        <f t="shared" si="17"/>
        <v>6250</v>
      </c>
      <c r="H263" s="32">
        <v>140.9</v>
      </c>
      <c r="I263" s="51">
        <f>(VLOOKUP(F263,'Spring Selection'!$S$3:$Y$5,7))*2.2*H263</f>
        <v>95.513115614788845</v>
      </c>
      <c r="J263" s="49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</row>
    <row r="264" spans="1:30" x14ac:dyDescent="0.2">
      <c r="A264" s="37">
        <v>1727</v>
      </c>
      <c r="B264" s="37">
        <f t="shared" si="16"/>
        <v>6251</v>
      </c>
      <c r="C264" s="37">
        <v>142.6</v>
      </c>
      <c r="D264" s="45">
        <f>(VLOOKUP(A264,'Spring Selection'!$S$3:$Y$5,7))*2.2*C264</f>
        <v>94.853743558877838</v>
      </c>
      <c r="E264" s="37"/>
      <c r="F264" s="37">
        <v>2300</v>
      </c>
      <c r="G264" s="37">
        <f t="shared" si="17"/>
        <v>6251</v>
      </c>
      <c r="H264" s="37">
        <v>163.6</v>
      </c>
      <c r="I264" s="51">
        <f>(VLOOKUP(F264,'Spring Selection'!$S$3:$Y$5,7))*2.2*H264</f>
        <v>110.90096319786696</v>
      </c>
      <c r="J264" s="49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</row>
    <row r="265" spans="1:30" ht="15.75" thickBot="1" x14ac:dyDescent="0.25">
      <c r="A265" s="32">
        <v>1727</v>
      </c>
      <c r="B265" s="32">
        <f t="shared" si="16"/>
        <v>6350</v>
      </c>
      <c r="C265" s="32">
        <v>146.30000000000001</v>
      </c>
      <c r="D265" s="45">
        <f>(VLOOKUP(A265,'Spring Selection'!$S$3:$Y$5,7))*2.2*C265</f>
        <v>97.314885572677625</v>
      </c>
      <c r="E265" s="32"/>
      <c r="F265" s="32">
        <v>2300</v>
      </c>
      <c r="G265" s="32">
        <f t="shared" si="17"/>
        <v>6350</v>
      </c>
      <c r="H265" s="32">
        <v>167.9</v>
      </c>
      <c r="I265" s="51">
        <f>(VLOOKUP(F265,'Spring Selection'!$S$3:$Y$5,7))*2.2*H265</f>
        <v>113.81584181492582</v>
      </c>
      <c r="J265" s="49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</row>
    <row r="266" spans="1:30" x14ac:dyDescent="0.2">
      <c r="A266" s="37">
        <v>1727</v>
      </c>
      <c r="B266" s="37">
        <f t="shared" si="16"/>
        <v>6351</v>
      </c>
      <c r="C266" s="37">
        <v>146.30000000000001</v>
      </c>
      <c r="D266" s="45">
        <f>(VLOOKUP(A266,'Spring Selection'!$S$3:$Y$5,7))*2.2*C266</f>
        <v>97.314885572677625</v>
      </c>
      <c r="E266" s="37"/>
      <c r="F266" s="37">
        <v>2300</v>
      </c>
      <c r="G266" s="37">
        <f t="shared" si="17"/>
        <v>6351</v>
      </c>
      <c r="H266" s="37">
        <v>167.9</v>
      </c>
      <c r="I266" s="51">
        <f>(VLOOKUP(F266,'Spring Selection'!$S$3:$Y$5,7))*2.2*H266</f>
        <v>113.81584181492582</v>
      </c>
      <c r="J266" s="49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</row>
    <row r="267" spans="1:30" ht="15.75" thickBot="1" x14ac:dyDescent="0.25">
      <c r="A267" s="32">
        <v>1727</v>
      </c>
      <c r="B267" s="32">
        <f t="shared" si="16"/>
        <v>6450</v>
      </c>
      <c r="C267" s="32">
        <v>148.30000000000001</v>
      </c>
      <c r="D267" s="45">
        <f>(VLOOKUP(A267,'Spring Selection'!$S$3:$Y$5,7))*2.2*C267</f>
        <v>98.64523260716399</v>
      </c>
      <c r="E267" s="32"/>
      <c r="F267" s="32">
        <v>2300</v>
      </c>
      <c r="G267" s="32">
        <f t="shared" si="17"/>
        <v>6450</v>
      </c>
      <c r="H267" s="32">
        <v>170.2</v>
      </c>
      <c r="I267" s="51">
        <f>(VLOOKUP(F267,'Spring Selection'!$S$3:$Y$5,7))*2.2*H267</f>
        <v>115.37496293567821</v>
      </c>
      <c r="J267" s="49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</row>
    <row r="268" spans="1:30" x14ac:dyDescent="0.2">
      <c r="A268" s="37">
        <v>1727</v>
      </c>
      <c r="B268" s="37">
        <f t="shared" si="16"/>
        <v>6451</v>
      </c>
      <c r="C268" s="37">
        <v>148.30000000000001</v>
      </c>
      <c r="D268" s="45">
        <f>(VLOOKUP(A268,'Spring Selection'!$S$3:$Y$5,7))*2.2*C268</f>
        <v>98.64523260716399</v>
      </c>
      <c r="E268" s="37"/>
      <c r="F268" s="37">
        <v>2300</v>
      </c>
      <c r="G268" s="37">
        <f t="shared" si="17"/>
        <v>6451</v>
      </c>
      <c r="H268" s="37">
        <v>170.2</v>
      </c>
      <c r="I268" s="51">
        <f>(VLOOKUP(F268,'Spring Selection'!$S$3:$Y$5,7))*2.2*H268</f>
        <v>115.37496293567821</v>
      </c>
      <c r="J268" s="49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</row>
    <row r="269" spans="1:30" ht="15.75" thickBot="1" x14ac:dyDescent="0.25">
      <c r="A269" s="32">
        <v>1727</v>
      </c>
      <c r="B269" s="32">
        <f t="shared" si="16"/>
        <v>6550</v>
      </c>
      <c r="C269" s="32">
        <v>150.30000000000001</v>
      </c>
      <c r="D269" s="45">
        <f>(VLOOKUP(A269,'Spring Selection'!$S$3:$Y$5,7))*2.2*C269</f>
        <v>99.975579641650356</v>
      </c>
      <c r="E269" s="32"/>
      <c r="F269" s="32">
        <v>2300</v>
      </c>
      <c r="G269" s="32">
        <f t="shared" si="17"/>
        <v>6550</v>
      </c>
      <c r="H269" s="32">
        <v>172.4</v>
      </c>
      <c r="I269" s="51">
        <f>(VLOOKUP(F269,'Spring Selection'!$S$3:$Y$5,7))*2.2*H269</f>
        <v>116.86629618161531</v>
      </c>
      <c r="J269" s="49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</row>
    <row r="270" spans="1:30" x14ac:dyDescent="0.2">
      <c r="A270" s="37">
        <v>1727</v>
      </c>
      <c r="B270" s="37">
        <f t="shared" si="16"/>
        <v>6551</v>
      </c>
      <c r="C270" s="37">
        <v>150.30000000000001</v>
      </c>
      <c r="D270" s="45">
        <f>(VLOOKUP(A270,'Spring Selection'!$S$3:$Y$5,7))*2.2*C270</f>
        <v>99.975579641650356</v>
      </c>
      <c r="E270" s="37"/>
      <c r="F270" s="37">
        <v>2300</v>
      </c>
      <c r="G270" s="37">
        <f t="shared" si="17"/>
        <v>6551</v>
      </c>
      <c r="H270" s="37">
        <v>172.4</v>
      </c>
      <c r="I270" s="51">
        <f>(VLOOKUP(F270,'Spring Selection'!$S$3:$Y$5,7))*2.2*H270</f>
        <v>116.86629618161531</v>
      </c>
      <c r="J270" s="49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</row>
    <row r="271" spans="1:30" ht="15.75" thickBot="1" x14ac:dyDescent="0.25">
      <c r="A271" s="32">
        <v>1727</v>
      </c>
      <c r="B271" s="32">
        <f t="shared" si="16"/>
        <v>6650</v>
      </c>
      <c r="C271" s="32">
        <v>152.19999999999999</v>
      </c>
      <c r="D271" s="45">
        <f>(VLOOKUP(A271,'Spring Selection'!$S$3:$Y$5,7))*2.2*C271</f>
        <v>101.23940932441239</v>
      </c>
      <c r="E271" s="32"/>
      <c r="F271" s="32">
        <v>2300</v>
      </c>
      <c r="G271" s="32">
        <f t="shared" si="17"/>
        <v>6650</v>
      </c>
      <c r="H271" s="32">
        <v>174.6</v>
      </c>
      <c r="I271" s="51">
        <f>(VLOOKUP(F271,'Spring Selection'!$S$3:$Y$5,7))*2.2*H271</f>
        <v>118.35762942755238</v>
      </c>
      <c r="J271" s="49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</row>
    <row r="272" spans="1:30" x14ac:dyDescent="0.2">
      <c r="A272" s="42"/>
      <c r="B272" s="42"/>
      <c r="C272" s="42"/>
      <c r="D272" s="46"/>
      <c r="E272" s="42"/>
      <c r="F272" s="42"/>
      <c r="G272" s="42"/>
      <c r="H272" s="42"/>
      <c r="I272" s="52"/>
      <c r="J272" s="49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</row>
    <row r="273" spans="1:30" x14ac:dyDescent="0.2">
      <c r="A273" s="42"/>
      <c r="B273" s="42"/>
      <c r="C273" s="42"/>
      <c r="D273" s="46"/>
      <c r="E273" s="42"/>
      <c r="F273" s="42"/>
      <c r="G273" s="42"/>
      <c r="H273" s="42"/>
      <c r="I273" s="52"/>
      <c r="J273" s="49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</row>
    <row r="274" spans="1:30" x14ac:dyDescent="0.2">
      <c r="A274" s="43" t="s">
        <v>143</v>
      </c>
      <c r="B274" s="42"/>
      <c r="C274" s="42"/>
      <c r="D274" s="46" t="s">
        <v>147</v>
      </c>
      <c r="E274" s="42"/>
      <c r="F274" s="42"/>
      <c r="G274" s="42"/>
      <c r="H274" s="42"/>
      <c r="I274" s="46"/>
      <c r="J274" s="49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</row>
    <row r="275" spans="1:30" ht="15.75" thickBot="1" x14ac:dyDescent="0.25">
      <c r="A275" s="35" t="s">
        <v>140</v>
      </c>
      <c r="B275" s="32" t="s">
        <v>141</v>
      </c>
      <c r="C275" s="32" t="s">
        <v>142</v>
      </c>
      <c r="D275" s="44" t="s">
        <v>3</v>
      </c>
      <c r="E275" s="32"/>
      <c r="F275" s="32" t="s">
        <v>140</v>
      </c>
      <c r="G275" s="32" t="s">
        <v>141</v>
      </c>
      <c r="H275" s="32" t="s">
        <v>142</v>
      </c>
      <c r="I275" s="44" t="s">
        <v>3</v>
      </c>
      <c r="J275" s="49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</row>
    <row r="276" spans="1:30" x14ac:dyDescent="0.2">
      <c r="A276" s="39">
        <v>2301</v>
      </c>
      <c r="B276" s="37">
        <v>2351</v>
      </c>
      <c r="C276" s="37">
        <v>49.7</v>
      </c>
      <c r="D276" s="45">
        <f>(VLOOKUP(A276,'Spring Selection'!$S$3:$Y$5,7))*2.2*C276</f>
        <v>33.690573783215086</v>
      </c>
      <c r="E276" s="37"/>
      <c r="F276" s="37">
        <v>2874</v>
      </c>
      <c r="G276" s="37">
        <f t="shared" ref="G276:G307" si="18">B276</f>
        <v>2351</v>
      </c>
      <c r="H276" s="37">
        <v>57.5</v>
      </c>
      <c r="I276" s="45">
        <f>(VLOOKUP(F276,'Spring Selection'!$S$3:$Y$5,7))*2.2*H276</f>
        <v>38.978028018810207</v>
      </c>
      <c r="J276" s="49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</row>
    <row r="277" spans="1:30" ht="15.75" thickBot="1" x14ac:dyDescent="0.25">
      <c r="A277" s="35">
        <v>2301</v>
      </c>
      <c r="B277" s="32">
        <v>2450</v>
      </c>
      <c r="C277" s="32">
        <v>51.3</v>
      </c>
      <c r="D277" s="45">
        <f>(VLOOKUP(A277,'Spring Selection'!$S$3:$Y$5,7))*2.2*C277</f>
        <v>34.775179780260238</v>
      </c>
      <c r="E277" s="32"/>
      <c r="F277" s="32">
        <v>2874</v>
      </c>
      <c r="G277" s="32">
        <f t="shared" si="18"/>
        <v>2450</v>
      </c>
      <c r="H277" s="32">
        <v>59.4</v>
      </c>
      <c r="I277" s="45">
        <f>(VLOOKUP(F277,'Spring Selection'!$S$3:$Y$5,7))*2.2*H277</f>
        <v>40.265997640301329</v>
      </c>
      <c r="J277" s="49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</row>
    <row r="278" spans="1:30" x14ac:dyDescent="0.2">
      <c r="A278" s="39">
        <v>2301</v>
      </c>
      <c r="B278" s="37">
        <f t="shared" ref="B278:B308" si="19">B276+100</f>
        <v>2451</v>
      </c>
      <c r="C278" s="37">
        <v>51.3</v>
      </c>
      <c r="D278" s="45">
        <f>(VLOOKUP(A278,'Spring Selection'!$S$3:$Y$5,7))*2.2*C278</f>
        <v>34.775179780260238</v>
      </c>
      <c r="E278" s="37"/>
      <c r="F278" s="37">
        <v>2874</v>
      </c>
      <c r="G278" s="37">
        <f t="shared" si="18"/>
        <v>2451</v>
      </c>
      <c r="H278" s="37">
        <v>59.4</v>
      </c>
      <c r="I278" s="45">
        <f>(VLOOKUP(F278,'Spring Selection'!$S$3:$Y$5,7))*2.2*H278</f>
        <v>40.265997640301329</v>
      </c>
      <c r="J278" s="49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</row>
    <row r="279" spans="1:30" ht="15.75" thickBot="1" x14ac:dyDescent="0.25">
      <c r="A279" s="35">
        <v>2301</v>
      </c>
      <c r="B279" s="32">
        <f t="shared" si="19"/>
        <v>2550</v>
      </c>
      <c r="C279" s="32">
        <v>52.9</v>
      </c>
      <c r="D279" s="45">
        <f>(VLOOKUP(A279,'Spring Selection'!$S$3:$Y$5,7))*2.2*C279</f>
        <v>35.85978577730539</v>
      </c>
      <c r="E279" s="32"/>
      <c r="F279" s="32">
        <v>2874</v>
      </c>
      <c r="G279" s="32">
        <f t="shared" si="18"/>
        <v>2550</v>
      </c>
      <c r="H279" s="32">
        <v>61.3</v>
      </c>
      <c r="I279" s="45">
        <f>(VLOOKUP(F279,'Spring Selection'!$S$3:$Y$5,7))*2.2*H279</f>
        <v>41.553967261792444</v>
      </c>
      <c r="J279" s="49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</row>
    <row r="280" spans="1:30" x14ac:dyDescent="0.2">
      <c r="A280" s="39">
        <v>2301</v>
      </c>
      <c r="B280" s="37">
        <f t="shared" si="19"/>
        <v>2551</v>
      </c>
      <c r="C280" s="37">
        <v>52.9</v>
      </c>
      <c r="D280" s="45">
        <f>(VLOOKUP(A280,'Spring Selection'!$S$3:$Y$5,7))*2.2*C280</f>
        <v>35.85978577730539</v>
      </c>
      <c r="E280" s="37"/>
      <c r="F280" s="37">
        <v>2874</v>
      </c>
      <c r="G280" s="37">
        <f t="shared" si="18"/>
        <v>2551</v>
      </c>
      <c r="H280" s="37">
        <v>61.3</v>
      </c>
      <c r="I280" s="45">
        <f>(VLOOKUP(F280,'Spring Selection'!$S$3:$Y$5,7))*2.2*H280</f>
        <v>41.553967261792444</v>
      </c>
      <c r="J280" s="49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</row>
    <row r="281" spans="1:30" ht="15.75" thickBot="1" x14ac:dyDescent="0.25">
      <c r="A281" s="35">
        <v>2301</v>
      </c>
      <c r="B281" s="32">
        <f t="shared" si="19"/>
        <v>2650</v>
      </c>
      <c r="C281" s="32">
        <v>54.6</v>
      </c>
      <c r="D281" s="45">
        <f>(VLOOKUP(A281,'Spring Selection'!$S$3:$Y$5,7))*2.2*C281</f>
        <v>37.012179649165866</v>
      </c>
      <c r="E281" s="32"/>
      <c r="F281" s="32">
        <v>2874</v>
      </c>
      <c r="G281" s="32">
        <f t="shared" si="18"/>
        <v>2650</v>
      </c>
      <c r="H281" s="32">
        <v>63.2</v>
      </c>
      <c r="I281" s="45">
        <f>(VLOOKUP(F281,'Spring Selection'!$S$3:$Y$5,7))*2.2*H281</f>
        <v>42.841936883283573</v>
      </c>
      <c r="J281" s="49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</row>
    <row r="282" spans="1:30" x14ac:dyDescent="0.2">
      <c r="A282" s="39">
        <v>2301</v>
      </c>
      <c r="B282" s="37">
        <f t="shared" si="19"/>
        <v>2651</v>
      </c>
      <c r="C282" s="37">
        <v>54.6</v>
      </c>
      <c r="D282" s="45">
        <f>(VLOOKUP(A282,'Spring Selection'!$S$3:$Y$5,7))*2.2*C282</f>
        <v>37.012179649165866</v>
      </c>
      <c r="E282" s="37"/>
      <c r="F282" s="37">
        <v>2874</v>
      </c>
      <c r="G282" s="37">
        <f t="shared" si="18"/>
        <v>2651</v>
      </c>
      <c r="H282" s="37">
        <v>63.2</v>
      </c>
      <c r="I282" s="45">
        <f>(VLOOKUP(F282,'Spring Selection'!$S$3:$Y$5,7))*2.2*H282</f>
        <v>42.841936883283573</v>
      </c>
      <c r="J282" s="49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</row>
    <row r="283" spans="1:30" ht="15.75" thickBot="1" x14ac:dyDescent="0.25">
      <c r="A283" s="35">
        <v>2301</v>
      </c>
      <c r="B283" s="32">
        <f t="shared" si="19"/>
        <v>2750</v>
      </c>
      <c r="C283" s="32">
        <v>56.2</v>
      </c>
      <c r="D283" s="45">
        <f>(VLOOKUP(A283,'Spring Selection'!$S$3:$Y$5,7))*2.2*C283</f>
        <v>38.096785646211025</v>
      </c>
      <c r="E283" s="32"/>
      <c r="F283" s="32">
        <v>2874</v>
      </c>
      <c r="G283" s="32">
        <f t="shared" si="18"/>
        <v>2750</v>
      </c>
      <c r="H283" s="32">
        <v>65.099999999999994</v>
      </c>
      <c r="I283" s="45">
        <f>(VLOOKUP(F283,'Spring Selection'!$S$3:$Y$5,7))*2.2*H283</f>
        <v>44.129906504774688</v>
      </c>
      <c r="J283" s="49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</row>
    <row r="284" spans="1:30" x14ac:dyDescent="0.2">
      <c r="A284" s="39">
        <v>2301</v>
      </c>
      <c r="B284" s="37">
        <f t="shared" si="19"/>
        <v>2751</v>
      </c>
      <c r="C284" s="37">
        <v>56.2</v>
      </c>
      <c r="D284" s="45">
        <f>(VLOOKUP(A284,'Spring Selection'!$S$3:$Y$5,7))*2.2*C284</f>
        <v>38.096785646211025</v>
      </c>
      <c r="E284" s="37"/>
      <c r="F284" s="37">
        <v>2874</v>
      </c>
      <c r="G284" s="37">
        <f t="shared" si="18"/>
        <v>2751</v>
      </c>
      <c r="H284" s="37">
        <v>65.099999999999994</v>
      </c>
      <c r="I284" s="45">
        <f>(VLOOKUP(F284,'Spring Selection'!$S$3:$Y$5,7))*2.2*H284</f>
        <v>44.129906504774688</v>
      </c>
      <c r="J284" s="49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</row>
    <row r="285" spans="1:30" ht="15.75" thickBot="1" x14ac:dyDescent="0.25">
      <c r="A285" s="35">
        <v>2301</v>
      </c>
      <c r="B285" s="32">
        <f t="shared" si="19"/>
        <v>2850</v>
      </c>
      <c r="C285" s="32">
        <v>57.8</v>
      </c>
      <c r="D285" s="45">
        <f>(VLOOKUP(A285,'Spring Selection'!$S$3:$Y$5,7))*2.2*C285</f>
        <v>39.18139164325617</v>
      </c>
      <c r="E285" s="32"/>
      <c r="F285" s="32">
        <v>2874</v>
      </c>
      <c r="G285" s="32">
        <f t="shared" si="18"/>
        <v>2850</v>
      </c>
      <c r="H285" s="32">
        <v>67</v>
      </c>
      <c r="I285" s="45">
        <f>(VLOOKUP(F285,'Spring Selection'!$S$3:$Y$5,7))*2.2*H285</f>
        <v>45.41787612626581</v>
      </c>
      <c r="J285" s="49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</row>
    <row r="286" spans="1:30" x14ac:dyDescent="0.2">
      <c r="A286" s="39">
        <v>2301</v>
      </c>
      <c r="B286" s="37">
        <f t="shared" si="19"/>
        <v>2851</v>
      </c>
      <c r="C286" s="37">
        <v>57.8</v>
      </c>
      <c r="D286" s="45">
        <f>(VLOOKUP(A286,'Spring Selection'!$S$3:$Y$5,7))*2.2*C286</f>
        <v>39.18139164325617</v>
      </c>
      <c r="E286" s="37"/>
      <c r="F286" s="37">
        <v>2874</v>
      </c>
      <c r="G286" s="37">
        <f t="shared" si="18"/>
        <v>2851</v>
      </c>
      <c r="H286" s="37">
        <v>67</v>
      </c>
      <c r="I286" s="45">
        <f>(VLOOKUP(F286,'Spring Selection'!$S$3:$Y$5,7))*2.2*H286</f>
        <v>45.41787612626581</v>
      </c>
      <c r="J286" s="49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</row>
    <row r="287" spans="1:30" ht="15.75" thickBot="1" x14ac:dyDescent="0.25">
      <c r="A287" s="35">
        <v>2301</v>
      </c>
      <c r="B287" s="32">
        <f t="shared" si="19"/>
        <v>2950</v>
      </c>
      <c r="C287" s="32">
        <v>59.5</v>
      </c>
      <c r="D287" s="45">
        <f>(VLOOKUP(A287,'Spring Selection'!$S$3:$Y$5,7))*2.2*C287</f>
        <v>40.333785515116652</v>
      </c>
      <c r="E287" s="32"/>
      <c r="F287" s="32">
        <v>2874</v>
      </c>
      <c r="G287" s="32">
        <f t="shared" si="18"/>
        <v>2950</v>
      </c>
      <c r="H287" s="32">
        <v>68.900000000000006</v>
      </c>
      <c r="I287" s="45">
        <f>(VLOOKUP(F287,'Spring Selection'!$S$3:$Y$5,7))*2.2*H287</f>
        <v>46.705845747756932</v>
      </c>
      <c r="J287" s="49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</row>
    <row r="288" spans="1:30" x14ac:dyDescent="0.2">
      <c r="A288" s="39">
        <v>2301</v>
      </c>
      <c r="B288" s="37">
        <f t="shared" si="19"/>
        <v>2951</v>
      </c>
      <c r="C288" s="37">
        <v>59.5</v>
      </c>
      <c r="D288" s="45">
        <f>(VLOOKUP(A288,'Spring Selection'!$S$3:$Y$5,7))*2.2*C288</f>
        <v>40.333785515116652</v>
      </c>
      <c r="E288" s="37"/>
      <c r="F288" s="37">
        <v>2874</v>
      </c>
      <c r="G288" s="37">
        <f t="shared" si="18"/>
        <v>2951</v>
      </c>
      <c r="H288" s="37">
        <v>68.900000000000006</v>
      </c>
      <c r="I288" s="45">
        <f>(VLOOKUP(F288,'Spring Selection'!$S$3:$Y$5,7))*2.2*H288</f>
        <v>46.705845747756932</v>
      </c>
      <c r="J288" s="49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</row>
    <row r="289" spans="1:30" ht="15.75" thickBot="1" x14ac:dyDescent="0.25">
      <c r="A289" s="35">
        <v>2301</v>
      </c>
      <c r="B289" s="32">
        <f t="shared" si="19"/>
        <v>3050</v>
      </c>
      <c r="C289" s="32">
        <v>61.1</v>
      </c>
      <c r="D289" s="45">
        <f>(VLOOKUP(A289,'Spring Selection'!$S$3:$Y$5,7))*2.2*C289</f>
        <v>41.418391512161804</v>
      </c>
      <c r="E289" s="32"/>
      <c r="F289" s="32">
        <v>2874</v>
      </c>
      <c r="G289" s="32">
        <f t="shared" si="18"/>
        <v>3050</v>
      </c>
      <c r="H289" s="32">
        <v>71</v>
      </c>
      <c r="I289" s="45">
        <f>(VLOOKUP(F289,'Spring Selection'!$S$3:$Y$5,7))*2.2*H289</f>
        <v>48.129391118878694</v>
      </c>
      <c r="J289" s="49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</row>
    <row r="290" spans="1:30" x14ac:dyDescent="0.2">
      <c r="A290" s="39">
        <v>2301</v>
      </c>
      <c r="B290" s="37">
        <f t="shared" si="19"/>
        <v>3051</v>
      </c>
      <c r="C290" s="37">
        <v>61.1</v>
      </c>
      <c r="D290" s="45">
        <f>(VLOOKUP(A290,'Spring Selection'!$S$3:$Y$5,7))*2.2*C290</f>
        <v>41.418391512161804</v>
      </c>
      <c r="E290" s="37"/>
      <c r="F290" s="37">
        <v>2874</v>
      </c>
      <c r="G290" s="37">
        <f t="shared" si="18"/>
        <v>3051</v>
      </c>
      <c r="H290" s="37">
        <v>71</v>
      </c>
      <c r="I290" s="45">
        <f>(VLOOKUP(F290,'Spring Selection'!$S$3:$Y$5,7))*2.2*H290</f>
        <v>48.129391118878694</v>
      </c>
      <c r="J290" s="49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</row>
    <row r="291" spans="1:30" ht="15.75" thickBot="1" x14ac:dyDescent="0.25">
      <c r="A291" s="35">
        <v>2301</v>
      </c>
      <c r="B291" s="32">
        <f t="shared" si="19"/>
        <v>3150</v>
      </c>
      <c r="C291" s="32">
        <v>62.7</v>
      </c>
      <c r="D291" s="45">
        <f>(VLOOKUP(A291,'Spring Selection'!$S$3:$Y$5,7))*2.2*C291</f>
        <v>42.502997509206963</v>
      </c>
      <c r="E291" s="32"/>
      <c r="F291" s="32">
        <v>2874</v>
      </c>
      <c r="G291" s="32">
        <f t="shared" si="18"/>
        <v>3150</v>
      </c>
      <c r="H291" s="32">
        <v>72.900000000000006</v>
      </c>
      <c r="I291" s="45">
        <f>(VLOOKUP(F291,'Spring Selection'!$S$3:$Y$5,7))*2.2*H291</f>
        <v>49.417360740369816</v>
      </c>
      <c r="J291" s="49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</row>
    <row r="292" spans="1:30" x14ac:dyDescent="0.2">
      <c r="A292" s="39">
        <v>2301</v>
      </c>
      <c r="B292" s="37">
        <f t="shared" si="19"/>
        <v>3151</v>
      </c>
      <c r="C292" s="37">
        <v>62.7</v>
      </c>
      <c r="D292" s="45">
        <f>(VLOOKUP(A292,'Spring Selection'!$S$3:$Y$5,7))*2.2*C292</f>
        <v>42.502997509206963</v>
      </c>
      <c r="E292" s="37"/>
      <c r="F292" s="37">
        <v>2874</v>
      </c>
      <c r="G292" s="37">
        <f t="shared" si="18"/>
        <v>3151</v>
      </c>
      <c r="H292" s="37">
        <v>72.900000000000006</v>
      </c>
      <c r="I292" s="45">
        <f>(VLOOKUP(F292,'Spring Selection'!$S$3:$Y$5,7))*2.2*H292</f>
        <v>49.417360740369816</v>
      </c>
      <c r="J292" s="49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</row>
    <row r="293" spans="1:30" ht="15.75" thickBot="1" x14ac:dyDescent="0.25">
      <c r="A293" s="35">
        <v>2301</v>
      </c>
      <c r="B293" s="32">
        <f t="shared" si="19"/>
        <v>3250</v>
      </c>
      <c r="C293" s="32">
        <v>67.099999999999994</v>
      </c>
      <c r="D293" s="45">
        <f>(VLOOKUP(A293,'Spring Selection'!$S$3:$Y$5,7))*2.2*C293</f>
        <v>45.485664001081126</v>
      </c>
      <c r="E293" s="32"/>
      <c r="F293" s="32">
        <v>2874</v>
      </c>
      <c r="G293" s="32">
        <f t="shared" si="18"/>
        <v>3250</v>
      </c>
      <c r="H293" s="32">
        <v>78.599999999999994</v>
      </c>
      <c r="I293" s="45">
        <f>(VLOOKUP(F293,'Spring Selection'!$S$3:$Y$5,7))*2.2*H293</f>
        <v>53.281269604843168</v>
      </c>
      <c r="J293" s="49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</row>
    <row r="294" spans="1:30" x14ac:dyDescent="0.2">
      <c r="A294" s="39">
        <v>2301</v>
      </c>
      <c r="B294" s="37">
        <f t="shared" si="19"/>
        <v>3251</v>
      </c>
      <c r="C294" s="37">
        <v>67.099999999999994</v>
      </c>
      <c r="D294" s="45">
        <f>(VLOOKUP(A294,'Spring Selection'!$S$3:$Y$5,7))*2.2*C294</f>
        <v>45.485664001081126</v>
      </c>
      <c r="E294" s="37"/>
      <c r="F294" s="37">
        <v>2874</v>
      </c>
      <c r="G294" s="37">
        <f t="shared" si="18"/>
        <v>3251</v>
      </c>
      <c r="H294" s="37">
        <v>78.599999999999994</v>
      </c>
      <c r="I294" s="45">
        <f>(VLOOKUP(F294,'Spring Selection'!$S$3:$Y$5,7))*2.2*H294</f>
        <v>53.281269604843168</v>
      </c>
      <c r="J294" s="49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</row>
    <row r="295" spans="1:30" ht="15.75" thickBot="1" x14ac:dyDescent="0.25">
      <c r="A295" s="35">
        <v>2301</v>
      </c>
      <c r="B295" s="32">
        <f t="shared" si="19"/>
        <v>3350</v>
      </c>
      <c r="C295" s="32">
        <v>68.8</v>
      </c>
      <c r="D295" s="45">
        <f>(VLOOKUP(A295,'Spring Selection'!$S$3:$Y$5,7))*2.2*C295</f>
        <v>46.638057872941602</v>
      </c>
      <c r="E295" s="32"/>
      <c r="F295" s="32">
        <v>2874</v>
      </c>
      <c r="G295" s="32">
        <f t="shared" si="18"/>
        <v>3350</v>
      </c>
      <c r="H295" s="32">
        <v>80.5</v>
      </c>
      <c r="I295" s="45">
        <f>(VLOOKUP(F295,'Spring Selection'!$S$3:$Y$5,7))*2.2*H295</f>
        <v>54.56923922633429</v>
      </c>
      <c r="J295" s="49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</row>
    <row r="296" spans="1:30" x14ac:dyDescent="0.2">
      <c r="A296" s="39">
        <v>2301</v>
      </c>
      <c r="B296" s="37">
        <f t="shared" si="19"/>
        <v>3351</v>
      </c>
      <c r="C296" s="37">
        <v>68.8</v>
      </c>
      <c r="D296" s="45">
        <f>(VLOOKUP(A296,'Spring Selection'!$S$3:$Y$5,7))*2.2*C296</f>
        <v>46.638057872941602</v>
      </c>
      <c r="E296" s="37"/>
      <c r="F296" s="37">
        <v>2874</v>
      </c>
      <c r="G296" s="37">
        <f t="shared" si="18"/>
        <v>3351</v>
      </c>
      <c r="H296" s="37">
        <v>80.5</v>
      </c>
      <c r="I296" s="45">
        <f>(VLOOKUP(F296,'Spring Selection'!$S$3:$Y$5,7))*2.2*H296</f>
        <v>54.56923922633429</v>
      </c>
      <c r="J296" s="49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</row>
    <row r="297" spans="1:30" ht="15.75" thickBot="1" x14ac:dyDescent="0.25">
      <c r="A297" s="35">
        <v>2301</v>
      </c>
      <c r="B297" s="32">
        <f t="shared" si="19"/>
        <v>3450</v>
      </c>
      <c r="C297" s="32">
        <v>71</v>
      </c>
      <c r="D297" s="45">
        <f>(VLOOKUP(A297,'Spring Selection'!$S$3:$Y$5,7))*2.2*C297</f>
        <v>48.129391118878694</v>
      </c>
      <c r="E297" s="32"/>
      <c r="F297" s="32">
        <v>2874</v>
      </c>
      <c r="G297" s="32">
        <f t="shared" si="18"/>
        <v>3450</v>
      </c>
      <c r="H297" s="32">
        <v>82.4</v>
      </c>
      <c r="I297" s="45">
        <f>(VLOOKUP(F297,'Spring Selection'!$S$3:$Y$5,7))*2.2*H297</f>
        <v>55.857208847825419</v>
      </c>
      <c r="J297" s="49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</row>
    <row r="298" spans="1:30" x14ac:dyDescent="0.2">
      <c r="A298" s="39">
        <v>2301</v>
      </c>
      <c r="B298" s="37">
        <f t="shared" si="19"/>
        <v>3451</v>
      </c>
      <c r="C298" s="37">
        <v>71</v>
      </c>
      <c r="D298" s="45">
        <f>(VLOOKUP(A298,'Spring Selection'!$S$3:$Y$5,7))*2.2*C298</f>
        <v>48.129391118878694</v>
      </c>
      <c r="E298" s="37"/>
      <c r="F298" s="37">
        <v>2874</v>
      </c>
      <c r="G298" s="37">
        <f t="shared" si="18"/>
        <v>3451</v>
      </c>
      <c r="H298" s="37">
        <v>82.4</v>
      </c>
      <c r="I298" s="45">
        <f>(VLOOKUP(F298,'Spring Selection'!$S$3:$Y$5,7))*2.2*H298</f>
        <v>55.857208847825419</v>
      </c>
      <c r="J298" s="49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</row>
    <row r="299" spans="1:30" ht="15.75" thickBot="1" x14ac:dyDescent="0.25">
      <c r="A299" s="35">
        <v>2301</v>
      </c>
      <c r="B299" s="32">
        <f t="shared" si="19"/>
        <v>3550</v>
      </c>
      <c r="C299" s="32">
        <v>72.599999999999994</v>
      </c>
      <c r="D299" s="45">
        <f>(VLOOKUP(A299,'Spring Selection'!$S$3:$Y$5,7))*2.2*C299</f>
        <v>49.213997115923846</v>
      </c>
      <c r="E299" s="32"/>
      <c r="F299" s="32">
        <v>2874</v>
      </c>
      <c r="G299" s="32">
        <f t="shared" si="18"/>
        <v>3550</v>
      </c>
      <c r="H299" s="32">
        <v>84.3</v>
      </c>
      <c r="I299" s="45">
        <f>(VLOOKUP(F299,'Spring Selection'!$S$3:$Y$5,7))*2.2*H299</f>
        <v>57.145178469316534</v>
      </c>
      <c r="J299" s="49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</row>
    <row r="300" spans="1:30" x14ac:dyDescent="0.2">
      <c r="A300" s="39">
        <v>2301</v>
      </c>
      <c r="B300" s="37">
        <f t="shared" si="19"/>
        <v>3551</v>
      </c>
      <c r="C300" s="37">
        <v>72.599999999999994</v>
      </c>
      <c r="D300" s="45">
        <f>(VLOOKUP(A300,'Spring Selection'!$S$3:$Y$5,7))*2.2*C300</f>
        <v>49.213997115923846</v>
      </c>
      <c r="E300" s="37"/>
      <c r="F300" s="37">
        <v>2874</v>
      </c>
      <c r="G300" s="37">
        <f t="shared" si="18"/>
        <v>3551</v>
      </c>
      <c r="H300" s="37">
        <v>84.3</v>
      </c>
      <c r="I300" s="45">
        <f>(VLOOKUP(F300,'Spring Selection'!$S$3:$Y$5,7))*2.2*H300</f>
        <v>57.145178469316534</v>
      </c>
      <c r="J300" s="49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</row>
    <row r="301" spans="1:30" ht="15.75" thickBot="1" x14ac:dyDescent="0.25">
      <c r="A301" s="35">
        <v>2301</v>
      </c>
      <c r="B301" s="32">
        <f t="shared" si="19"/>
        <v>3650</v>
      </c>
      <c r="C301" s="32">
        <v>74.2</v>
      </c>
      <c r="D301" s="45">
        <f>(VLOOKUP(A301,'Spring Selection'!$S$3:$Y$5,7))*2.2*C301</f>
        <v>50.298603112969005</v>
      </c>
      <c r="E301" s="32"/>
      <c r="F301" s="32">
        <v>2874</v>
      </c>
      <c r="G301" s="32">
        <f t="shared" si="18"/>
        <v>3650</v>
      </c>
      <c r="H301" s="32">
        <v>86.2</v>
      </c>
      <c r="I301" s="45">
        <f>(VLOOKUP(F301,'Spring Selection'!$S$3:$Y$5,7))*2.2*H301</f>
        <v>58.433148090807656</v>
      </c>
      <c r="J301" s="49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</row>
    <row r="302" spans="1:30" x14ac:dyDescent="0.2">
      <c r="A302" s="39">
        <v>2301</v>
      </c>
      <c r="B302" s="37">
        <f t="shared" si="19"/>
        <v>3651</v>
      </c>
      <c r="C302" s="37">
        <v>74.2</v>
      </c>
      <c r="D302" s="45">
        <f>(VLOOKUP(A302,'Spring Selection'!$S$3:$Y$5,7))*2.2*C302</f>
        <v>50.298603112969005</v>
      </c>
      <c r="E302" s="37"/>
      <c r="F302" s="37">
        <v>2874</v>
      </c>
      <c r="G302" s="37">
        <f t="shared" si="18"/>
        <v>3651</v>
      </c>
      <c r="H302" s="37">
        <v>86.2</v>
      </c>
      <c r="I302" s="45">
        <f>(VLOOKUP(F302,'Spring Selection'!$S$3:$Y$5,7))*2.2*H302</f>
        <v>58.433148090807656</v>
      </c>
      <c r="J302" s="49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</row>
    <row r="303" spans="1:30" ht="15.75" thickBot="1" x14ac:dyDescent="0.25">
      <c r="A303" s="35">
        <v>2301</v>
      </c>
      <c r="B303" s="32">
        <f t="shared" si="19"/>
        <v>3750</v>
      </c>
      <c r="C303" s="32">
        <v>75.900000000000006</v>
      </c>
      <c r="D303" s="45">
        <f>(VLOOKUP(A303,'Spring Selection'!$S$3:$Y$5,7))*2.2*C303</f>
        <v>51.45099698482948</v>
      </c>
      <c r="E303" s="32"/>
      <c r="F303" s="32">
        <v>2874</v>
      </c>
      <c r="G303" s="32">
        <f t="shared" si="18"/>
        <v>3750</v>
      </c>
      <c r="H303" s="32">
        <v>88</v>
      </c>
      <c r="I303" s="45">
        <f>(VLOOKUP(F303,'Spring Selection'!$S$3:$Y$5,7))*2.2*H303</f>
        <v>59.653329837483447</v>
      </c>
      <c r="J303" s="49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</row>
    <row r="304" spans="1:30" x14ac:dyDescent="0.2">
      <c r="A304" s="39">
        <v>2301</v>
      </c>
      <c r="B304" s="37">
        <f t="shared" si="19"/>
        <v>3751</v>
      </c>
      <c r="C304" s="37">
        <v>75.900000000000006</v>
      </c>
      <c r="D304" s="45">
        <f>(VLOOKUP(A304,'Spring Selection'!$S$3:$Y$5,7))*2.2*C304</f>
        <v>51.45099698482948</v>
      </c>
      <c r="E304" s="37"/>
      <c r="F304" s="37">
        <v>2874</v>
      </c>
      <c r="G304" s="37">
        <f t="shared" si="18"/>
        <v>3751</v>
      </c>
      <c r="H304" s="37">
        <v>88</v>
      </c>
      <c r="I304" s="45">
        <f>(VLOOKUP(F304,'Spring Selection'!$S$3:$Y$5,7))*2.2*H304</f>
        <v>59.653329837483447</v>
      </c>
      <c r="J304" s="49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</row>
    <row r="305" spans="1:30" ht="15.75" thickBot="1" x14ac:dyDescent="0.25">
      <c r="A305" s="35">
        <v>2301</v>
      </c>
      <c r="B305" s="32">
        <f t="shared" si="19"/>
        <v>3850</v>
      </c>
      <c r="C305" s="32">
        <v>77.5</v>
      </c>
      <c r="D305" s="45">
        <f>(VLOOKUP(A305,'Spring Selection'!$S$3:$Y$5,7))*2.2*C305</f>
        <v>52.535602981874632</v>
      </c>
      <c r="E305" s="32"/>
      <c r="F305" s="32">
        <v>2874</v>
      </c>
      <c r="G305" s="32">
        <f t="shared" si="18"/>
        <v>3850</v>
      </c>
      <c r="H305" s="32">
        <v>89.9</v>
      </c>
      <c r="I305" s="45">
        <f>(VLOOKUP(F305,'Spring Selection'!$S$3:$Y$5,7))*2.2*H305</f>
        <v>60.941299458974576</v>
      </c>
      <c r="J305" s="49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</row>
    <row r="306" spans="1:30" x14ac:dyDescent="0.2">
      <c r="A306" s="39">
        <v>2301</v>
      </c>
      <c r="B306" s="37">
        <f t="shared" si="19"/>
        <v>3851</v>
      </c>
      <c r="C306" s="37">
        <v>81</v>
      </c>
      <c r="D306" s="45">
        <f>(VLOOKUP(A306,'Spring Selection'!$S$3:$Y$5,7))*2.2*C306</f>
        <v>54.908178600410906</v>
      </c>
      <c r="E306" s="37"/>
      <c r="F306" s="37">
        <v>2874</v>
      </c>
      <c r="G306" s="37">
        <f t="shared" si="18"/>
        <v>3851</v>
      </c>
      <c r="H306" s="37">
        <v>93.4</v>
      </c>
      <c r="I306" s="45">
        <f>(VLOOKUP(F306,'Spring Selection'!$S$3:$Y$5,7))*2.2*H306</f>
        <v>63.313875077510851</v>
      </c>
      <c r="J306" s="49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</row>
    <row r="307" spans="1:30" ht="15.75" thickBot="1" x14ac:dyDescent="0.25">
      <c r="A307" s="35">
        <v>2301</v>
      </c>
      <c r="B307" s="32">
        <f t="shared" si="19"/>
        <v>3950</v>
      </c>
      <c r="C307" s="32">
        <v>82.7</v>
      </c>
      <c r="D307" s="45">
        <f>(VLOOKUP(A307,'Spring Selection'!$S$3:$Y$5,7))*2.2*C307</f>
        <v>56.060572472271382</v>
      </c>
      <c r="E307" s="32"/>
      <c r="F307" s="32">
        <v>2874</v>
      </c>
      <c r="G307" s="32">
        <f t="shared" si="18"/>
        <v>3950</v>
      </c>
      <c r="H307" s="32">
        <v>95.4</v>
      </c>
      <c r="I307" s="45">
        <f>(VLOOKUP(F307,'Spring Selection'!$S$3:$Y$5,7))*2.2*H307</f>
        <v>64.669632573817296</v>
      </c>
      <c r="J307" s="49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</row>
    <row r="308" spans="1:30" x14ac:dyDescent="0.2">
      <c r="A308" s="39">
        <v>2301</v>
      </c>
      <c r="B308" s="37">
        <f t="shared" si="19"/>
        <v>3951</v>
      </c>
      <c r="C308" s="37">
        <v>82.7</v>
      </c>
      <c r="D308" s="45">
        <f>(VLOOKUP(A308,'Spring Selection'!$S$3:$Y$5,7))*2.2*C308</f>
        <v>56.060572472271382</v>
      </c>
      <c r="E308" s="37"/>
      <c r="F308" s="37">
        <v>2874</v>
      </c>
      <c r="G308" s="37">
        <f t="shared" ref="G308:G339" si="20">B308</f>
        <v>3951</v>
      </c>
      <c r="H308" s="37">
        <v>95.4</v>
      </c>
      <c r="I308" s="45">
        <f>(VLOOKUP(F308,'Spring Selection'!$S$3:$Y$5,7))*2.2*H308</f>
        <v>64.669632573817296</v>
      </c>
      <c r="J308" s="49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</row>
    <row r="309" spans="1:30" ht="15.75" thickBot="1" x14ac:dyDescent="0.25">
      <c r="A309" s="35">
        <v>2301</v>
      </c>
      <c r="B309" s="32">
        <v>4080</v>
      </c>
      <c r="C309" s="32">
        <v>84.9</v>
      </c>
      <c r="D309" s="45">
        <f>(VLOOKUP(A309,'Spring Selection'!$S$3:$Y$5,7))*2.2*C309</f>
        <v>57.551905718208467</v>
      </c>
      <c r="E309" s="32"/>
      <c r="F309" s="32">
        <v>2874</v>
      </c>
      <c r="G309" s="32">
        <f t="shared" si="20"/>
        <v>4080</v>
      </c>
      <c r="H309" s="32">
        <v>98</v>
      </c>
      <c r="I309" s="45">
        <f>(VLOOKUP(F309,'Spring Selection'!$S$3:$Y$5,7))*2.2*H309</f>
        <v>66.43211731901566</v>
      </c>
      <c r="J309" s="49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</row>
    <row r="310" spans="1:30" x14ac:dyDescent="0.2">
      <c r="A310" s="39">
        <v>2301</v>
      </c>
      <c r="B310" s="37">
        <v>4081</v>
      </c>
      <c r="C310" s="37">
        <v>84.9</v>
      </c>
      <c r="D310" s="45">
        <f>(VLOOKUP(A310,'Spring Selection'!$S$3:$Y$5,7))*2.2*C310</f>
        <v>57.551905718208467</v>
      </c>
      <c r="E310" s="37"/>
      <c r="F310" s="37">
        <v>2874</v>
      </c>
      <c r="G310" s="37">
        <f t="shared" si="20"/>
        <v>4081</v>
      </c>
      <c r="H310" s="37">
        <v>98</v>
      </c>
      <c r="I310" s="45">
        <f>(VLOOKUP(F310,'Spring Selection'!$S$3:$Y$5,7))*2.2*H310</f>
        <v>66.43211731901566</v>
      </c>
      <c r="J310" s="49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</row>
    <row r="311" spans="1:30" ht="15.75" thickBot="1" x14ac:dyDescent="0.25">
      <c r="A311" s="35">
        <v>2301</v>
      </c>
      <c r="B311" s="32">
        <f t="shared" ref="B311:B326" si="21">B309+100</f>
        <v>4180</v>
      </c>
      <c r="C311" s="32">
        <v>86.7</v>
      </c>
      <c r="D311" s="45">
        <f>(VLOOKUP(A311,'Spring Selection'!$S$3:$Y$5,7))*2.2*C311</f>
        <v>58.772087464884265</v>
      </c>
      <c r="E311" s="32"/>
      <c r="F311" s="32">
        <v>2874</v>
      </c>
      <c r="G311" s="32">
        <f t="shared" si="20"/>
        <v>4180</v>
      </c>
      <c r="H311" s="32">
        <v>100</v>
      </c>
      <c r="I311" s="45">
        <f>(VLOOKUP(F311,'Spring Selection'!$S$3:$Y$5,7))*2.2*H311</f>
        <v>67.787874815322098</v>
      </c>
      <c r="J311" s="49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</row>
    <row r="312" spans="1:30" x14ac:dyDescent="0.2">
      <c r="A312" s="39">
        <v>2301</v>
      </c>
      <c r="B312" s="37">
        <f t="shared" si="21"/>
        <v>4181</v>
      </c>
      <c r="C312" s="37">
        <v>90.5</v>
      </c>
      <c r="D312" s="45">
        <f>(VLOOKUP(A312,'Spring Selection'!$S$3:$Y$5,7))*2.2*C312</f>
        <v>61.348026707866502</v>
      </c>
      <c r="E312" s="37"/>
      <c r="F312" s="37">
        <v>2874</v>
      </c>
      <c r="G312" s="37">
        <f t="shared" si="20"/>
        <v>4181</v>
      </c>
      <c r="H312" s="37">
        <v>103.8</v>
      </c>
      <c r="I312" s="45">
        <f>(VLOOKUP(F312,'Spring Selection'!$S$3:$Y$5,7))*2.2*H312</f>
        <v>70.363814058304342</v>
      </c>
      <c r="J312" s="49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</row>
    <row r="313" spans="1:30" ht="15.75" thickBot="1" x14ac:dyDescent="0.25">
      <c r="A313" s="35">
        <v>2301</v>
      </c>
      <c r="B313" s="32">
        <f t="shared" si="21"/>
        <v>4280</v>
      </c>
      <c r="C313" s="32">
        <v>94.6</v>
      </c>
      <c r="D313" s="45">
        <f>(VLOOKUP(A313,'Spring Selection'!$S$3:$Y$5,7))*2.2*C313</f>
        <v>64.127329575294709</v>
      </c>
      <c r="E313" s="32"/>
      <c r="F313" s="32">
        <v>2874</v>
      </c>
      <c r="G313" s="32">
        <f t="shared" si="20"/>
        <v>4280</v>
      </c>
      <c r="H313" s="32">
        <v>108.6</v>
      </c>
      <c r="I313" s="45">
        <f>(VLOOKUP(F313,'Spring Selection'!$S$3:$Y$5,7))*2.2*H313</f>
        <v>73.617632049439806</v>
      </c>
      <c r="J313" s="49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</row>
    <row r="314" spans="1:30" x14ac:dyDescent="0.2">
      <c r="A314" s="39">
        <v>2301</v>
      </c>
      <c r="B314" s="37">
        <f t="shared" si="21"/>
        <v>4281</v>
      </c>
      <c r="C314" s="37">
        <v>94.6</v>
      </c>
      <c r="D314" s="45">
        <f>(VLOOKUP(A314,'Spring Selection'!$S$3:$Y$5,7))*2.2*C314</f>
        <v>64.127329575294709</v>
      </c>
      <c r="E314" s="37"/>
      <c r="F314" s="37">
        <v>2874</v>
      </c>
      <c r="G314" s="37">
        <f t="shared" si="20"/>
        <v>4281</v>
      </c>
      <c r="H314" s="37">
        <v>108.6</v>
      </c>
      <c r="I314" s="45">
        <f>(VLOOKUP(F314,'Spring Selection'!$S$3:$Y$5,7))*2.2*H314</f>
        <v>73.617632049439806</v>
      </c>
      <c r="J314" s="49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</row>
    <row r="315" spans="1:30" ht="15.75" thickBot="1" x14ac:dyDescent="0.25">
      <c r="A315" s="35">
        <v>2301</v>
      </c>
      <c r="B315" s="32">
        <f t="shared" si="21"/>
        <v>4380</v>
      </c>
      <c r="C315" s="32">
        <v>96.4</v>
      </c>
      <c r="D315" s="45">
        <f>(VLOOKUP(A315,'Spring Selection'!$S$3:$Y$5,7))*2.2*C315</f>
        <v>65.347511321970515</v>
      </c>
      <c r="E315" s="32"/>
      <c r="F315" s="32">
        <v>2874</v>
      </c>
      <c r="G315" s="32">
        <f t="shared" si="20"/>
        <v>4380</v>
      </c>
      <c r="H315" s="32">
        <v>110.7</v>
      </c>
      <c r="I315" s="45">
        <f>(VLOOKUP(F315,'Spring Selection'!$S$3:$Y$5,7))*2.2*H315</f>
        <v>75.041177420561567</v>
      </c>
      <c r="J315" s="49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</row>
    <row r="316" spans="1:30" x14ac:dyDescent="0.2">
      <c r="A316" s="39">
        <v>2301</v>
      </c>
      <c r="B316" s="37">
        <f t="shared" si="21"/>
        <v>4381</v>
      </c>
      <c r="C316" s="37">
        <v>96.4</v>
      </c>
      <c r="D316" s="45">
        <f>(VLOOKUP(A316,'Spring Selection'!$S$3:$Y$5,7))*2.2*C316</f>
        <v>65.347511321970515</v>
      </c>
      <c r="E316" s="37"/>
      <c r="F316" s="37">
        <v>2874</v>
      </c>
      <c r="G316" s="37">
        <f t="shared" si="20"/>
        <v>4381</v>
      </c>
      <c r="H316" s="37">
        <v>110.7</v>
      </c>
      <c r="I316" s="45">
        <f>(VLOOKUP(F316,'Spring Selection'!$S$3:$Y$5,7))*2.2*H316</f>
        <v>75.041177420561567</v>
      </c>
      <c r="J316" s="49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</row>
    <row r="317" spans="1:30" ht="15.75" thickBot="1" x14ac:dyDescent="0.25">
      <c r="A317" s="35">
        <v>2301</v>
      </c>
      <c r="B317" s="32">
        <f t="shared" si="21"/>
        <v>4480</v>
      </c>
      <c r="C317" s="32">
        <v>98.2</v>
      </c>
      <c r="D317" s="45">
        <f>(VLOOKUP(A317,'Spring Selection'!$S$3:$Y$5,7))*2.2*C317</f>
        <v>66.567693068646307</v>
      </c>
      <c r="E317" s="32"/>
      <c r="F317" s="32">
        <v>2874</v>
      </c>
      <c r="G317" s="32">
        <f t="shared" si="20"/>
        <v>4480</v>
      </c>
      <c r="H317" s="32">
        <v>112.8</v>
      </c>
      <c r="I317" s="45">
        <f>(VLOOKUP(F317,'Spring Selection'!$S$3:$Y$5,7))*2.2*H317</f>
        <v>76.464722791683329</v>
      </c>
      <c r="J317" s="49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</row>
    <row r="318" spans="1:30" x14ac:dyDescent="0.2">
      <c r="A318" s="39">
        <v>2301</v>
      </c>
      <c r="B318" s="37">
        <f t="shared" si="21"/>
        <v>4481</v>
      </c>
      <c r="C318" s="37">
        <v>98.2</v>
      </c>
      <c r="D318" s="45">
        <f>(VLOOKUP(A318,'Spring Selection'!$S$3:$Y$5,7))*2.2*C318</f>
        <v>66.567693068646307</v>
      </c>
      <c r="E318" s="37"/>
      <c r="F318" s="37">
        <v>2874</v>
      </c>
      <c r="G318" s="37">
        <f t="shared" si="20"/>
        <v>4481</v>
      </c>
      <c r="H318" s="37">
        <v>112.8</v>
      </c>
      <c r="I318" s="45">
        <f>(VLOOKUP(F318,'Spring Selection'!$S$3:$Y$5,7))*2.2*H318</f>
        <v>76.464722791683329</v>
      </c>
      <c r="J318" s="49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</row>
    <row r="319" spans="1:30" ht="15.75" thickBot="1" x14ac:dyDescent="0.25">
      <c r="A319" s="35">
        <v>2301</v>
      </c>
      <c r="B319" s="32">
        <f t="shared" si="21"/>
        <v>4580</v>
      </c>
      <c r="C319" s="32">
        <v>100</v>
      </c>
      <c r="D319" s="45">
        <f>(VLOOKUP(A319,'Spring Selection'!$S$3:$Y$5,7))*2.2*C319</f>
        <v>67.787874815322098</v>
      </c>
      <c r="E319" s="32"/>
      <c r="F319" s="32">
        <v>2874</v>
      </c>
      <c r="G319" s="32">
        <f t="shared" si="20"/>
        <v>4580</v>
      </c>
      <c r="H319" s="32">
        <v>114.8</v>
      </c>
      <c r="I319" s="45">
        <f>(VLOOKUP(F319,'Spring Selection'!$S$3:$Y$5,7))*2.2*H319</f>
        <v>77.820480287989767</v>
      </c>
      <c r="J319" s="49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</row>
    <row r="320" spans="1:30" x14ac:dyDescent="0.2">
      <c r="A320" s="39">
        <v>2301</v>
      </c>
      <c r="B320" s="37">
        <f t="shared" si="21"/>
        <v>4581</v>
      </c>
      <c r="C320" s="37">
        <v>100</v>
      </c>
      <c r="D320" s="45">
        <f>(VLOOKUP(A320,'Spring Selection'!$S$3:$Y$5,7))*2.2*C320</f>
        <v>67.787874815322098</v>
      </c>
      <c r="E320" s="37"/>
      <c r="F320" s="37">
        <v>2874</v>
      </c>
      <c r="G320" s="37">
        <f t="shared" si="20"/>
        <v>4581</v>
      </c>
      <c r="H320" s="37">
        <v>114.8</v>
      </c>
      <c r="I320" s="45">
        <f>(VLOOKUP(F320,'Spring Selection'!$S$3:$Y$5,7))*2.2*H320</f>
        <v>77.820480287989767</v>
      </c>
      <c r="J320" s="49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</row>
    <row r="321" spans="1:30" ht="15.75" thickBot="1" x14ac:dyDescent="0.25">
      <c r="A321" s="35">
        <v>2301</v>
      </c>
      <c r="B321" s="32">
        <f t="shared" si="21"/>
        <v>4680</v>
      </c>
      <c r="C321" s="32">
        <v>101.8</v>
      </c>
      <c r="D321" s="45">
        <f>(VLOOKUP(A321,'Spring Selection'!$S$3:$Y$5,7))*2.2*C321</f>
        <v>69.008056561997904</v>
      </c>
      <c r="E321" s="32"/>
      <c r="F321" s="32">
        <v>2874</v>
      </c>
      <c r="G321" s="32">
        <f t="shared" si="20"/>
        <v>4680</v>
      </c>
      <c r="H321" s="32">
        <v>116.9</v>
      </c>
      <c r="I321" s="45">
        <f>(VLOOKUP(F321,'Spring Selection'!$S$3:$Y$5,7))*2.2*H321</f>
        <v>79.244025659111543</v>
      </c>
      <c r="J321" s="49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</row>
    <row r="322" spans="1:30" x14ac:dyDescent="0.2">
      <c r="A322" s="39">
        <v>2301</v>
      </c>
      <c r="B322" s="37">
        <f t="shared" si="21"/>
        <v>4681</v>
      </c>
      <c r="C322" s="37">
        <v>101.8</v>
      </c>
      <c r="D322" s="45">
        <f>(VLOOKUP(A322,'Spring Selection'!$S$3:$Y$5,7))*2.2*C322</f>
        <v>69.008056561997904</v>
      </c>
      <c r="E322" s="37"/>
      <c r="F322" s="37">
        <v>2874</v>
      </c>
      <c r="G322" s="37">
        <f t="shared" si="20"/>
        <v>4681</v>
      </c>
      <c r="H322" s="37">
        <v>116.9</v>
      </c>
      <c r="I322" s="45">
        <f>(VLOOKUP(F322,'Spring Selection'!$S$3:$Y$5,7))*2.2*H322</f>
        <v>79.244025659111543</v>
      </c>
      <c r="J322" s="49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</row>
    <row r="323" spans="1:30" ht="15.75" thickBot="1" x14ac:dyDescent="0.25">
      <c r="A323" s="35">
        <v>2301</v>
      </c>
      <c r="B323" s="32">
        <f t="shared" si="21"/>
        <v>4780</v>
      </c>
      <c r="C323" s="32">
        <v>103.6</v>
      </c>
      <c r="D323" s="45">
        <f>(VLOOKUP(A323,'Spring Selection'!$S$3:$Y$5,7))*2.2*C323</f>
        <v>70.228238308673696</v>
      </c>
      <c r="E323" s="32"/>
      <c r="F323" s="32">
        <v>2874</v>
      </c>
      <c r="G323" s="32">
        <f t="shared" si="20"/>
        <v>4780</v>
      </c>
      <c r="H323" s="32">
        <v>119</v>
      </c>
      <c r="I323" s="45">
        <f>(VLOOKUP(F323,'Spring Selection'!$S$3:$Y$5,7))*2.2*H323</f>
        <v>80.667571030233304</v>
      </c>
      <c r="J323" s="49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</row>
    <row r="324" spans="1:30" x14ac:dyDescent="0.2">
      <c r="A324" s="39">
        <v>2301</v>
      </c>
      <c r="B324" s="37">
        <f t="shared" si="21"/>
        <v>4781</v>
      </c>
      <c r="C324" s="37">
        <v>116.6</v>
      </c>
      <c r="D324" s="45">
        <f>(VLOOKUP(A324,'Spring Selection'!$S$3:$Y$5,7))*2.2*C324</f>
        <v>79.040662034665573</v>
      </c>
      <c r="E324" s="37"/>
      <c r="F324" s="37">
        <v>2874</v>
      </c>
      <c r="G324" s="37">
        <f t="shared" si="20"/>
        <v>4781</v>
      </c>
      <c r="H324" s="37">
        <v>132</v>
      </c>
      <c r="I324" s="45">
        <f>(VLOOKUP(F324,'Spring Selection'!$S$3:$Y$5,7))*2.2*H324</f>
        <v>89.479994756225182</v>
      </c>
      <c r="J324" s="49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</row>
    <row r="325" spans="1:30" ht="15.75" thickBot="1" x14ac:dyDescent="0.25">
      <c r="A325" s="35">
        <v>2301</v>
      </c>
      <c r="B325" s="32">
        <f t="shared" si="21"/>
        <v>4880</v>
      </c>
      <c r="C325" s="32">
        <v>118.7</v>
      </c>
      <c r="D325" s="45">
        <f>(VLOOKUP(A325,'Spring Selection'!$S$3:$Y$5,7))*2.2*C325</f>
        <v>80.464207405787334</v>
      </c>
      <c r="E325" s="32"/>
      <c r="F325" s="32">
        <v>2874</v>
      </c>
      <c r="G325" s="32">
        <f t="shared" si="20"/>
        <v>4880</v>
      </c>
      <c r="H325" s="32">
        <v>134.30000000000001</v>
      </c>
      <c r="I325" s="45">
        <f>(VLOOKUP(F325,'Spring Selection'!$S$3:$Y$5,7))*2.2*H325</f>
        <v>91.03911587697759</v>
      </c>
      <c r="J325" s="49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</row>
    <row r="326" spans="1:30" x14ac:dyDescent="0.2">
      <c r="A326" s="39">
        <v>2301</v>
      </c>
      <c r="B326" s="37">
        <f t="shared" si="21"/>
        <v>4881</v>
      </c>
      <c r="C326" s="37">
        <v>118.7</v>
      </c>
      <c r="D326" s="45">
        <f>(VLOOKUP(A326,'Spring Selection'!$S$3:$Y$5,7))*2.2*C326</f>
        <v>80.464207405787334</v>
      </c>
      <c r="E326" s="37"/>
      <c r="F326" s="37">
        <v>2874</v>
      </c>
      <c r="G326" s="37">
        <f t="shared" si="20"/>
        <v>4881</v>
      </c>
      <c r="H326" s="37">
        <v>134.30000000000001</v>
      </c>
      <c r="I326" s="45">
        <f>(VLOOKUP(F326,'Spring Selection'!$S$3:$Y$5,7))*2.2*H326</f>
        <v>91.03911587697759</v>
      </c>
      <c r="J326" s="49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</row>
    <row r="327" spans="1:30" ht="15.75" thickBot="1" x14ac:dyDescent="0.25">
      <c r="A327" s="35">
        <v>2301</v>
      </c>
      <c r="B327" s="32">
        <v>4950</v>
      </c>
      <c r="C327" s="32">
        <v>120.2</v>
      </c>
      <c r="D327" s="45">
        <f>(VLOOKUP(A327,'Spring Selection'!$S$3:$Y$5,7))*2.2*C327</f>
        <v>81.48102552801717</v>
      </c>
      <c r="E327" s="32"/>
      <c r="F327" s="32">
        <v>2874</v>
      </c>
      <c r="G327" s="32">
        <f t="shared" si="20"/>
        <v>4950</v>
      </c>
      <c r="H327" s="32">
        <v>135.9</v>
      </c>
      <c r="I327" s="45">
        <f>(VLOOKUP(F327,'Spring Selection'!$S$3:$Y$5,7))*2.2*H327</f>
        <v>92.123721874022735</v>
      </c>
      <c r="J327" s="49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</row>
    <row r="328" spans="1:30" x14ac:dyDescent="0.2">
      <c r="A328" s="39">
        <v>2301</v>
      </c>
      <c r="B328" s="37">
        <v>4951</v>
      </c>
      <c r="C328" s="37">
        <v>120.2</v>
      </c>
      <c r="D328" s="45">
        <f>(VLOOKUP(A328,'Spring Selection'!$S$3:$Y$5,7))*2.2*C328</f>
        <v>81.48102552801717</v>
      </c>
      <c r="E328" s="37"/>
      <c r="F328" s="37">
        <v>2874</v>
      </c>
      <c r="G328" s="37">
        <f t="shared" si="20"/>
        <v>4951</v>
      </c>
      <c r="H328" s="37">
        <v>135.9</v>
      </c>
      <c r="I328" s="45">
        <f>(VLOOKUP(F328,'Spring Selection'!$S$3:$Y$5,7))*2.2*H328</f>
        <v>92.123721874022735</v>
      </c>
      <c r="J328" s="49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</row>
    <row r="329" spans="1:30" ht="15.75" thickBot="1" x14ac:dyDescent="0.25">
      <c r="A329" s="35">
        <v>2301</v>
      </c>
      <c r="B329" s="32">
        <f t="shared" ref="B329:B361" si="22">B327+100</f>
        <v>5050</v>
      </c>
      <c r="C329" s="32">
        <v>122.2</v>
      </c>
      <c r="D329" s="45">
        <f>(VLOOKUP(A329,'Spring Selection'!$S$3:$Y$5,7))*2.2*C329</f>
        <v>82.836783024323609</v>
      </c>
      <c r="E329" s="32"/>
      <c r="F329" s="32">
        <v>2874</v>
      </c>
      <c r="G329" s="32">
        <f t="shared" si="20"/>
        <v>5050</v>
      </c>
      <c r="H329" s="32">
        <v>138.30000000000001</v>
      </c>
      <c r="I329" s="45">
        <f>(VLOOKUP(F329,'Spring Selection'!$S$3:$Y$5,7))*2.2*H329</f>
        <v>93.750630869590481</v>
      </c>
      <c r="J329" s="49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</row>
    <row r="330" spans="1:30" x14ac:dyDescent="0.2">
      <c r="A330" s="39">
        <v>2301</v>
      </c>
      <c r="B330" s="37">
        <f t="shared" si="22"/>
        <v>5051</v>
      </c>
      <c r="C330" s="37">
        <v>122.2</v>
      </c>
      <c r="D330" s="45">
        <f>(VLOOKUP(A330,'Spring Selection'!$S$3:$Y$5,7))*2.2*C330</f>
        <v>82.836783024323609</v>
      </c>
      <c r="E330" s="37"/>
      <c r="F330" s="37">
        <v>2874</v>
      </c>
      <c r="G330" s="37">
        <f t="shared" si="20"/>
        <v>5051</v>
      </c>
      <c r="H330" s="37">
        <v>138.30000000000001</v>
      </c>
      <c r="I330" s="45">
        <f>(VLOOKUP(F330,'Spring Selection'!$S$3:$Y$5,7))*2.2*H330</f>
        <v>93.750630869590481</v>
      </c>
      <c r="J330" s="49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</row>
    <row r="331" spans="1:30" ht="15.75" thickBot="1" x14ac:dyDescent="0.25">
      <c r="A331" s="35">
        <v>2301</v>
      </c>
      <c r="B331" s="32">
        <f t="shared" si="22"/>
        <v>5150</v>
      </c>
      <c r="C331" s="32">
        <v>124.3</v>
      </c>
      <c r="D331" s="45">
        <f>(VLOOKUP(A331,'Spring Selection'!$S$3:$Y$5,7))*2.2*C331</f>
        <v>84.26032839544537</v>
      </c>
      <c r="E331" s="32"/>
      <c r="F331" s="32">
        <v>2874</v>
      </c>
      <c r="G331" s="32">
        <f t="shared" si="20"/>
        <v>5150</v>
      </c>
      <c r="H331" s="32">
        <v>140.6</v>
      </c>
      <c r="I331" s="45">
        <f>(VLOOKUP(F331,'Spring Selection'!$S$3:$Y$5,7))*2.2*H331</f>
        <v>95.309751990342875</v>
      </c>
      <c r="J331" s="49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</row>
    <row r="332" spans="1:30" x14ac:dyDescent="0.2">
      <c r="A332" s="39">
        <v>2301</v>
      </c>
      <c r="B332" s="37">
        <f t="shared" si="22"/>
        <v>5151</v>
      </c>
      <c r="C332" s="37">
        <v>124.3</v>
      </c>
      <c r="D332" s="45">
        <f>(VLOOKUP(A332,'Spring Selection'!$S$3:$Y$5,7))*2.2*C332</f>
        <v>84.26032839544537</v>
      </c>
      <c r="E332" s="37"/>
      <c r="F332" s="37">
        <v>2874</v>
      </c>
      <c r="G332" s="37">
        <f t="shared" si="20"/>
        <v>5151</v>
      </c>
      <c r="H332" s="37">
        <v>140.6</v>
      </c>
      <c r="I332" s="45">
        <f>(VLOOKUP(F332,'Spring Selection'!$S$3:$Y$5,7))*2.2*H332</f>
        <v>95.309751990342875</v>
      </c>
      <c r="J332" s="49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</row>
    <row r="333" spans="1:30" ht="15.75" thickBot="1" x14ac:dyDescent="0.25">
      <c r="A333" s="35">
        <v>2301</v>
      </c>
      <c r="B333" s="32">
        <f t="shared" si="22"/>
        <v>5250</v>
      </c>
      <c r="C333" s="32">
        <v>126.4</v>
      </c>
      <c r="D333" s="45">
        <f>(VLOOKUP(A333,'Spring Selection'!$S$3:$Y$5,7))*2.2*C333</f>
        <v>85.683873766567146</v>
      </c>
      <c r="E333" s="32"/>
      <c r="F333" s="32">
        <v>2874</v>
      </c>
      <c r="G333" s="32">
        <f t="shared" si="20"/>
        <v>5250</v>
      </c>
      <c r="H333" s="32">
        <v>142.9</v>
      </c>
      <c r="I333" s="45">
        <f>(VLOOKUP(F333,'Spring Selection'!$S$3:$Y$5,7))*2.2*H333</f>
        <v>96.868873111095283</v>
      </c>
      <c r="J333" s="49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</row>
    <row r="334" spans="1:30" x14ac:dyDescent="0.2">
      <c r="A334" s="39">
        <v>2301</v>
      </c>
      <c r="B334" s="37">
        <f t="shared" si="22"/>
        <v>5251</v>
      </c>
      <c r="C334" s="37">
        <v>126.4</v>
      </c>
      <c r="D334" s="45">
        <f>(VLOOKUP(A334,'Spring Selection'!$S$3:$Y$5,7))*2.2*C334</f>
        <v>85.683873766567146</v>
      </c>
      <c r="E334" s="37"/>
      <c r="F334" s="37">
        <v>2874</v>
      </c>
      <c r="G334" s="37">
        <f t="shared" si="20"/>
        <v>5251</v>
      </c>
      <c r="H334" s="37">
        <v>142.9</v>
      </c>
      <c r="I334" s="45">
        <f>(VLOOKUP(F334,'Spring Selection'!$S$3:$Y$5,7))*2.2*H334</f>
        <v>96.868873111095283</v>
      </c>
      <c r="J334" s="49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</row>
    <row r="335" spans="1:30" ht="15.75" thickBot="1" x14ac:dyDescent="0.25">
      <c r="A335" s="35">
        <v>2301</v>
      </c>
      <c r="B335" s="32">
        <f t="shared" si="22"/>
        <v>5350</v>
      </c>
      <c r="C335" s="32">
        <v>131.6</v>
      </c>
      <c r="D335" s="45">
        <f>(VLOOKUP(A335,'Spring Selection'!$S$3:$Y$5,7))*2.2*C335</f>
        <v>89.208843256963888</v>
      </c>
      <c r="E335" s="32"/>
      <c r="F335" s="32">
        <v>2874</v>
      </c>
      <c r="G335" s="32">
        <f t="shared" si="20"/>
        <v>5350</v>
      </c>
      <c r="H335" s="32">
        <v>149.1</v>
      </c>
      <c r="I335" s="45">
        <f>(VLOOKUP(F335,'Spring Selection'!$S$3:$Y$5,7))*2.2*H335</f>
        <v>101.07172134964524</v>
      </c>
      <c r="J335" s="49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</row>
    <row r="336" spans="1:30" x14ac:dyDescent="0.2">
      <c r="A336" s="39">
        <v>2301</v>
      </c>
      <c r="B336" s="37">
        <f t="shared" si="22"/>
        <v>5351</v>
      </c>
      <c r="C336" s="37">
        <v>131.6</v>
      </c>
      <c r="D336" s="45">
        <f>(VLOOKUP(A336,'Spring Selection'!$S$3:$Y$5,7))*2.2*C336</f>
        <v>89.208843256963888</v>
      </c>
      <c r="E336" s="37"/>
      <c r="F336" s="37">
        <v>2874</v>
      </c>
      <c r="G336" s="37">
        <f t="shared" si="20"/>
        <v>5351</v>
      </c>
      <c r="H336" s="37">
        <v>149.1</v>
      </c>
      <c r="I336" s="45">
        <f>(VLOOKUP(F336,'Spring Selection'!$S$3:$Y$5,7))*2.2*H336</f>
        <v>101.07172134964524</v>
      </c>
      <c r="J336" s="49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</row>
    <row r="337" spans="1:30" ht="15.75" thickBot="1" x14ac:dyDescent="0.25">
      <c r="A337" s="35">
        <v>2301</v>
      </c>
      <c r="B337" s="32">
        <f t="shared" si="22"/>
        <v>5450</v>
      </c>
      <c r="C337" s="32">
        <v>138.4</v>
      </c>
      <c r="D337" s="45">
        <f>(VLOOKUP(A337,'Spring Selection'!$S$3:$Y$5,7))*2.2*C337</f>
        <v>93.81841874440579</v>
      </c>
      <c r="E337" s="32"/>
      <c r="F337" s="32">
        <v>2874</v>
      </c>
      <c r="G337" s="32">
        <f t="shared" si="20"/>
        <v>5450</v>
      </c>
      <c r="H337" s="32">
        <v>157.30000000000001</v>
      </c>
      <c r="I337" s="45">
        <f>(VLOOKUP(F337,'Spring Selection'!$S$3:$Y$5,7))*2.2*H337</f>
        <v>106.63032708450167</v>
      </c>
      <c r="J337" s="49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</row>
    <row r="338" spans="1:30" x14ac:dyDescent="0.2">
      <c r="A338" s="39">
        <v>2301</v>
      </c>
      <c r="B338" s="37">
        <f t="shared" si="22"/>
        <v>5451</v>
      </c>
      <c r="C338" s="37">
        <v>138.4</v>
      </c>
      <c r="D338" s="45">
        <f>(VLOOKUP(A338,'Spring Selection'!$S$3:$Y$5,7))*2.2*C338</f>
        <v>93.81841874440579</v>
      </c>
      <c r="E338" s="37"/>
      <c r="F338" s="37">
        <v>2874</v>
      </c>
      <c r="G338" s="37">
        <f t="shared" si="20"/>
        <v>5451</v>
      </c>
      <c r="H338" s="37">
        <v>157.30000000000001</v>
      </c>
      <c r="I338" s="45">
        <f>(VLOOKUP(F338,'Spring Selection'!$S$3:$Y$5,7))*2.2*H338</f>
        <v>106.63032708450167</v>
      </c>
      <c r="J338" s="49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</row>
    <row r="339" spans="1:30" ht="15.75" thickBot="1" x14ac:dyDescent="0.25">
      <c r="A339" s="35">
        <v>2301</v>
      </c>
      <c r="B339" s="32">
        <f t="shared" si="22"/>
        <v>5550</v>
      </c>
      <c r="C339" s="32">
        <v>140.5</v>
      </c>
      <c r="D339" s="45">
        <f>(VLOOKUP(A339,'Spring Selection'!$S$3:$Y$5,7))*2.2*C339</f>
        <v>95.241964115527551</v>
      </c>
      <c r="E339" s="32"/>
      <c r="F339" s="32">
        <v>2874</v>
      </c>
      <c r="G339" s="32">
        <f t="shared" si="20"/>
        <v>5550</v>
      </c>
      <c r="H339" s="32">
        <v>159.69999999999999</v>
      </c>
      <c r="I339" s="45">
        <f>(VLOOKUP(F339,'Spring Selection'!$S$3:$Y$5,7))*2.2*H339</f>
        <v>108.25723608006939</v>
      </c>
      <c r="J339" s="49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</row>
    <row r="340" spans="1:30" x14ac:dyDescent="0.2">
      <c r="A340" s="39">
        <v>2301</v>
      </c>
      <c r="B340" s="37">
        <f t="shared" si="22"/>
        <v>5551</v>
      </c>
      <c r="C340" s="37">
        <v>140.5</v>
      </c>
      <c r="D340" s="45">
        <f>(VLOOKUP(A340,'Spring Selection'!$S$3:$Y$5,7))*2.2*C340</f>
        <v>95.241964115527551</v>
      </c>
      <c r="E340" s="37"/>
      <c r="F340" s="37">
        <v>2874</v>
      </c>
      <c r="G340" s="37">
        <f t="shared" ref="G340:G361" si="23">B340</f>
        <v>5551</v>
      </c>
      <c r="H340" s="37">
        <v>159.69999999999999</v>
      </c>
      <c r="I340" s="45">
        <f>(VLOOKUP(F340,'Spring Selection'!$S$3:$Y$5,7))*2.2*H340</f>
        <v>108.25723608006939</v>
      </c>
      <c r="J340" s="49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</row>
    <row r="341" spans="1:30" ht="15.75" thickBot="1" x14ac:dyDescent="0.25">
      <c r="A341" s="35">
        <v>2301</v>
      </c>
      <c r="B341" s="32">
        <f t="shared" si="22"/>
        <v>5650</v>
      </c>
      <c r="C341" s="32">
        <v>142.6</v>
      </c>
      <c r="D341" s="45">
        <f>(VLOOKUP(A341,'Spring Selection'!$S$3:$Y$5,7))*2.2*C341</f>
        <v>96.665509486649313</v>
      </c>
      <c r="E341" s="32"/>
      <c r="F341" s="32">
        <v>2874</v>
      </c>
      <c r="G341" s="32">
        <f t="shared" si="23"/>
        <v>5650</v>
      </c>
      <c r="H341" s="32">
        <v>162</v>
      </c>
      <c r="I341" s="45">
        <f>(VLOOKUP(F341,'Spring Selection'!$S$3:$Y$5,7))*2.2*H341</f>
        <v>109.81635720082181</v>
      </c>
      <c r="J341" s="49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</row>
    <row r="342" spans="1:30" x14ac:dyDescent="0.2">
      <c r="A342" s="39">
        <v>2301</v>
      </c>
      <c r="B342" s="37">
        <f t="shared" si="22"/>
        <v>5651</v>
      </c>
      <c r="C342" s="37">
        <v>142.6</v>
      </c>
      <c r="D342" s="45">
        <f>(VLOOKUP(A342,'Spring Selection'!$S$3:$Y$5,7))*2.2*C342</f>
        <v>96.665509486649313</v>
      </c>
      <c r="E342" s="37"/>
      <c r="F342" s="37">
        <v>2874</v>
      </c>
      <c r="G342" s="37">
        <f t="shared" si="23"/>
        <v>5651</v>
      </c>
      <c r="H342" s="37">
        <v>162</v>
      </c>
      <c r="I342" s="45">
        <f>(VLOOKUP(F342,'Spring Selection'!$S$3:$Y$5,7))*2.2*H342</f>
        <v>109.81635720082181</v>
      </c>
      <c r="J342" s="49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</row>
    <row r="343" spans="1:30" ht="15.75" thickBot="1" x14ac:dyDescent="0.25">
      <c r="A343" s="35">
        <v>2301</v>
      </c>
      <c r="B343" s="32">
        <f t="shared" si="22"/>
        <v>5750</v>
      </c>
      <c r="C343" s="32">
        <v>144.69999999999999</v>
      </c>
      <c r="D343" s="45">
        <f>(VLOOKUP(A343,'Spring Selection'!$S$3:$Y$5,7))*2.2*C343</f>
        <v>98.089054857771075</v>
      </c>
      <c r="E343" s="32"/>
      <c r="F343" s="32">
        <v>2874</v>
      </c>
      <c r="G343" s="32">
        <f t="shared" si="23"/>
        <v>5750</v>
      </c>
      <c r="H343" s="32">
        <v>164.3</v>
      </c>
      <c r="I343" s="45">
        <f>(VLOOKUP(F343,'Spring Selection'!$S$3:$Y$5,7))*2.2*H343</f>
        <v>111.37547832157422</v>
      </c>
      <c r="J343" s="49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</row>
    <row r="344" spans="1:30" x14ac:dyDescent="0.2">
      <c r="A344" s="39">
        <v>2301</v>
      </c>
      <c r="B344" s="37">
        <f t="shared" si="22"/>
        <v>5751</v>
      </c>
      <c r="C344" s="37">
        <v>144.69999999999999</v>
      </c>
      <c r="D344" s="45">
        <f>(VLOOKUP(A344,'Spring Selection'!$S$3:$Y$5,7))*2.2*C344</f>
        <v>98.089054857771075</v>
      </c>
      <c r="E344" s="37"/>
      <c r="F344" s="37">
        <v>2874</v>
      </c>
      <c r="G344" s="37">
        <f t="shared" si="23"/>
        <v>5751</v>
      </c>
      <c r="H344" s="37">
        <v>164.3</v>
      </c>
      <c r="I344" s="45">
        <f>(VLOOKUP(F344,'Spring Selection'!$S$3:$Y$5,7))*2.2*H344</f>
        <v>111.37547832157422</v>
      </c>
      <c r="J344" s="49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</row>
    <row r="345" spans="1:30" ht="15.75" thickBot="1" x14ac:dyDescent="0.25">
      <c r="A345" s="35">
        <v>2301</v>
      </c>
      <c r="B345" s="32">
        <f t="shared" si="22"/>
        <v>5850</v>
      </c>
      <c r="C345" s="32">
        <v>146.69999999999999</v>
      </c>
      <c r="D345" s="45">
        <f>(VLOOKUP(A345,'Spring Selection'!$S$3:$Y$5,7))*2.2*C345</f>
        <v>99.444812354077513</v>
      </c>
      <c r="E345" s="32"/>
      <c r="F345" s="32">
        <v>2874</v>
      </c>
      <c r="G345" s="32">
        <f t="shared" si="23"/>
        <v>5850</v>
      </c>
      <c r="H345" s="32">
        <v>166.7</v>
      </c>
      <c r="I345" s="45">
        <f>(VLOOKUP(F345,'Spring Selection'!$S$3:$Y$5,7))*2.2*H345</f>
        <v>113.00238731714194</v>
      </c>
      <c r="J345" s="49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</row>
    <row r="346" spans="1:30" x14ac:dyDescent="0.2">
      <c r="A346" s="39">
        <v>2301</v>
      </c>
      <c r="B346" s="37">
        <f t="shared" si="22"/>
        <v>5851</v>
      </c>
      <c r="C346" s="37">
        <v>146.69999999999999</v>
      </c>
      <c r="D346" s="45">
        <f>(VLOOKUP(A346,'Spring Selection'!$S$3:$Y$5,7))*2.2*C346</f>
        <v>99.444812354077513</v>
      </c>
      <c r="E346" s="37"/>
      <c r="F346" s="37">
        <v>2874</v>
      </c>
      <c r="G346" s="37">
        <f t="shared" si="23"/>
        <v>5851</v>
      </c>
      <c r="H346" s="37">
        <v>166.7</v>
      </c>
      <c r="I346" s="45">
        <f>(VLOOKUP(F346,'Spring Selection'!$S$3:$Y$5,7))*2.2*H346</f>
        <v>113.00238731714194</v>
      </c>
      <c r="J346" s="49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</row>
    <row r="347" spans="1:30" ht="15.75" thickBot="1" x14ac:dyDescent="0.25">
      <c r="A347" s="35">
        <v>2301</v>
      </c>
      <c r="B347" s="32">
        <f t="shared" si="22"/>
        <v>5950</v>
      </c>
      <c r="C347" s="32">
        <v>148.80000000000001</v>
      </c>
      <c r="D347" s="45">
        <f>(VLOOKUP(A347,'Spring Selection'!$S$3:$Y$5,7))*2.2*C347</f>
        <v>100.8683577251993</v>
      </c>
      <c r="E347" s="32"/>
      <c r="F347" s="32">
        <v>2874</v>
      </c>
      <c r="G347" s="32">
        <f t="shared" si="23"/>
        <v>5950</v>
      </c>
      <c r="H347" s="32">
        <v>169</v>
      </c>
      <c r="I347" s="45">
        <f>(VLOOKUP(F347,'Spring Selection'!$S$3:$Y$5,7))*2.2*H347</f>
        <v>114.56150843789435</v>
      </c>
      <c r="J347" s="49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</row>
    <row r="348" spans="1:30" x14ac:dyDescent="0.2">
      <c r="A348" s="39">
        <v>2301</v>
      </c>
      <c r="B348" s="37">
        <f t="shared" si="22"/>
        <v>5951</v>
      </c>
      <c r="C348" s="37">
        <v>148.80000000000001</v>
      </c>
      <c r="D348" s="45">
        <f>(VLOOKUP(A348,'Spring Selection'!$S$3:$Y$5,7))*2.2*C348</f>
        <v>100.8683577251993</v>
      </c>
      <c r="E348" s="37"/>
      <c r="F348" s="37">
        <v>2874</v>
      </c>
      <c r="G348" s="37">
        <f t="shared" si="23"/>
        <v>5951</v>
      </c>
      <c r="H348" s="37">
        <v>169</v>
      </c>
      <c r="I348" s="45">
        <f>(VLOOKUP(F348,'Spring Selection'!$S$3:$Y$5,7))*2.2*H348</f>
        <v>114.56150843789435</v>
      </c>
      <c r="J348" s="49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</row>
    <row r="349" spans="1:30" ht="15.75" thickBot="1" x14ac:dyDescent="0.25">
      <c r="A349" s="35">
        <v>2301</v>
      </c>
      <c r="B349" s="32">
        <f t="shared" si="22"/>
        <v>6050</v>
      </c>
      <c r="C349" s="32">
        <v>150.9</v>
      </c>
      <c r="D349" s="45">
        <f>(VLOOKUP(A349,'Spring Selection'!$S$3:$Y$5,7))*2.2*C349</f>
        <v>102.29190309632105</v>
      </c>
      <c r="E349" s="32"/>
      <c r="F349" s="32">
        <v>2874</v>
      </c>
      <c r="G349" s="32">
        <f t="shared" si="23"/>
        <v>6050</v>
      </c>
      <c r="H349" s="32">
        <v>171.4</v>
      </c>
      <c r="I349" s="45">
        <f>(VLOOKUP(F349,'Spring Selection'!$S$3:$Y$5,7))*2.2*H349</f>
        <v>116.18841743346209</v>
      </c>
      <c r="J349" s="49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</row>
    <row r="350" spans="1:30" x14ac:dyDescent="0.2">
      <c r="A350" s="39">
        <v>2301</v>
      </c>
      <c r="B350" s="37">
        <f t="shared" si="22"/>
        <v>6051</v>
      </c>
      <c r="C350" s="37">
        <v>150.9</v>
      </c>
      <c r="D350" s="45">
        <f>(VLOOKUP(A350,'Spring Selection'!$S$3:$Y$5,7))*2.2*C350</f>
        <v>102.29190309632105</v>
      </c>
      <c r="E350" s="37"/>
      <c r="F350" s="37">
        <v>2874</v>
      </c>
      <c r="G350" s="37">
        <f t="shared" si="23"/>
        <v>6051</v>
      </c>
      <c r="H350" s="37">
        <v>171.4</v>
      </c>
      <c r="I350" s="45">
        <f>(VLOOKUP(F350,'Spring Selection'!$S$3:$Y$5,7))*2.2*H350</f>
        <v>116.18841743346209</v>
      </c>
      <c r="J350" s="49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</row>
    <row r="351" spans="1:30" ht="15.75" thickBot="1" x14ac:dyDescent="0.25">
      <c r="A351" s="35">
        <v>2301</v>
      </c>
      <c r="B351" s="32">
        <f t="shared" si="22"/>
        <v>6150</v>
      </c>
      <c r="C351" s="32">
        <v>153</v>
      </c>
      <c r="D351" s="45">
        <f>(VLOOKUP(A351,'Spring Selection'!$S$3:$Y$5,7))*2.2*C351</f>
        <v>103.71544846744281</v>
      </c>
      <c r="E351" s="32"/>
      <c r="F351" s="32">
        <v>2874</v>
      </c>
      <c r="G351" s="32">
        <f t="shared" si="23"/>
        <v>6150</v>
      </c>
      <c r="H351" s="32">
        <v>173.7</v>
      </c>
      <c r="I351" s="45">
        <f>(VLOOKUP(F351,'Spring Selection'!$S$3:$Y$5,7))*2.2*H351</f>
        <v>117.74753855421449</v>
      </c>
      <c r="J351" s="49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</row>
    <row r="352" spans="1:30" x14ac:dyDescent="0.2">
      <c r="A352" s="39">
        <v>2301</v>
      </c>
      <c r="B352" s="37">
        <f t="shared" si="22"/>
        <v>6151</v>
      </c>
      <c r="C352" s="37">
        <v>153</v>
      </c>
      <c r="D352" s="45">
        <f>(VLOOKUP(A352,'Spring Selection'!$S$3:$Y$5,7))*2.2*C352</f>
        <v>103.71544846744281</v>
      </c>
      <c r="E352" s="37"/>
      <c r="F352" s="37">
        <v>2874</v>
      </c>
      <c r="G352" s="37">
        <f t="shared" si="23"/>
        <v>6151</v>
      </c>
      <c r="H352" s="37">
        <v>173.7</v>
      </c>
      <c r="I352" s="45">
        <f>(VLOOKUP(F352,'Spring Selection'!$S$3:$Y$5,7))*2.2*H352</f>
        <v>117.74753855421449</v>
      </c>
      <c r="J352" s="49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</row>
    <row r="353" spans="1:30" ht="15.75" thickBot="1" x14ac:dyDescent="0.25">
      <c r="A353" s="35">
        <v>2301</v>
      </c>
      <c r="B353" s="32">
        <f t="shared" si="22"/>
        <v>6250</v>
      </c>
      <c r="C353" s="32">
        <v>155</v>
      </c>
      <c r="D353" s="45">
        <f>(VLOOKUP(A353,'Spring Selection'!$S$3:$Y$5,7))*2.2*C353</f>
        <v>105.07120596374926</v>
      </c>
      <c r="E353" s="32"/>
      <c r="F353" s="32">
        <v>2874</v>
      </c>
      <c r="G353" s="32">
        <f t="shared" si="23"/>
        <v>6250</v>
      </c>
      <c r="H353" s="32">
        <v>176</v>
      </c>
      <c r="I353" s="45">
        <f>(VLOOKUP(F353,'Spring Selection'!$S$3:$Y$5,7))*2.2*H353</f>
        <v>119.30665967496689</v>
      </c>
      <c r="J353" s="49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</row>
    <row r="354" spans="1:30" x14ac:dyDescent="0.2">
      <c r="A354" s="39">
        <v>2301</v>
      </c>
      <c r="B354" s="37">
        <f t="shared" si="22"/>
        <v>6251</v>
      </c>
      <c r="C354" s="37">
        <v>155</v>
      </c>
      <c r="D354" s="45">
        <f>(VLOOKUP(A354,'Spring Selection'!$S$3:$Y$5,7))*2.2*C354</f>
        <v>105.07120596374926</v>
      </c>
      <c r="E354" s="37"/>
      <c r="F354" s="37">
        <v>2874</v>
      </c>
      <c r="G354" s="37">
        <f t="shared" si="23"/>
        <v>6251</v>
      </c>
      <c r="H354" s="37">
        <v>204.3</v>
      </c>
      <c r="I354" s="45">
        <f>(VLOOKUP(F354,'Spring Selection'!$S$3:$Y$5,7))*2.2*H354</f>
        <v>138.49062824770306</v>
      </c>
      <c r="J354" s="49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</row>
    <row r="355" spans="1:30" ht="15.75" thickBot="1" x14ac:dyDescent="0.25">
      <c r="A355" s="35">
        <v>2301</v>
      </c>
      <c r="B355" s="32">
        <f t="shared" si="22"/>
        <v>6350</v>
      </c>
      <c r="C355" s="32">
        <v>188.2</v>
      </c>
      <c r="D355" s="45">
        <f>(VLOOKUP(A355,'Spring Selection'!$S$3:$Y$5,7))*2.2*C355</f>
        <v>127.57678040243619</v>
      </c>
      <c r="E355" s="32"/>
      <c r="F355" s="32">
        <v>2874</v>
      </c>
      <c r="G355" s="32">
        <f t="shared" si="23"/>
        <v>6350</v>
      </c>
      <c r="H355" s="32">
        <v>210</v>
      </c>
      <c r="I355" s="45">
        <f>(VLOOKUP(F355,'Spring Selection'!$S$3:$Y$5,7))*2.2*H355</f>
        <v>142.35453711217642</v>
      </c>
      <c r="J355" s="49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</row>
    <row r="356" spans="1:30" x14ac:dyDescent="0.2">
      <c r="A356" s="39">
        <v>2301</v>
      </c>
      <c r="B356" s="37">
        <f t="shared" si="22"/>
        <v>6351</v>
      </c>
      <c r="C356" s="37">
        <v>188.2</v>
      </c>
      <c r="D356" s="45">
        <f>(VLOOKUP(A356,'Spring Selection'!$S$3:$Y$5,7))*2.2*C356</f>
        <v>127.57678040243619</v>
      </c>
      <c r="E356" s="37"/>
      <c r="F356" s="37">
        <v>2874</v>
      </c>
      <c r="G356" s="37">
        <f t="shared" si="23"/>
        <v>6351</v>
      </c>
      <c r="H356" s="37">
        <v>210</v>
      </c>
      <c r="I356" s="45">
        <f>(VLOOKUP(F356,'Spring Selection'!$S$3:$Y$5,7))*2.2*H356</f>
        <v>142.35453711217642</v>
      </c>
      <c r="J356" s="49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</row>
    <row r="357" spans="1:30" ht="15.75" thickBot="1" x14ac:dyDescent="0.25">
      <c r="A357" s="35">
        <v>2301</v>
      </c>
      <c r="B357" s="32">
        <f t="shared" si="22"/>
        <v>6450</v>
      </c>
      <c r="C357" s="32">
        <v>190.8</v>
      </c>
      <c r="D357" s="45">
        <f>(VLOOKUP(A357,'Spring Selection'!$S$3:$Y$5,7))*2.2*C357</f>
        <v>129.33926514763459</v>
      </c>
      <c r="E357" s="32"/>
      <c r="F357" s="32">
        <v>2874</v>
      </c>
      <c r="G357" s="32">
        <f t="shared" si="23"/>
        <v>6450</v>
      </c>
      <c r="H357" s="32">
        <v>212.7</v>
      </c>
      <c r="I357" s="45">
        <f>(VLOOKUP(F357,'Spring Selection'!$S$3:$Y$5,7))*2.2*H357</f>
        <v>144.1848097321901</v>
      </c>
      <c r="J357" s="49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</row>
    <row r="358" spans="1:30" x14ac:dyDescent="0.2">
      <c r="A358" s="39">
        <v>2301</v>
      </c>
      <c r="B358" s="37">
        <f t="shared" si="22"/>
        <v>6451</v>
      </c>
      <c r="C358" s="37">
        <v>190.8</v>
      </c>
      <c r="D358" s="45">
        <f>(VLOOKUP(A358,'Spring Selection'!$S$3:$Y$5,7))*2.2*C358</f>
        <v>129.33926514763459</v>
      </c>
      <c r="E358" s="37"/>
      <c r="F358" s="37">
        <v>2874</v>
      </c>
      <c r="G358" s="37">
        <f t="shared" si="23"/>
        <v>6451</v>
      </c>
      <c r="H358" s="37">
        <v>212.7</v>
      </c>
      <c r="I358" s="45">
        <f>(VLOOKUP(F358,'Spring Selection'!$S$3:$Y$5,7))*2.2*H358</f>
        <v>144.1848097321901</v>
      </c>
      <c r="J358" s="49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</row>
    <row r="359" spans="1:30" ht="15.75" thickBot="1" x14ac:dyDescent="0.25">
      <c r="A359" s="35">
        <v>2301</v>
      </c>
      <c r="B359" s="32">
        <f t="shared" si="22"/>
        <v>6550</v>
      </c>
      <c r="C359" s="32">
        <v>193.3</v>
      </c>
      <c r="D359" s="45">
        <f>(VLOOKUP(A359,'Spring Selection'!$S$3:$Y$5,7))*2.2*C359</f>
        <v>131.03396201801763</v>
      </c>
      <c r="E359" s="32"/>
      <c r="F359" s="32">
        <v>2874</v>
      </c>
      <c r="G359" s="32">
        <f t="shared" si="23"/>
        <v>6550</v>
      </c>
      <c r="H359" s="32">
        <v>215.5</v>
      </c>
      <c r="I359" s="45">
        <f>(VLOOKUP(F359,'Spring Selection'!$S$3:$Y$5,7))*2.2*H359</f>
        <v>146.08287022701913</v>
      </c>
      <c r="J359" s="49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</row>
    <row r="360" spans="1:30" x14ac:dyDescent="0.2">
      <c r="A360" s="39">
        <v>2301</v>
      </c>
      <c r="B360" s="37">
        <f t="shared" si="22"/>
        <v>6551</v>
      </c>
      <c r="C360" s="37">
        <v>193.3</v>
      </c>
      <c r="D360" s="45">
        <f>(VLOOKUP(A360,'Spring Selection'!$S$3:$Y$5,7))*2.2*C360</f>
        <v>131.03396201801763</v>
      </c>
      <c r="E360" s="37"/>
      <c r="F360" s="37">
        <v>2874</v>
      </c>
      <c r="G360" s="37">
        <f t="shared" si="23"/>
        <v>6551</v>
      </c>
      <c r="H360" s="37">
        <v>215.5</v>
      </c>
      <c r="I360" s="45">
        <f>(VLOOKUP(F360,'Spring Selection'!$S$3:$Y$5,7))*2.2*H360</f>
        <v>146.08287022701913</v>
      </c>
      <c r="J360" s="49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</row>
    <row r="361" spans="1:30" ht="15.75" thickBot="1" x14ac:dyDescent="0.25">
      <c r="A361" s="35">
        <v>2301</v>
      </c>
      <c r="B361" s="32">
        <f t="shared" si="22"/>
        <v>6650</v>
      </c>
      <c r="C361" s="32">
        <v>195.8</v>
      </c>
      <c r="D361" s="45">
        <f>(VLOOKUP(A361,'Spring Selection'!$S$3:$Y$5,7))*2.2*C361</f>
        <v>132.72865888840067</v>
      </c>
      <c r="E361" s="32"/>
      <c r="F361" s="32">
        <v>2874</v>
      </c>
      <c r="G361" s="32">
        <f t="shared" si="23"/>
        <v>6650</v>
      </c>
      <c r="H361" s="32">
        <v>218.3</v>
      </c>
      <c r="I361" s="45">
        <f>(VLOOKUP(F361,'Spring Selection'!$S$3:$Y$5,7))*2.2*H361</f>
        <v>147.98093072184815</v>
      </c>
      <c r="J361" s="49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</row>
    <row r="362" spans="1:30" x14ac:dyDescent="0.2">
      <c r="A362" s="43"/>
      <c r="B362" s="42"/>
      <c r="C362" s="42"/>
      <c r="D362" s="46"/>
      <c r="E362" s="42"/>
      <c r="F362" s="42"/>
      <c r="G362" s="42"/>
      <c r="H362" s="42"/>
      <c r="I362" s="46"/>
      <c r="J362" s="49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</row>
    <row r="363" spans="1:30" x14ac:dyDescent="0.2">
      <c r="A363" s="42"/>
      <c r="B363" s="42"/>
      <c r="C363" s="42"/>
      <c r="D363" s="46"/>
      <c r="E363" s="42"/>
      <c r="F363" s="42"/>
      <c r="G363" s="42"/>
      <c r="H363" s="42"/>
      <c r="I363" s="52"/>
      <c r="J363" s="49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</row>
    <row r="364" spans="1:30" x14ac:dyDescent="0.2">
      <c r="A364" s="42"/>
      <c r="B364" s="42"/>
      <c r="C364" s="42"/>
      <c r="D364" s="46"/>
      <c r="E364" s="42"/>
      <c r="F364" s="42"/>
      <c r="G364" s="42"/>
      <c r="H364" s="42"/>
      <c r="I364" s="52"/>
      <c r="J364" s="49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</row>
    <row r="365" spans="1:30" x14ac:dyDescent="0.2">
      <c r="A365" s="42" t="s">
        <v>144</v>
      </c>
      <c r="B365" s="42"/>
      <c r="C365" s="42"/>
      <c r="D365" s="46" t="s">
        <v>148</v>
      </c>
      <c r="E365" s="42"/>
      <c r="F365" s="42"/>
      <c r="G365" s="42"/>
      <c r="H365" s="42"/>
      <c r="I365" s="52"/>
      <c r="J365" s="49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</row>
    <row r="366" spans="1:30" ht="15.75" thickBot="1" x14ac:dyDescent="0.25">
      <c r="A366" s="32" t="s">
        <v>140</v>
      </c>
      <c r="B366" s="32" t="s">
        <v>141</v>
      </c>
      <c r="C366" s="32" t="s">
        <v>142</v>
      </c>
      <c r="D366" s="44" t="s">
        <v>3</v>
      </c>
      <c r="E366" s="32"/>
      <c r="F366" s="32" t="s">
        <v>140</v>
      </c>
      <c r="G366" s="32" t="s">
        <v>141</v>
      </c>
      <c r="H366" s="32" t="s">
        <v>142</v>
      </c>
      <c r="I366" s="50" t="s">
        <v>3</v>
      </c>
      <c r="J366" s="49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</row>
    <row r="367" spans="1:30" x14ac:dyDescent="0.2">
      <c r="A367" s="37">
        <v>1727</v>
      </c>
      <c r="B367" s="37">
        <v>2351</v>
      </c>
      <c r="C367" s="37">
        <v>40.5</v>
      </c>
      <c r="D367" s="45">
        <f>(VLOOKUP(A367,'Spring Selection'!$S$3:$Y$5,7))*2.2*weights!C367</f>
        <v>26.939527448348898</v>
      </c>
      <c r="E367" s="37"/>
      <c r="F367" s="37">
        <v>2300</v>
      </c>
      <c r="G367" s="37">
        <f t="shared" ref="G367:G398" si="24">B367</f>
        <v>2351</v>
      </c>
      <c r="H367" s="37">
        <v>48.3</v>
      </c>
      <c r="I367" s="51">
        <f>(VLOOKUP(F367,'Spring Selection'!$S$3:$Y$5,7))*2.2*H367</f>
        <v>32.741543535800574</v>
      </c>
      <c r="J367" s="49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</row>
    <row r="368" spans="1:30" ht="15.75" thickBot="1" x14ac:dyDescent="0.25">
      <c r="A368" s="32">
        <v>1727</v>
      </c>
      <c r="B368" s="32">
        <v>2450</v>
      </c>
      <c r="C368" s="32">
        <v>41.8</v>
      </c>
      <c r="D368" s="44">
        <f>(VLOOKUP(A368,'Spring Selection'!$S$3:$Y$5,7))*2.2*weights!C368</f>
        <v>27.804253020765032</v>
      </c>
      <c r="E368" s="32"/>
      <c r="F368" s="32">
        <v>2300</v>
      </c>
      <c r="G368" s="32">
        <f t="shared" si="24"/>
        <v>2450</v>
      </c>
      <c r="H368" s="32">
        <v>49.9</v>
      </c>
      <c r="I368" s="51">
        <f>(VLOOKUP(F368,'Spring Selection'!$S$3:$Y$5,7))*2.2*H368</f>
        <v>33.826149532845726</v>
      </c>
      <c r="J368" s="49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</row>
    <row r="369" spans="1:30" x14ac:dyDescent="0.2">
      <c r="A369" s="37">
        <v>1727</v>
      </c>
      <c r="B369" s="37">
        <f t="shared" ref="B369:B399" si="25">B367+100</f>
        <v>2451</v>
      </c>
      <c r="C369" s="48">
        <v>41.8</v>
      </c>
      <c r="D369" s="45">
        <f>(VLOOKUP(A369,'Spring Selection'!$S$3:$Y$5,7))*2.2*weights!C369</f>
        <v>27.804253020765032</v>
      </c>
      <c r="E369" s="37"/>
      <c r="F369" s="37">
        <v>2300</v>
      </c>
      <c r="G369" s="37">
        <f t="shared" si="24"/>
        <v>2451</v>
      </c>
      <c r="H369" s="37">
        <v>49.9</v>
      </c>
      <c r="I369" s="51">
        <f>(VLOOKUP(F369,'Spring Selection'!$S$3:$Y$5,7))*2.2*H369</f>
        <v>33.826149532845726</v>
      </c>
      <c r="J369" s="49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</row>
    <row r="370" spans="1:30" ht="15.75" thickBot="1" x14ac:dyDescent="0.25">
      <c r="A370" s="32">
        <v>1727</v>
      </c>
      <c r="B370" s="32">
        <f t="shared" si="25"/>
        <v>2550</v>
      </c>
      <c r="C370" s="32">
        <v>43.1</v>
      </c>
      <c r="D370" s="44">
        <f>(VLOOKUP(A370,'Spring Selection'!$S$3:$Y$5,7))*2.2*weights!C370</f>
        <v>28.668978593181173</v>
      </c>
      <c r="E370" s="32"/>
      <c r="F370" s="32">
        <v>2300</v>
      </c>
      <c r="G370" s="32">
        <f t="shared" si="24"/>
        <v>2550</v>
      </c>
      <c r="H370" s="32">
        <v>51.5</v>
      </c>
      <c r="I370" s="51">
        <f>(VLOOKUP(F370,'Spring Selection'!$S$3:$Y$5,7))*2.2*H370</f>
        <v>34.910755529890885</v>
      </c>
      <c r="J370" s="49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</row>
    <row r="371" spans="1:30" x14ac:dyDescent="0.2">
      <c r="A371" s="37">
        <v>1727</v>
      </c>
      <c r="B371" s="37">
        <f t="shared" si="25"/>
        <v>2551</v>
      </c>
      <c r="C371" s="48">
        <v>43.1</v>
      </c>
      <c r="D371" s="45">
        <f>(VLOOKUP(A371,'Spring Selection'!$S$3:$Y$5,7))*2.2*weights!C371</f>
        <v>28.668978593181173</v>
      </c>
      <c r="E371" s="37"/>
      <c r="F371" s="37">
        <v>2300</v>
      </c>
      <c r="G371" s="37">
        <f t="shared" si="24"/>
        <v>2551</v>
      </c>
      <c r="H371" s="37">
        <v>51.5</v>
      </c>
      <c r="I371" s="51">
        <f>(VLOOKUP(F371,'Spring Selection'!$S$3:$Y$5,7))*2.2*H371</f>
        <v>34.910755529890885</v>
      </c>
      <c r="J371" s="49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</row>
    <row r="372" spans="1:30" ht="15.75" thickBot="1" x14ac:dyDescent="0.25">
      <c r="A372" s="32">
        <v>1727</v>
      </c>
      <c r="B372" s="32">
        <f t="shared" si="25"/>
        <v>2650</v>
      </c>
      <c r="C372" s="32">
        <v>44.5</v>
      </c>
      <c r="D372" s="44">
        <f>(VLOOKUP(A372,'Spring Selection'!$S$3:$Y$5,7))*2.2*weights!C372</f>
        <v>29.600221517321629</v>
      </c>
      <c r="E372" s="32"/>
      <c r="F372" s="32">
        <v>2300</v>
      </c>
      <c r="G372" s="32">
        <f t="shared" si="24"/>
        <v>2650</v>
      </c>
      <c r="H372" s="32">
        <v>53.1</v>
      </c>
      <c r="I372" s="51">
        <f>(VLOOKUP(F372,'Spring Selection'!$S$3:$Y$5,7))*2.2*H372</f>
        <v>35.995361526936037</v>
      </c>
      <c r="J372" s="49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</row>
    <row r="373" spans="1:30" x14ac:dyDescent="0.2">
      <c r="A373" s="37">
        <v>1727</v>
      </c>
      <c r="B373" s="37">
        <f t="shared" si="25"/>
        <v>2651</v>
      </c>
      <c r="C373" s="48">
        <v>44.5</v>
      </c>
      <c r="D373" s="45">
        <f>(VLOOKUP(A373,'Spring Selection'!$S$3:$Y$5,7))*2.2*weights!C373</f>
        <v>29.600221517321629</v>
      </c>
      <c r="E373" s="37"/>
      <c r="F373" s="37">
        <v>2300</v>
      </c>
      <c r="G373" s="37">
        <f t="shared" si="24"/>
        <v>2651</v>
      </c>
      <c r="H373" s="37">
        <v>53.1</v>
      </c>
      <c r="I373" s="51">
        <f>(VLOOKUP(F373,'Spring Selection'!$S$3:$Y$5,7))*2.2*H373</f>
        <v>35.995361526936037</v>
      </c>
      <c r="J373" s="49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</row>
    <row r="374" spans="1:30" ht="15.75" thickBot="1" x14ac:dyDescent="0.25">
      <c r="A374" s="32">
        <v>1727</v>
      </c>
      <c r="B374" s="32">
        <f t="shared" si="25"/>
        <v>2750</v>
      </c>
      <c r="C374" s="32">
        <v>45.8</v>
      </c>
      <c r="D374" s="44">
        <f>(VLOOKUP(A374,'Spring Selection'!$S$3:$Y$5,7))*2.2*weights!C374</f>
        <v>30.464947089737763</v>
      </c>
      <c r="E374" s="32"/>
      <c r="F374" s="32">
        <v>2300</v>
      </c>
      <c r="G374" s="32">
        <f t="shared" si="24"/>
        <v>2750</v>
      </c>
      <c r="H374" s="32">
        <v>54.7</v>
      </c>
      <c r="I374" s="51">
        <f>(VLOOKUP(F374,'Spring Selection'!$S$3:$Y$5,7))*2.2*H374</f>
        <v>37.079967523981189</v>
      </c>
      <c r="J374" s="49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</row>
    <row r="375" spans="1:30" x14ac:dyDescent="0.2">
      <c r="A375" s="37">
        <v>1727</v>
      </c>
      <c r="B375" s="37">
        <f t="shared" si="25"/>
        <v>2751</v>
      </c>
      <c r="C375" s="48">
        <v>45.8</v>
      </c>
      <c r="D375" s="45">
        <f>(VLOOKUP(A375,'Spring Selection'!$S$3:$Y$5,7))*2.2*weights!C375</f>
        <v>30.464947089737763</v>
      </c>
      <c r="E375" s="37"/>
      <c r="F375" s="37">
        <v>2300</v>
      </c>
      <c r="G375" s="37">
        <f t="shared" si="24"/>
        <v>2751</v>
      </c>
      <c r="H375" s="37">
        <v>54.7</v>
      </c>
      <c r="I375" s="51">
        <f>(VLOOKUP(F375,'Spring Selection'!$S$3:$Y$5,7))*2.2*H375</f>
        <v>37.079967523981189</v>
      </c>
      <c r="J375" s="49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</row>
    <row r="376" spans="1:30" ht="15.75" thickBot="1" x14ac:dyDescent="0.25">
      <c r="A376" s="32">
        <v>1727</v>
      </c>
      <c r="B376" s="32">
        <f t="shared" si="25"/>
        <v>2850</v>
      </c>
      <c r="C376" s="32">
        <v>47.2</v>
      </c>
      <c r="D376" s="44">
        <f>(VLOOKUP(A376,'Spring Selection'!$S$3:$Y$5,7))*2.2*weights!C376</f>
        <v>31.396190013878222</v>
      </c>
      <c r="E376" s="32"/>
      <c r="F376" s="32">
        <v>2300</v>
      </c>
      <c r="G376" s="32">
        <f t="shared" si="24"/>
        <v>2850</v>
      </c>
      <c r="H376" s="32">
        <v>56.3</v>
      </c>
      <c r="I376" s="51">
        <f>(VLOOKUP(F376,'Spring Selection'!$S$3:$Y$5,7))*2.2*H376</f>
        <v>38.164573521026341</v>
      </c>
      <c r="J376" s="49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</row>
    <row r="377" spans="1:30" x14ac:dyDescent="0.2">
      <c r="A377" s="37">
        <v>1727</v>
      </c>
      <c r="B377" s="37">
        <f t="shared" si="25"/>
        <v>2851</v>
      </c>
      <c r="C377" s="48">
        <v>47.2</v>
      </c>
      <c r="D377" s="45">
        <f>(VLOOKUP(A377,'Spring Selection'!$S$3:$Y$5,7))*2.2*weights!C377</f>
        <v>31.396190013878222</v>
      </c>
      <c r="E377" s="37"/>
      <c r="F377" s="37">
        <v>2300</v>
      </c>
      <c r="G377" s="37">
        <f t="shared" si="24"/>
        <v>2851</v>
      </c>
      <c r="H377" s="37">
        <v>56.3</v>
      </c>
      <c r="I377" s="51">
        <f>(VLOOKUP(F377,'Spring Selection'!$S$3:$Y$5,7))*2.2*H377</f>
        <v>38.164573521026341</v>
      </c>
      <c r="J377" s="49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</row>
    <row r="378" spans="1:30" ht="15.75" thickBot="1" x14ac:dyDescent="0.25">
      <c r="A378" s="32">
        <v>1727</v>
      </c>
      <c r="B378" s="32">
        <f t="shared" si="25"/>
        <v>2950</v>
      </c>
      <c r="C378" s="32">
        <v>48.5</v>
      </c>
      <c r="D378" s="44">
        <f>(VLOOKUP(A378,'Spring Selection'!$S$3:$Y$5,7))*2.2*weights!C378</f>
        <v>32.26091558629436</v>
      </c>
      <c r="E378" s="32"/>
      <c r="F378" s="32">
        <v>2300</v>
      </c>
      <c r="G378" s="32">
        <f t="shared" si="24"/>
        <v>2950</v>
      </c>
      <c r="H378" s="32">
        <v>57.9</v>
      </c>
      <c r="I378" s="51">
        <f>(VLOOKUP(F378,'Spring Selection'!$S$3:$Y$5,7))*2.2*H378</f>
        <v>39.249179518071493</v>
      </c>
      <c r="J378" s="49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</row>
    <row r="379" spans="1:30" x14ac:dyDescent="0.2">
      <c r="A379" s="37">
        <v>1727</v>
      </c>
      <c r="B379" s="37">
        <f t="shared" si="25"/>
        <v>2951</v>
      </c>
      <c r="C379" s="48">
        <v>48.5</v>
      </c>
      <c r="D379" s="45">
        <f>(VLOOKUP(A379,'Spring Selection'!$S$3:$Y$5,7))*2.2*weights!C379</f>
        <v>32.26091558629436</v>
      </c>
      <c r="E379" s="37"/>
      <c r="F379" s="37">
        <v>2300</v>
      </c>
      <c r="G379" s="37">
        <f t="shared" si="24"/>
        <v>2951</v>
      </c>
      <c r="H379" s="37">
        <v>57.9</v>
      </c>
      <c r="I379" s="51">
        <f>(VLOOKUP(F379,'Spring Selection'!$S$3:$Y$5,7))*2.2*H379</f>
        <v>39.249179518071493</v>
      </c>
      <c r="J379" s="49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</row>
    <row r="380" spans="1:30" ht="15.75" thickBot="1" x14ac:dyDescent="0.25">
      <c r="A380" s="32">
        <v>1727</v>
      </c>
      <c r="B380" s="32">
        <f t="shared" si="25"/>
        <v>3050</v>
      </c>
      <c r="C380" s="32">
        <v>49.9</v>
      </c>
      <c r="D380" s="44">
        <f>(VLOOKUP(A380,'Spring Selection'!$S$3:$Y$5,7))*2.2*weights!C380</f>
        <v>33.192158510434815</v>
      </c>
      <c r="E380" s="32"/>
      <c r="F380" s="32">
        <v>2300</v>
      </c>
      <c r="G380" s="32">
        <f t="shared" si="24"/>
        <v>3050</v>
      </c>
      <c r="H380" s="32">
        <v>59.5</v>
      </c>
      <c r="I380" s="51">
        <f>(VLOOKUP(F380,'Spring Selection'!$S$3:$Y$5,7))*2.2*H380</f>
        <v>40.333785515116652</v>
      </c>
      <c r="J380" s="49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</row>
    <row r="381" spans="1:30" x14ac:dyDescent="0.2">
      <c r="A381" s="37">
        <v>1727</v>
      </c>
      <c r="B381" s="37">
        <f t="shared" si="25"/>
        <v>3051</v>
      </c>
      <c r="C381" s="48">
        <v>49.9</v>
      </c>
      <c r="D381" s="45">
        <f>(VLOOKUP(A381,'Spring Selection'!$S$3:$Y$5,7))*2.2*weights!C381</f>
        <v>33.192158510434815</v>
      </c>
      <c r="E381" s="37"/>
      <c r="F381" s="37">
        <v>2300</v>
      </c>
      <c r="G381" s="37">
        <f t="shared" si="24"/>
        <v>3051</v>
      </c>
      <c r="H381" s="37">
        <v>59.5</v>
      </c>
      <c r="I381" s="51">
        <f>(VLOOKUP(F381,'Spring Selection'!$S$3:$Y$5,7))*2.2*H381</f>
        <v>40.333785515116652</v>
      </c>
      <c r="J381" s="49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</row>
    <row r="382" spans="1:30" ht="15.75" thickBot="1" x14ac:dyDescent="0.25">
      <c r="A382" s="32">
        <v>1727</v>
      </c>
      <c r="B382" s="32">
        <f t="shared" si="25"/>
        <v>3150</v>
      </c>
      <c r="C382" s="32">
        <v>51.2</v>
      </c>
      <c r="D382" s="44">
        <f>(VLOOKUP(A382,'Spring Selection'!$S$3:$Y$5,7))*2.2*weights!C382</f>
        <v>34.056884082850949</v>
      </c>
      <c r="E382" s="32"/>
      <c r="F382" s="32">
        <v>2300</v>
      </c>
      <c r="G382" s="32">
        <f t="shared" si="24"/>
        <v>3150</v>
      </c>
      <c r="H382" s="32">
        <v>61.1</v>
      </c>
      <c r="I382" s="51">
        <f>(VLOOKUP(F382,'Spring Selection'!$S$3:$Y$5,7))*2.2*H382</f>
        <v>41.418391512161804</v>
      </c>
      <c r="J382" s="49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</row>
    <row r="383" spans="1:30" x14ac:dyDescent="0.2">
      <c r="A383" s="37">
        <v>1727</v>
      </c>
      <c r="B383" s="37">
        <f t="shared" si="25"/>
        <v>3151</v>
      </c>
      <c r="C383" s="48">
        <v>51.2</v>
      </c>
      <c r="D383" s="45">
        <f>(VLOOKUP(A383,'Spring Selection'!$S$3:$Y$5,7))*2.2*weights!C383</f>
        <v>34.056884082850949</v>
      </c>
      <c r="E383" s="37"/>
      <c r="F383" s="37">
        <v>2300</v>
      </c>
      <c r="G383" s="37">
        <f t="shared" si="24"/>
        <v>3151</v>
      </c>
      <c r="H383" s="37">
        <v>61.1</v>
      </c>
      <c r="I383" s="51">
        <f>(VLOOKUP(F383,'Spring Selection'!$S$3:$Y$5,7))*2.2*H383</f>
        <v>41.418391512161804</v>
      </c>
      <c r="J383" s="49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</row>
    <row r="384" spans="1:30" ht="15.75" thickBot="1" x14ac:dyDescent="0.25">
      <c r="A384" s="32">
        <v>1727</v>
      </c>
      <c r="B384" s="32">
        <f t="shared" si="25"/>
        <v>3250</v>
      </c>
      <c r="C384" s="32">
        <v>54.7</v>
      </c>
      <c r="D384" s="44">
        <f>(VLOOKUP(A384,'Spring Selection'!$S$3:$Y$5,7))*2.2*weights!C384</f>
        <v>36.384991393202093</v>
      </c>
      <c r="E384" s="32"/>
      <c r="F384" s="32">
        <v>2300</v>
      </c>
      <c r="G384" s="32">
        <f t="shared" si="24"/>
        <v>3250</v>
      </c>
      <c r="H384" s="32">
        <v>65.5</v>
      </c>
      <c r="I384" s="51">
        <f>(VLOOKUP(F384,'Spring Selection'!$S$3:$Y$5,7))*2.2*H384</f>
        <v>44.401058004035974</v>
      </c>
      <c r="J384" s="49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</row>
    <row r="385" spans="1:30" x14ac:dyDescent="0.2">
      <c r="A385" s="37">
        <v>1727</v>
      </c>
      <c r="B385" s="37">
        <f t="shared" si="25"/>
        <v>3251</v>
      </c>
      <c r="C385" s="37">
        <v>54.7</v>
      </c>
      <c r="D385" s="45">
        <f>(VLOOKUP(A385,'Spring Selection'!$S$3:$Y$5,7))*2.2*weights!C385</f>
        <v>36.384991393202093</v>
      </c>
      <c r="E385" s="37"/>
      <c r="F385" s="37">
        <v>2300</v>
      </c>
      <c r="G385" s="37">
        <f t="shared" si="24"/>
        <v>3251</v>
      </c>
      <c r="H385" s="37">
        <v>65.5</v>
      </c>
      <c r="I385" s="51">
        <f>(VLOOKUP(F385,'Spring Selection'!$S$3:$Y$5,7))*2.2*H385</f>
        <v>44.401058004035974</v>
      </c>
      <c r="J385" s="49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</row>
    <row r="386" spans="1:30" ht="15.75" thickBot="1" x14ac:dyDescent="0.25">
      <c r="A386" s="32">
        <v>1727</v>
      </c>
      <c r="B386" s="32">
        <f t="shared" si="25"/>
        <v>3350</v>
      </c>
      <c r="C386" s="32">
        <v>56</v>
      </c>
      <c r="D386" s="44">
        <f>(VLOOKUP(A386,'Spring Selection'!$S$3:$Y$5,7))*2.2*weights!C386</f>
        <v>37.249716965618227</v>
      </c>
      <c r="E386" s="32"/>
      <c r="F386" s="32">
        <v>2300</v>
      </c>
      <c r="G386" s="32">
        <f t="shared" si="24"/>
        <v>3350</v>
      </c>
      <c r="H386" s="32">
        <v>67.2</v>
      </c>
      <c r="I386" s="51">
        <f>(VLOOKUP(F386,'Spring Selection'!$S$3:$Y$5,7))*2.2*H386</f>
        <v>45.553451875896457</v>
      </c>
      <c r="J386" s="49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</row>
    <row r="387" spans="1:30" x14ac:dyDescent="0.2">
      <c r="A387" s="37">
        <v>1727</v>
      </c>
      <c r="B387" s="37">
        <f t="shared" si="25"/>
        <v>3351</v>
      </c>
      <c r="C387" s="37">
        <v>56</v>
      </c>
      <c r="D387" s="45">
        <f>(VLOOKUP(A387,'Spring Selection'!$S$3:$Y$5,7))*2.2*weights!C387</f>
        <v>37.249716965618227</v>
      </c>
      <c r="E387" s="37"/>
      <c r="F387" s="37">
        <v>2300</v>
      </c>
      <c r="G387" s="37">
        <f t="shared" si="24"/>
        <v>3351</v>
      </c>
      <c r="H387" s="37">
        <v>67.2</v>
      </c>
      <c r="I387" s="51">
        <f>(VLOOKUP(F387,'Spring Selection'!$S$3:$Y$5,7))*2.2*H387</f>
        <v>45.553451875896457</v>
      </c>
      <c r="J387" s="49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</row>
    <row r="388" spans="1:30" ht="15.75" thickBot="1" x14ac:dyDescent="0.25">
      <c r="A388" s="32">
        <v>1727</v>
      </c>
      <c r="B388" s="32">
        <f t="shared" si="25"/>
        <v>3450</v>
      </c>
      <c r="C388" s="32">
        <v>57.4</v>
      </c>
      <c r="D388" s="44">
        <f>(VLOOKUP(A388,'Spring Selection'!$S$3:$Y$5,7))*2.2*weights!C388</f>
        <v>38.180959889758682</v>
      </c>
      <c r="E388" s="32"/>
      <c r="F388" s="32">
        <v>2300</v>
      </c>
      <c r="G388" s="32">
        <f t="shared" si="24"/>
        <v>3450</v>
      </c>
      <c r="H388" s="32">
        <v>68.8</v>
      </c>
      <c r="I388" s="51">
        <f>(VLOOKUP(F388,'Spring Selection'!$S$3:$Y$5,7))*2.2*H388</f>
        <v>46.638057872941602</v>
      </c>
      <c r="J388" s="49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</row>
    <row r="389" spans="1:30" x14ac:dyDescent="0.2">
      <c r="A389" s="37">
        <v>1727</v>
      </c>
      <c r="B389" s="37">
        <f t="shared" si="25"/>
        <v>3451</v>
      </c>
      <c r="C389" s="37">
        <v>57.4</v>
      </c>
      <c r="D389" s="45">
        <f>(VLOOKUP(A389,'Spring Selection'!$S$3:$Y$5,7))*2.2*weights!C389</f>
        <v>38.180959889758682</v>
      </c>
      <c r="E389" s="37"/>
      <c r="F389" s="37">
        <v>2300</v>
      </c>
      <c r="G389" s="37">
        <f t="shared" si="24"/>
        <v>3451</v>
      </c>
      <c r="H389" s="37">
        <v>68.8</v>
      </c>
      <c r="I389" s="51">
        <f>(VLOOKUP(F389,'Spring Selection'!$S$3:$Y$5,7))*2.2*H389</f>
        <v>46.638057872941602</v>
      </c>
      <c r="J389" s="49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</row>
    <row r="390" spans="1:30" ht="15.75" thickBot="1" x14ac:dyDescent="0.25">
      <c r="A390" s="32">
        <v>1727</v>
      </c>
      <c r="B390" s="32">
        <f t="shared" si="25"/>
        <v>3550</v>
      </c>
      <c r="C390" s="32">
        <v>58.7</v>
      </c>
      <c r="D390" s="44">
        <f>(VLOOKUP(A390,'Spring Selection'!$S$3:$Y$5,7))*2.2*weights!C390</f>
        <v>39.045685462174823</v>
      </c>
      <c r="E390" s="32"/>
      <c r="F390" s="32">
        <v>2300</v>
      </c>
      <c r="G390" s="32">
        <f t="shared" si="24"/>
        <v>3550</v>
      </c>
      <c r="H390" s="32">
        <v>70.8</v>
      </c>
      <c r="I390" s="51">
        <f>(VLOOKUP(F390,'Spring Selection'!$S$3:$Y$5,7))*2.2*H390</f>
        <v>47.993815369248047</v>
      </c>
      <c r="J390" s="49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</row>
    <row r="391" spans="1:30" x14ac:dyDescent="0.2">
      <c r="A391" s="37">
        <v>1727</v>
      </c>
      <c r="B391" s="37">
        <f t="shared" si="25"/>
        <v>3551</v>
      </c>
      <c r="C391" s="37">
        <v>58.7</v>
      </c>
      <c r="D391" s="45">
        <f>(VLOOKUP(A391,'Spring Selection'!$S$3:$Y$5,7))*2.2*weights!C391</f>
        <v>39.045685462174823</v>
      </c>
      <c r="E391" s="37"/>
      <c r="F391" s="37">
        <v>2300</v>
      </c>
      <c r="G391" s="37">
        <f t="shared" si="24"/>
        <v>3551</v>
      </c>
      <c r="H391" s="37">
        <v>70.8</v>
      </c>
      <c r="I391" s="51">
        <f>(VLOOKUP(F391,'Spring Selection'!$S$3:$Y$5,7))*2.2*H391</f>
        <v>47.993815369248047</v>
      </c>
      <c r="J391" s="49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</row>
    <row r="392" spans="1:30" ht="15.75" thickBot="1" x14ac:dyDescent="0.25">
      <c r="A392" s="32">
        <v>1727</v>
      </c>
      <c r="B392" s="32">
        <f t="shared" si="25"/>
        <v>3650</v>
      </c>
      <c r="C392" s="32">
        <v>60.1</v>
      </c>
      <c r="D392" s="44">
        <f>(VLOOKUP(A392,'Spring Selection'!$S$3:$Y$5,7))*2.2*weights!C392</f>
        <v>39.976928386315279</v>
      </c>
      <c r="E392" s="32"/>
      <c r="F392" s="32">
        <v>2300</v>
      </c>
      <c r="G392" s="32">
        <f t="shared" si="24"/>
        <v>3650</v>
      </c>
      <c r="H392" s="32">
        <v>72.400000000000006</v>
      </c>
      <c r="I392" s="51">
        <f>(VLOOKUP(F392,'Spring Selection'!$S$3:$Y$5,7))*2.2*H392</f>
        <v>49.078421366293206</v>
      </c>
      <c r="J392" s="49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</row>
    <row r="393" spans="1:30" x14ac:dyDescent="0.2">
      <c r="A393" s="37">
        <v>1727</v>
      </c>
      <c r="B393" s="37">
        <f t="shared" si="25"/>
        <v>3651</v>
      </c>
      <c r="C393" s="37">
        <v>60.1</v>
      </c>
      <c r="D393" s="45">
        <f>(VLOOKUP(A393,'Spring Selection'!$S$3:$Y$5,7))*2.2*weights!C393</f>
        <v>39.976928386315279</v>
      </c>
      <c r="E393" s="37"/>
      <c r="F393" s="37">
        <v>2300</v>
      </c>
      <c r="G393" s="37">
        <f t="shared" si="24"/>
        <v>3651</v>
      </c>
      <c r="H393" s="37">
        <v>72.400000000000006</v>
      </c>
      <c r="I393" s="51">
        <f>(VLOOKUP(F393,'Spring Selection'!$S$3:$Y$5,7))*2.2*H393</f>
        <v>49.078421366293206</v>
      </c>
      <c r="J393" s="49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</row>
    <row r="394" spans="1:30" ht="15.75" thickBot="1" x14ac:dyDescent="0.25">
      <c r="A394" s="32">
        <v>1727</v>
      </c>
      <c r="B394" s="32">
        <f t="shared" si="25"/>
        <v>3750</v>
      </c>
      <c r="C394" s="32">
        <v>61.4</v>
      </c>
      <c r="D394" s="44">
        <f>(VLOOKUP(A394,'Spring Selection'!$S$3:$Y$5,7))*2.2*weights!C394</f>
        <v>40.841653958731413</v>
      </c>
      <c r="E394" s="32"/>
      <c r="F394" s="32">
        <v>2300</v>
      </c>
      <c r="G394" s="32">
        <f t="shared" si="24"/>
        <v>3750</v>
      </c>
      <c r="H394" s="32">
        <v>74</v>
      </c>
      <c r="I394" s="51">
        <f>(VLOOKUP(F394,'Spring Selection'!$S$3:$Y$5,7))*2.2*H394</f>
        <v>50.163027363338358</v>
      </c>
      <c r="J394" s="49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</row>
    <row r="395" spans="1:30" x14ac:dyDescent="0.2">
      <c r="A395" s="37">
        <v>1727</v>
      </c>
      <c r="B395" s="37">
        <f t="shared" si="25"/>
        <v>3751</v>
      </c>
      <c r="C395" s="37">
        <v>61.4</v>
      </c>
      <c r="D395" s="45">
        <f>(VLOOKUP(A395,'Spring Selection'!$S$3:$Y$5,7))*2.2*weights!C395</f>
        <v>40.841653958731413</v>
      </c>
      <c r="E395" s="37"/>
      <c r="F395" s="37">
        <v>2300</v>
      </c>
      <c r="G395" s="37">
        <f t="shared" si="24"/>
        <v>3751</v>
      </c>
      <c r="H395" s="37">
        <v>74</v>
      </c>
      <c r="I395" s="51">
        <f>(VLOOKUP(F395,'Spring Selection'!$S$3:$Y$5,7))*2.2*H395</f>
        <v>50.163027363338358</v>
      </c>
      <c r="J395" s="49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</row>
    <row r="396" spans="1:30" ht="15.75" thickBot="1" x14ac:dyDescent="0.25">
      <c r="A396" s="32">
        <v>1727</v>
      </c>
      <c r="B396" s="32">
        <f t="shared" si="25"/>
        <v>3850</v>
      </c>
      <c r="C396" s="32">
        <v>62.8</v>
      </c>
      <c r="D396" s="44">
        <f>(VLOOKUP(A396,'Spring Selection'!$S$3:$Y$5,7))*2.2*weights!C396</f>
        <v>41.772896882871869</v>
      </c>
      <c r="E396" s="32"/>
      <c r="F396" s="32">
        <v>2300</v>
      </c>
      <c r="G396" s="32">
        <f t="shared" si="24"/>
        <v>3850</v>
      </c>
      <c r="H396" s="32">
        <v>75.599999999999994</v>
      </c>
      <c r="I396" s="51">
        <f>(VLOOKUP(F396,'Spring Selection'!$S$3:$Y$5,7))*2.2*H396</f>
        <v>51.247633360383503</v>
      </c>
      <c r="J396" s="49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</row>
    <row r="397" spans="1:30" x14ac:dyDescent="0.2">
      <c r="A397" s="37">
        <v>1727</v>
      </c>
      <c r="B397" s="37">
        <f t="shared" si="25"/>
        <v>3851</v>
      </c>
      <c r="C397" s="37">
        <v>62.8</v>
      </c>
      <c r="D397" s="45">
        <f>(VLOOKUP(A397,'Spring Selection'!$S$3:$Y$5,7))*2.2*weights!C397</f>
        <v>41.772896882871869</v>
      </c>
      <c r="E397" s="37"/>
      <c r="F397" s="37">
        <v>2300</v>
      </c>
      <c r="G397" s="37">
        <f t="shared" si="24"/>
        <v>3851</v>
      </c>
      <c r="H397" s="37">
        <v>75.599999999999994</v>
      </c>
      <c r="I397" s="51">
        <f>(VLOOKUP(F397,'Spring Selection'!$S$3:$Y$5,7))*2.2*H397</f>
        <v>51.247633360383503</v>
      </c>
      <c r="J397" s="49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</row>
    <row r="398" spans="1:30" ht="15.75" thickBot="1" x14ac:dyDescent="0.25">
      <c r="A398" s="32">
        <v>1727</v>
      </c>
      <c r="B398" s="32">
        <f t="shared" si="25"/>
        <v>3950</v>
      </c>
      <c r="C398" s="32">
        <v>64.099999999999994</v>
      </c>
      <c r="D398" s="44">
        <f>(VLOOKUP(A398,'Spring Selection'!$S$3:$Y$5,7))*2.2*weights!C398</f>
        <v>42.637622455288003</v>
      </c>
      <c r="E398" s="32"/>
      <c r="F398" s="32">
        <v>2300</v>
      </c>
      <c r="G398" s="32">
        <f t="shared" si="24"/>
        <v>3950</v>
      </c>
      <c r="H398" s="32">
        <v>77.2</v>
      </c>
      <c r="I398" s="51">
        <f>(VLOOKUP(F398,'Spring Selection'!$S$3:$Y$5,7))*2.2*H398</f>
        <v>52.332239357428662</v>
      </c>
      <c r="J398" s="49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</row>
    <row r="399" spans="1:30" x14ac:dyDescent="0.2">
      <c r="A399" s="37">
        <v>1727</v>
      </c>
      <c r="B399" s="37">
        <f t="shared" si="25"/>
        <v>3951</v>
      </c>
      <c r="C399" s="37">
        <v>64.099999999999994</v>
      </c>
      <c r="D399" s="45">
        <f>(VLOOKUP(A399,'Spring Selection'!$S$3:$Y$5,7))*2.2*weights!C399</f>
        <v>42.637622455288003</v>
      </c>
      <c r="E399" s="37"/>
      <c r="F399" s="37">
        <v>2300</v>
      </c>
      <c r="G399" s="37">
        <f t="shared" ref="G399:G430" si="26">B399</f>
        <v>3951</v>
      </c>
      <c r="H399" s="37">
        <v>77.2</v>
      </c>
      <c r="I399" s="51">
        <f>(VLOOKUP(F399,'Spring Selection'!$S$3:$Y$5,7))*2.2*H399</f>
        <v>52.332239357428662</v>
      </c>
      <c r="J399" s="49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</row>
    <row r="400" spans="1:30" ht="15.75" thickBot="1" x14ac:dyDescent="0.25">
      <c r="A400" s="32">
        <v>1727</v>
      </c>
      <c r="B400" s="32">
        <v>4080</v>
      </c>
      <c r="C400" s="32">
        <v>65.8</v>
      </c>
      <c r="D400" s="44">
        <f>(VLOOKUP(A400,'Spring Selection'!$S$3:$Y$5,7))*2.2*weights!C400</f>
        <v>43.768417434601417</v>
      </c>
      <c r="E400" s="32"/>
      <c r="F400" s="32">
        <v>2300</v>
      </c>
      <c r="G400" s="32">
        <f t="shared" si="26"/>
        <v>4080</v>
      </c>
      <c r="H400" s="32">
        <v>79.3</v>
      </c>
      <c r="I400" s="51">
        <f>(VLOOKUP(F400,'Spring Selection'!$S$3:$Y$5,7))*2.2*H400</f>
        <v>53.755784728550424</v>
      </c>
      <c r="J400" s="49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</row>
    <row r="401" spans="1:30" x14ac:dyDescent="0.2">
      <c r="A401" s="37">
        <v>1727</v>
      </c>
      <c r="B401" s="37">
        <v>4081</v>
      </c>
      <c r="C401" s="37">
        <v>65.8</v>
      </c>
      <c r="D401" s="45">
        <f>(VLOOKUP(A401,'Spring Selection'!$S$3:$Y$5,7))*2.2*weights!C401</f>
        <v>43.768417434601417</v>
      </c>
      <c r="E401" s="37"/>
      <c r="F401" s="37">
        <v>2300</v>
      </c>
      <c r="G401" s="37">
        <f t="shared" si="26"/>
        <v>4081</v>
      </c>
      <c r="H401" s="37">
        <v>79.3</v>
      </c>
      <c r="I401" s="51">
        <f>(VLOOKUP(F401,'Spring Selection'!$S$3:$Y$5,7))*2.2*H401</f>
        <v>53.755784728550424</v>
      </c>
      <c r="J401" s="49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</row>
    <row r="402" spans="1:30" ht="15.75" thickBot="1" x14ac:dyDescent="0.25">
      <c r="A402" s="32">
        <v>1727</v>
      </c>
      <c r="B402" s="32">
        <f t="shared" ref="B402:B417" si="27">B400+100</f>
        <v>4180</v>
      </c>
      <c r="C402" s="32">
        <v>67.2</v>
      </c>
      <c r="D402" s="44">
        <f>(VLOOKUP(A402,'Spring Selection'!$S$3:$Y$5,7))*2.2*weights!C402</f>
        <v>44.699660358741873</v>
      </c>
      <c r="E402" s="32"/>
      <c r="F402" s="32">
        <v>2300</v>
      </c>
      <c r="G402" s="32">
        <f t="shared" si="26"/>
        <v>4180</v>
      </c>
      <c r="H402" s="32">
        <v>80.900000000000006</v>
      </c>
      <c r="I402" s="51">
        <f>(VLOOKUP(F402,'Spring Selection'!$S$3:$Y$5,7))*2.2*H402</f>
        <v>54.840390725595583</v>
      </c>
      <c r="J402" s="49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</row>
    <row r="403" spans="1:30" x14ac:dyDescent="0.2">
      <c r="A403" s="37">
        <v>1727</v>
      </c>
      <c r="B403" s="37">
        <f t="shared" si="27"/>
        <v>4181</v>
      </c>
      <c r="C403" s="37">
        <v>67.2</v>
      </c>
      <c r="D403" s="45">
        <f>(VLOOKUP(A403,'Spring Selection'!$S$3:$Y$5,7))*2.2*weights!C403</f>
        <v>44.699660358741873</v>
      </c>
      <c r="E403" s="37"/>
      <c r="F403" s="37">
        <v>2300</v>
      </c>
      <c r="G403" s="37">
        <f t="shared" si="26"/>
        <v>4181</v>
      </c>
      <c r="H403" s="37">
        <v>80.900000000000006</v>
      </c>
      <c r="I403" s="51">
        <f>(VLOOKUP(F403,'Spring Selection'!$S$3:$Y$5,7))*2.2*H403</f>
        <v>54.840390725595583</v>
      </c>
      <c r="J403" s="49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</row>
    <row r="404" spans="1:30" ht="15.75" thickBot="1" x14ac:dyDescent="0.25">
      <c r="A404" s="32">
        <v>1727</v>
      </c>
      <c r="B404" s="32">
        <f t="shared" si="27"/>
        <v>4280</v>
      </c>
      <c r="C404" s="32">
        <v>70</v>
      </c>
      <c r="D404" s="44">
        <f>(VLOOKUP(A404,'Spring Selection'!$S$3:$Y$5,7))*2.2*weights!C404</f>
        <v>46.562146207022785</v>
      </c>
      <c r="E404" s="32"/>
      <c r="F404" s="32">
        <v>2300</v>
      </c>
      <c r="G404" s="32">
        <f t="shared" si="26"/>
        <v>4280</v>
      </c>
      <c r="H404" s="32">
        <v>84.6</v>
      </c>
      <c r="I404" s="51">
        <f>(VLOOKUP(F404,'Spring Selection'!$S$3:$Y$5,7))*2.2*H404</f>
        <v>57.348542093762497</v>
      </c>
      <c r="J404" s="49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</row>
    <row r="405" spans="1:30" x14ac:dyDescent="0.2">
      <c r="A405" s="37">
        <v>1727</v>
      </c>
      <c r="B405" s="37">
        <f t="shared" si="27"/>
        <v>4281</v>
      </c>
      <c r="C405" s="37">
        <v>70</v>
      </c>
      <c r="D405" s="45">
        <f>(VLOOKUP(A405,'Spring Selection'!$S$3:$Y$5,7))*2.2*weights!C405</f>
        <v>46.562146207022785</v>
      </c>
      <c r="E405" s="37"/>
      <c r="F405" s="37">
        <v>2300</v>
      </c>
      <c r="G405" s="37">
        <f t="shared" si="26"/>
        <v>4281</v>
      </c>
      <c r="H405" s="37">
        <v>84.6</v>
      </c>
      <c r="I405" s="51">
        <f>(VLOOKUP(F405,'Spring Selection'!$S$3:$Y$5,7))*2.2*H405</f>
        <v>57.348542093762497</v>
      </c>
      <c r="J405" s="49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</row>
    <row r="406" spans="1:30" ht="15.75" thickBot="1" x14ac:dyDescent="0.25">
      <c r="A406" s="32">
        <v>1727</v>
      </c>
      <c r="B406" s="32">
        <f t="shared" si="27"/>
        <v>4380</v>
      </c>
      <c r="C406" s="32">
        <v>72</v>
      </c>
      <c r="D406" s="44">
        <f>(VLOOKUP(A406,'Spring Selection'!$S$3:$Y$5,7))*2.2*weights!C406</f>
        <v>47.89249324150915</v>
      </c>
      <c r="E406" s="32"/>
      <c r="F406" s="32">
        <v>2300</v>
      </c>
      <c r="G406" s="32">
        <f t="shared" si="26"/>
        <v>4380</v>
      </c>
      <c r="H406" s="32">
        <v>86.2</v>
      </c>
      <c r="I406" s="51">
        <f>(VLOOKUP(F406,'Spring Selection'!$S$3:$Y$5,7))*2.2*H406</f>
        <v>58.433148090807656</v>
      </c>
      <c r="J406" s="49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</row>
    <row r="407" spans="1:30" x14ac:dyDescent="0.2">
      <c r="A407" s="37">
        <v>1727</v>
      </c>
      <c r="B407" s="37">
        <f t="shared" si="27"/>
        <v>4381</v>
      </c>
      <c r="C407" s="37">
        <v>72</v>
      </c>
      <c r="D407" s="45">
        <f>(VLOOKUP(A407,'Spring Selection'!$S$3:$Y$5,7))*2.2*weights!C407</f>
        <v>47.89249324150915</v>
      </c>
      <c r="E407" s="37"/>
      <c r="F407" s="37">
        <v>2300</v>
      </c>
      <c r="G407" s="37">
        <f t="shared" si="26"/>
        <v>4381</v>
      </c>
      <c r="H407" s="37">
        <v>86.2</v>
      </c>
      <c r="I407" s="51">
        <f>(VLOOKUP(F407,'Spring Selection'!$S$3:$Y$5,7))*2.2*H407</f>
        <v>58.433148090807656</v>
      </c>
      <c r="J407" s="49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</row>
    <row r="408" spans="1:30" ht="15.75" thickBot="1" x14ac:dyDescent="0.25">
      <c r="A408" s="32">
        <v>1727</v>
      </c>
      <c r="B408" s="32">
        <f t="shared" si="27"/>
        <v>4480</v>
      </c>
      <c r="C408" s="32">
        <v>73.3</v>
      </c>
      <c r="D408" s="44">
        <f>(VLOOKUP(A408,'Spring Selection'!$S$3:$Y$5,7))*2.2*weights!C408</f>
        <v>48.757218813925284</v>
      </c>
      <c r="E408" s="32"/>
      <c r="F408" s="32">
        <v>2300</v>
      </c>
      <c r="G408" s="32">
        <f t="shared" si="26"/>
        <v>4480</v>
      </c>
      <c r="H408" s="32">
        <v>87.8</v>
      </c>
      <c r="I408" s="51">
        <f>(VLOOKUP(F408,'Spring Selection'!$S$3:$Y$5,7))*2.2*H408</f>
        <v>59.517754087852801</v>
      </c>
      <c r="J408" s="49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</row>
    <row r="409" spans="1:30" x14ac:dyDescent="0.2">
      <c r="A409" s="37">
        <v>1727</v>
      </c>
      <c r="B409" s="37">
        <f t="shared" si="27"/>
        <v>4481</v>
      </c>
      <c r="C409" s="37">
        <v>77.400000000000006</v>
      </c>
      <c r="D409" s="45">
        <f>(VLOOKUP(A409,'Spring Selection'!$S$3:$Y$5,7))*2.2*weights!C409</f>
        <v>51.484430234622337</v>
      </c>
      <c r="E409" s="37"/>
      <c r="F409" s="37">
        <v>2300</v>
      </c>
      <c r="G409" s="37">
        <f t="shared" si="26"/>
        <v>4481</v>
      </c>
      <c r="H409" s="37">
        <v>91.9</v>
      </c>
      <c r="I409" s="51">
        <f>(VLOOKUP(F409,'Spring Selection'!$S$3:$Y$5,7))*2.2*H409</f>
        <v>62.297056955281015</v>
      </c>
      <c r="J409" s="49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</row>
    <row r="410" spans="1:30" ht="15.75" thickBot="1" x14ac:dyDescent="0.25">
      <c r="A410" s="32">
        <v>1727</v>
      </c>
      <c r="B410" s="32">
        <f t="shared" si="27"/>
        <v>4580</v>
      </c>
      <c r="C410" s="32">
        <v>78.8</v>
      </c>
      <c r="D410" s="44">
        <f>(VLOOKUP(A410,'Spring Selection'!$S$3:$Y$5,7))*2.2*weights!C410</f>
        <v>52.415673158762793</v>
      </c>
      <c r="E410" s="32"/>
      <c r="F410" s="32">
        <v>2300</v>
      </c>
      <c r="G410" s="32">
        <f t="shared" si="26"/>
        <v>4580</v>
      </c>
      <c r="H410" s="32">
        <v>93.5</v>
      </c>
      <c r="I410" s="51">
        <f>(VLOOKUP(F410,'Spring Selection'!$S$3:$Y$5,7))*2.2*H410</f>
        <v>63.381662952326167</v>
      </c>
      <c r="J410" s="49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</row>
    <row r="411" spans="1:30" x14ac:dyDescent="0.2">
      <c r="A411" s="37">
        <v>1727</v>
      </c>
      <c r="B411" s="37">
        <f t="shared" si="27"/>
        <v>4581</v>
      </c>
      <c r="C411" s="37">
        <v>78.8</v>
      </c>
      <c r="D411" s="45">
        <f>(VLOOKUP(A411,'Spring Selection'!$S$3:$Y$5,7))*2.2*weights!C411</f>
        <v>52.415673158762793</v>
      </c>
      <c r="E411" s="37"/>
      <c r="F411" s="37">
        <v>2300</v>
      </c>
      <c r="G411" s="37">
        <f t="shared" si="26"/>
        <v>4581</v>
      </c>
      <c r="H411" s="37">
        <v>93.5</v>
      </c>
      <c r="I411" s="51">
        <f>(VLOOKUP(F411,'Spring Selection'!$S$3:$Y$5,7))*2.2*H411</f>
        <v>63.381662952326167</v>
      </c>
      <c r="J411" s="49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</row>
    <row r="412" spans="1:30" ht="15.75" thickBot="1" x14ac:dyDescent="0.25">
      <c r="A412" s="32">
        <v>1727</v>
      </c>
      <c r="B412" s="32">
        <f t="shared" si="27"/>
        <v>4680</v>
      </c>
      <c r="C412" s="32">
        <v>80.2</v>
      </c>
      <c r="D412" s="44">
        <f>(VLOOKUP(A412,'Spring Selection'!$S$3:$Y$5,7))*2.2*weights!C412</f>
        <v>53.346916082903249</v>
      </c>
      <c r="E412" s="32"/>
      <c r="F412" s="32">
        <v>2300</v>
      </c>
      <c r="G412" s="32">
        <f t="shared" si="26"/>
        <v>4680</v>
      </c>
      <c r="H412" s="32">
        <v>95.2</v>
      </c>
      <c r="I412" s="51">
        <f>(VLOOKUP(F412,'Spring Selection'!$S$3:$Y$5,7))*2.2*H412</f>
        <v>64.534056824186649</v>
      </c>
      <c r="J412" s="49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</row>
    <row r="413" spans="1:30" x14ac:dyDescent="0.2">
      <c r="A413" s="37">
        <v>1727</v>
      </c>
      <c r="B413" s="37">
        <f t="shared" si="27"/>
        <v>4681</v>
      </c>
      <c r="C413" s="37">
        <v>80.2</v>
      </c>
      <c r="D413" s="45">
        <f>(VLOOKUP(A413,'Spring Selection'!$S$3:$Y$5,7))*2.2*weights!C413</f>
        <v>53.346916082903249</v>
      </c>
      <c r="E413" s="37"/>
      <c r="F413" s="37">
        <v>2300</v>
      </c>
      <c r="G413" s="37">
        <f t="shared" si="26"/>
        <v>4681</v>
      </c>
      <c r="H413" s="37">
        <v>95.2</v>
      </c>
      <c r="I413" s="51">
        <f>(VLOOKUP(F413,'Spring Selection'!$S$3:$Y$5,7))*2.2*H413</f>
        <v>64.534056824186649</v>
      </c>
      <c r="J413" s="49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</row>
    <row r="414" spans="1:30" ht="15.75" thickBot="1" x14ac:dyDescent="0.25">
      <c r="A414" s="32">
        <v>1727</v>
      </c>
      <c r="B414" s="32">
        <f t="shared" si="27"/>
        <v>4780</v>
      </c>
      <c r="C414" s="32">
        <v>81.7</v>
      </c>
      <c r="D414" s="44">
        <f>(VLOOKUP(A414,'Spring Selection'!$S$3:$Y$5,7))*2.2*weights!C414</f>
        <v>54.344676358768019</v>
      </c>
      <c r="E414" s="32"/>
      <c r="F414" s="32">
        <v>2300</v>
      </c>
      <c r="G414" s="32">
        <f t="shared" si="26"/>
        <v>4780</v>
      </c>
      <c r="H414" s="32">
        <v>96.9</v>
      </c>
      <c r="I414" s="51">
        <f>(VLOOKUP(F414,'Spring Selection'!$S$3:$Y$5,7))*2.2*H414</f>
        <v>65.686450696047118</v>
      </c>
      <c r="J414" s="49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</row>
    <row r="415" spans="1:30" x14ac:dyDescent="0.2">
      <c r="A415" s="37">
        <v>1727</v>
      </c>
      <c r="B415" s="37">
        <f t="shared" si="27"/>
        <v>4781</v>
      </c>
      <c r="C415" s="37">
        <v>81.7</v>
      </c>
      <c r="D415" s="45">
        <f>(VLOOKUP(A415,'Spring Selection'!$S$3:$Y$5,7))*2.2*weights!C415</f>
        <v>54.344676358768019</v>
      </c>
      <c r="E415" s="37"/>
      <c r="F415" s="37">
        <v>2300</v>
      </c>
      <c r="G415" s="37">
        <f t="shared" si="26"/>
        <v>4781</v>
      </c>
      <c r="H415" s="37">
        <v>96.9</v>
      </c>
      <c r="I415" s="51">
        <f>(VLOOKUP(F415,'Spring Selection'!$S$3:$Y$5,7))*2.2*H415</f>
        <v>65.686450696047118</v>
      </c>
      <c r="J415" s="49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</row>
    <row r="416" spans="1:30" ht="15.75" thickBot="1" x14ac:dyDescent="0.25">
      <c r="A416" s="32">
        <v>1727</v>
      </c>
      <c r="B416" s="32">
        <f t="shared" si="27"/>
        <v>4880</v>
      </c>
      <c r="C416" s="32">
        <v>83.1</v>
      </c>
      <c r="D416" s="44">
        <f>(VLOOKUP(A416,'Spring Selection'!$S$3:$Y$5,7))*2.2*weights!C416</f>
        <v>55.275919282908475</v>
      </c>
      <c r="E416" s="32"/>
      <c r="F416" s="32">
        <v>2300</v>
      </c>
      <c r="G416" s="32">
        <f t="shared" si="26"/>
        <v>4880</v>
      </c>
      <c r="H416" s="32">
        <v>98.6</v>
      </c>
      <c r="I416" s="51">
        <f>(VLOOKUP(F416,'Spring Selection'!$S$3:$Y$5,7))*2.2*H416</f>
        <v>66.838844567907586</v>
      </c>
      <c r="J416" s="49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</row>
    <row r="417" spans="1:30" x14ac:dyDescent="0.2">
      <c r="A417" s="37">
        <v>1727</v>
      </c>
      <c r="B417" s="37">
        <f t="shared" si="27"/>
        <v>4881</v>
      </c>
      <c r="C417" s="37">
        <v>83.1</v>
      </c>
      <c r="D417" s="45">
        <f>(VLOOKUP(A417,'Spring Selection'!$S$3:$Y$5,7))*2.2*weights!C417</f>
        <v>55.275919282908475</v>
      </c>
      <c r="E417" s="37"/>
      <c r="F417" s="37">
        <v>2300</v>
      </c>
      <c r="G417" s="37">
        <f t="shared" si="26"/>
        <v>4881</v>
      </c>
      <c r="H417" s="37">
        <v>98.6</v>
      </c>
      <c r="I417" s="51">
        <f>(VLOOKUP(F417,'Spring Selection'!$S$3:$Y$5,7))*2.2*H417</f>
        <v>66.838844567907586</v>
      </c>
      <c r="J417" s="49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</row>
    <row r="418" spans="1:30" ht="15.75" thickBot="1" x14ac:dyDescent="0.25">
      <c r="A418" s="32">
        <v>1727</v>
      </c>
      <c r="B418" s="32">
        <v>4950</v>
      </c>
      <c r="C418" s="32">
        <v>84.1</v>
      </c>
      <c r="D418" s="44">
        <f>(VLOOKUP(A418,'Spring Selection'!$S$3:$Y$5,7))*2.2*weights!C418</f>
        <v>55.941092800151658</v>
      </c>
      <c r="E418" s="32"/>
      <c r="F418" s="32">
        <v>2300</v>
      </c>
      <c r="G418" s="32">
        <f t="shared" si="26"/>
        <v>4950</v>
      </c>
      <c r="H418" s="32">
        <v>99.8</v>
      </c>
      <c r="I418" s="51">
        <f>(VLOOKUP(F418,'Spring Selection'!$S$3:$Y$5,7))*2.2*H418</f>
        <v>67.652299065691452</v>
      </c>
      <c r="J418" s="49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</row>
    <row r="419" spans="1:30" x14ac:dyDescent="0.2">
      <c r="A419" s="37">
        <v>1727</v>
      </c>
      <c r="B419" s="37">
        <v>4951</v>
      </c>
      <c r="C419" s="37">
        <v>84.1</v>
      </c>
      <c r="D419" s="45">
        <f>(VLOOKUP(A419,'Spring Selection'!$S$3:$Y$5,7))*2.2*weights!C419</f>
        <v>55.941092800151658</v>
      </c>
      <c r="E419" s="37"/>
      <c r="F419" s="37">
        <v>2300</v>
      </c>
      <c r="G419" s="37">
        <f t="shared" si="26"/>
        <v>4951</v>
      </c>
      <c r="H419" s="37">
        <v>99.8</v>
      </c>
      <c r="I419" s="51">
        <f>(VLOOKUP(F419,'Spring Selection'!$S$3:$Y$5,7))*2.2*H419</f>
        <v>67.652299065691452</v>
      </c>
      <c r="J419" s="49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</row>
    <row r="420" spans="1:30" ht="15.75" thickBot="1" x14ac:dyDescent="0.25">
      <c r="A420" s="32">
        <v>1727</v>
      </c>
      <c r="B420" s="32">
        <f t="shared" ref="B420:B452" si="28">B418+100</f>
        <v>5050</v>
      </c>
      <c r="C420" s="32">
        <v>85.5</v>
      </c>
      <c r="D420" s="44">
        <f>(VLOOKUP(A420,'Spring Selection'!$S$3:$Y$5,7))*2.2*weights!C420</f>
        <v>56.872335724292114</v>
      </c>
      <c r="E420" s="32"/>
      <c r="F420" s="32">
        <v>2300</v>
      </c>
      <c r="G420" s="32">
        <f t="shared" si="26"/>
        <v>5050</v>
      </c>
      <c r="H420" s="32">
        <v>101.5</v>
      </c>
      <c r="I420" s="51">
        <f>(VLOOKUP(F420,'Spring Selection'!$S$3:$Y$5,7))*2.2*H420</f>
        <v>68.804692937551934</v>
      </c>
      <c r="J420" s="49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</row>
    <row r="421" spans="1:30" x14ac:dyDescent="0.2">
      <c r="A421" s="37">
        <v>1727</v>
      </c>
      <c r="B421" s="37">
        <f t="shared" si="28"/>
        <v>5051</v>
      </c>
      <c r="C421" s="37">
        <v>94.7</v>
      </c>
      <c r="D421" s="45">
        <f>(VLOOKUP(A421,'Spring Selection'!$S$3:$Y$5,7))*2.2*weights!C421</f>
        <v>62.991932082929395</v>
      </c>
      <c r="E421" s="37"/>
      <c r="F421" s="37">
        <v>2300</v>
      </c>
      <c r="G421" s="37">
        <f t="shared" si="26"/>
        <v>5051</v>
      </c>
      <c r="H421" s="37">
        <v>110.6</v>
      </c>
      <c r="I421" s="51">
        <f>(VLOOKUP(F421,'Spring Selection'!$S$3:$Y$5,7))*2.2*H421</f>
        <v>74.973389545746244</v>
      </c>
      <c r="J421" s="49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</row>
    <row r="422" spans="1:30" ht="15.75" thickBot="1" x14ac:dyDescent="0.25">
      <c r="A422" s="32">
        <v>1727</v>
      </c>
      <c r="B422" s="32">
        <f t="shared" si="28"/>
        <v>5150</v>
      </c>
      <c r="C422" s="32">
        <v>96.3</v>
      </c>
      <c r="D422" s="44">
        <f>(VLOOKUP(A422,'Spring Selection'!$S$3:$Y$5,7))*2.2*weights!C422</f>
        <v>64.056209710518488</v>
      </c>
      <c r="E422" s="32"/>
      <c r="F422" s="32">
        <v>2300</v>
      </c>
      <c r="G422" s="32">
        <f t="shared" si="26"/>
        <v>5150</v>
      </c>
      <c r="H422" s="32">
        <v>112.5</v>
      </c>
      <c r="I422" s="51">
        <f>(VLOOKUP(F422,'Spring Selection'!$S$3:$Y$5,7))*2.2*H422</f>
        <v>76.261359167237359</v>
      </c>
      <c r="J422" s="49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</row>
    <row r="423" spans="1:30" x14ac:dyDescent="0.2">
      <c r="A423" s="37">
        <v>1727</v>
      </c>
      <c r="B423" s="37">
        <f t="shared" si="28"/>
        <v>5151</v>
      </c>
      <c r="C423" s="37">
        <v>96.3</v>
      </c>
      <c r="D423" s="45">
        <f>(VLOOKUP(A423,'Spring Selection'!$S$3:$Y$5,7))*2.2*weights!C423</f>
        <v>64.056209710518488</v>
      </c>
      <c r="E423" s="37"/>
      <c r="F423" s="37">
        <v>2300</v>
      </c>
      <c r="G423" s="37">
        <f t="shared" si="26"/>
        <v>5151</v>
      </c>
      <c r="H423" s="37">
        <v>112.5</v>
      </c>
      <c r="I423" s="51">
        <f>(VLOOKUP(F423,'Spring Selection'!$S$3:$Y$5,7))*2.2*H423</f>
        <v>76.261359167237359</v>
      </c>
      <c r="J423" s="49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</row>
    <row r="424" spans="1:30" ht="15.75" thickBot="1" x14ac:dyDescent="0.25">
      <c r="A424" s="32">
        <v>1727</v>
      </c>
      <c r="B424" s="32">
        <f t="shared" si="28"/>
        <v>5250</v>
      </c>
      <c r="C424" s="32">
        <v>97.9</v>
      </c>
      <c r="D424" s="44">
        <f>(VLOOKUP(A424,'Spring Selection'!$S$3:$Y$5,7))*2.2*weights!C424</f>
        <v>65.12048733810758</v>
      </c>
      <c r="E424" s="32"/>
      <c r="F424" s="32">
        <v>2300</v>
      </c>
      <c r="G424" s="32">
        <f t="shared" si="26"/>
        <v>5250</v>
      </c>
      <c r="H424" s="32">
        <v>114.4</v>
      </c>
      <c r="I424" s="51">
        <f>(VLOOKUP(F424,'Spring Selection'!$S$3:$Y$5,7))*2.2*H424</f>
        <v>77.549328788728488</v>
      </c>
      <c r="J424" s="49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</row>
    <row r="425" spans="1:30" x14ac:dyDescent="0.2">
      <c r="A425" s="37">
        <v>1727</v>
      </c>
      <c r="B425" s="37">
        <f t="shared" si="28"/>
        <v>5251</v>
      </c>
      <c r="C425" s="37">
        <v>97.9</v>
      </c>
      <c r="D425" s="45">
        <f>(VLOOKUP(A425,'Spring Selection'!$S$3:$Y$5,7))*2.2*weights!C425</f>
        <v>65.12048733810758</v>
      </c>
      <c r="E425" s="37"/>
      <c r="F425" s="37">
        <v>2300</v>
      </c>
      <c r="G425" s="37">
        <f t="shared" si="26"/>
        <v>5251</v>
      </c>
      <c r="H425" s="37">
        <v>114.4</v>
      </c>
      <c r="I425" s="51">
        <f>(VLOOKUP(F425,'Spring Selection'!$S$3:$Y$5,7))*2.2*H425</f>
        <v>77.549328788728488</v>
      </c>
      <c r="J425" s="49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</row>
    <row r="426" spans="1:30" ht="15.75" thickBot="1" x14ac:dyDescent="0.25">
      <c r="A426" s="32">
        <v>1727</v>
      </c>
      <c r="B426" s="32">
        <f t="shared" si="28"/>
        <v>5350</v>
      </c>
      <c r="C426" s="32">
        <v>101.9</v>
      </c>
      <c r="D426" s="44">
        <f>(VLOOKUP(A426,'Spring Selection'!$S$3:$Y$5,7))*2.2*weights!C426</f>
        <v>67.781181407080311</v>
      </c>
      <c r="E426" s="32"/>
      <c r="F426" s="32">
        <v>2300</v>
      </c>
      <c r="G426" s="32">
        <f t="shared" si="26"/>
        <v>5350</v>
      </c>
      <c r="H426" s="32">
        <v>119.4</v>
      </c>
      <c r="I426" s="51">
        <f>(VLOOKUP(F426,'Spring Selection'!$S$3:$Y$5,7))*2.2*H426</f>
        <v>80.938722529494598</v>
      </c>
      <c r="J426" s="49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</row>
    <row r="427" spans="1:30" x14ac:dyDescent="0.2">
      <c r="A427" s="37">
        <v>1727</v>
      </c>
      <c r="B427" s="37">
        <f t="shared" si="28"/>
        <v>5351</v>
      </c>
      <c r="C427" s="37">
        <v>101.9</v>
      </c>
      <c r="D427" s="45">
        <f>(VLOOKUP(A427,'Spring Selection'!$S$3:$Y$5,7))*2.2*weights!C427</f>
        <v>67.781181407080311</v>
      </c>
      <c r="E427" s="37"/>
      <c r="F427" s="37">
        <v>2300</v>
      </c>
      <c r="G427" s="37">
        <f t="shared" si="26"/>
        <v>5351</v>
      </c>
      <c r="H427" s="37">
        <v>119.4</v>
      </c>
      <c r="I427" s="51">
        <f>(VLOOKUP(F427,'Spring Selection'!$S$3:$Y$5,7))*2.2*H427</f>
        <v>80.938722529494598</v>
      </c>
      <c r="J427" s="49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</row>
    <row r="428" spans="1:30" ht="15.75" thickBot="1" x14ac:dyDescent="0.25">
      <c r="A428" s="32">
        <v>1727</v>
      </c>
      <c r="B428" s="32">
        <f t="shared" si="28"/>
        <v>5450</v>
      </c>
      <c r="C428" s="32">
        <v>107.2</v>
      </c>
      <c r="D428" s="44">
        <f>(VLOOKUP(A428,'Spring Selection'!$S$3:$Y$5,7))*2.2*weights!C428</f>
        <v>71.306601048469176</v>
      </c>
      <c r="E428" s="32"/>
      <c r="F428" s="32">
        <v>2300</v>
      </c>
      <c r="G428" s="32">
        <f t="shared" si="26"/>
        <v>5450</v>
      </c>
      <c r="H428" s="32">
        <v>126</v>
      </c>
      <c r="I428" s="51">
        <f>(VLOOKUP(F428,'Spring Selection'!$S$3:$Y$5,7))*2.2*H428</f>
        <v>85.412722267305853</v>
      </c>
      <c r="J428" s="49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</row>
    <row r="429" spans="1:30" x14ac:dyDescent="0.2">
      <c r="A429" s="37">
        <v>1727</v>
      </c>
      <c r="B429" s="37">
        <f t="shared" si="28"/>
        <v>5451</v>
      </c>
      <c r="C429" s="37">
        <v>107.2</v>
      </c>
      <c r="D429" s="45">
        <f>(VLOOKUP(A429,'Spring Selection'!$S$3:$Y$5,7))*2.2*weights!C429</f>
        <v>71.306601048469176</v>
      </c>
      <c r="E429" s="37"/>
      <c r="F429" s="37">
        <v>2300</v>
      </c>
      <c r="G429" s="37">
        <f t="shared" si="26"/>
        <v>5451</v>
      </c>
      <c r="H429" s="37">
        <v>126</v>
      </c>
      <c r="I429" s="51">
        <f>(VLOOKUP(F429,'Spring Selection'!$S$3:$Y$5,7))*2.2*H429</f>
        <v>85.412722267305853</v>
      </c>
      <c r="J429" s="49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</row>
    <row r="430" spans="1:30" ht="15.75" thickBot="1" x14ac:dyDescent="0.25">
      <c r="A430" s="32">
        <v>1727</v>
      </c>
      <c r="B430" s="32">
        <f t="shared" si="28"/>
        <v>5550</v>
      </c>
      <c r="C430" s="32">
        <v>108.8</v>
      </c>
      <c r="D430" s="44">
        <f>(VLOOKUP(A430,'Spring Selection'!$S$3:$Y$5,7))*2.2*weights!C430</f>
        <v>72.370878676058268</v>
      </c>
      <c r="E430" s="32"/>
      <c r="F430" s="32">
        <v>2300</v>
      </c>
      <c r="G430" s="32">
        <f t="shared" si="26"/>
        <v>5550</v>
      </c>
      <c r="H430" s="32">
        <v>127.9</v>
      </c>
      <c r="I430" s="51">
        <f>(VLOOKUP(F430,'Spring Selection'!$S$3:$Y$5,7))*2.2*H430</f>
        <v>86.700691888796968</v>
      </c>
      <c r="J430" s="49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</row>
    <row r="431" spans="1:30" x14ac:dyDescent="0.2">
      <c r="A431" s="37">
        <v>1727</v>
      </c>
      <c r="B431" s="37">
        <f t="shared" si="28"/>
        <v>5551</v>
      </c>
      <c r="C431" s="37">
        <v>108.8</v>
      </c>
      <c r="D431" s="45">
        <f>(VLOOKUP(A431,'Spring Selection'!$S$3:$Y$5,7))*2.2*weights!C431</f>
        <v>72.370878676058268</v>
      </c>
      <c r="E431" s="37"/>
      <c r="F431" s="37">
        <v>2300</v>
      </c>
      <c r="G431" s="37">
        <f t="shared" ref="G431:G452" si="29">B431</f>
        <v>5551</v>
      </c>
      <c r="H431" s="37">
        <v>127.9</v>
      </c>
      <c r="I431" s="51">
        <f>(VLOOKUP(F431,'Spring Selection'!$S$3:$Y$5,7))*2.2*H431</f>
        <v>86.700691888796968</v>
      </c>
      <c r="J431" s="49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</row>
    <row r="432" spans="1:30" ht="15.75" thickBot="1" x14ac:dyDescent="0.25">
      <c r="A432" s="32">
        <v>1727</v>
      </c>
      <c r="B432" s="32">
        <f t="shared" si="28"/>
        <v>5650</v>
      </c>
      <c r="C432" s="32">
        <v>110.4</v>
      </c>
      <c r="D432" s="44">
        <f>(VLOOKUP(A432,'Spring Selection'!$S$3:$Y$5,7))*2.2*weights!C432</f>
        <v>73.435156303647361</v>
      </c>
      <c r="E432" s="32"/>
      <c r="F432" s="32">
        <v>2300</v>
      </c>
      <c r="G432" s="32">
        <f t="shared" si="29"/>
        <v>5650</v>
      </c>
      <c r="H432" s="32">
        <v>129.69999999999999</v>
      </c>
      <c r="I432" s="51">
        <f>(VLOOKUP(F432,'Spring Selection'!$S$3:$Y$5,7))*2.2*H432</f>
        <v>87.920873635472759</v>
      </c>
      <c r="J432" s="49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</row>
    <row r="433" spans="1:30" x14ac:dyDescent="0.2">
      <c r="A433" s="37">
        <v>1727</v>
      </c>
      <c r="B433" s="37">
        <f t="shared" si="28"/>
        <v>5651</v>
      </c>
      <c r="C433" s="37">
        <v>110.4</v>
      </c>
      <c r="D433" s="45">
        <f>(VLOOKUP(A433,'Spring Selection'!$S$3:$Y$5,7))*2.2*weights!C433</f>
        <v>73.435156303647361</v>
      </c>
      <c r="E433" s="37"/>
      <c r="F433" s="37">
        <v>2300</v>
      </c>
      <c r="G433" s="37">
        <f t="shared" si="29"/>
        <v>5651</v>
      </c>
      <c r="H433" s="37">
        <v>129.69999999999999</v>
      </c>
      <c r="I433" s="51">
        <f>(VLOOKUP(F433,'Spring Selection'!$S$3:$Y$5,7))*2.2*H433</f>
        <v>87.920873635472759</v>
      </c>
      <c r="J433" s="49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</row>
    <row r="434" spans="1:30" ht="15.75" thickBot="1" x14ac:dyDescent="0.25">
      <c r="A434" s="32">
        <v>1727</v>
      </c>
      <c r="B434" s="32">
        <f t="shared" si="28"/>
        <v>5750</v>
      </c>
      <c r="C434" s="32">
        <v>112</v>
      </c>
      <c r="D434" s="44">
        <f>(VLOOKUP(A434,'Spring Selection'!$S$3:$Y$5,7))*2.2*weights!C434</f>
        <v>74.499433931236453</v>
      </c>
      <c r="E434" s="32"/>
      <c r="F434" s="32">
        <v>2300</v>
      </c>
      <c r="G434" s="32">
        <f t="shared" si="29"/>
        <v>5750</v>
      </c>
      <c r="H434" s="32">
        <v>131.6</v>
      </c>
      <c r="I434" s="51">
        <f>(VLOOKUP(F434,'Spring Selection'!$S$3:$Y$5,7))*2.2*H434</f>
        <v>89.208843256963888</v>
      </c>
      <c r="J434" s="49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</row>
    <row r="435" spans="1:30" x14ac:dyDescent="0.2">
      <c r="A435" s="37">
        <v>1727</v>
      </c>
      <c r="B435" s="37">
        <f t="shared" si="28"/>
        <v>5751</v>
      </c>
      <c r="C435" s="37">
        <v>112</v>
      </c>
      <c r="D435" s="45">
        <f>(VLOOKUP(A435,'Spring Selection'!$S$3:$Y$5,7))*2.2*weights!C435</f>
        <v>74.499433931236453</v>
      </c>
      <c r="E435" s="37"/>
      <c r="F435" s="37">
        <v>2300</v>
      </c>
      <c r="G435" s="37">
        <f t="shared" si="29"/>
        <v>5751</v>
      </c>
      <c r="H435" s="37">
        <v>131.6</v>
      </c>
      <c r="I435" s="51">
        <f>(VLOOKUP(F435,'Spring Selection'!$S$3:$Y$5,7))*2.2*H435</f>
        <v>89.208843256963888</v>
      </c>
      <c r="J435" s="49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</row>
    <row r="436" spans="1:30" ht="15.75" thickBot="1" x14ac:dyDescent="0.25">
      <c r="A436" s="32">
        <v>1727</v>
      </c>
      <c r="B436" s="32">
        <f t="shared" si="28"/>
        <v>5850</v>
      </c>
      <c r="C436" s="32">
        <v>113.6</v>
      </c>
      <c r="D436" s="44">
        <f>(VLOOKUP(A436,'Spring Selection'!$S$3:$Y$5,7))*2.2*weights!C436</f>
        <v>75.563711558825545</v>
      </c>
      <c r="E436" s="32"/>
      <c r="F436" s="32">
        <v>2300</v>
      </c>
      <c r="G436" s="32">
        <f t="shared" si="29"/>
        <v>5850</v>
      </c>
      <c r="H436" s="32">
        <v>133.5</v>
      </c>
      <c r="I436" s="51">
        <f>(VLOOKUP(F436,'Spring Selection'!$S$3:$Y$5,7))*2.2*H436</f>
        <v>90.496812878455003</v>
      </c>
      <c r="J436" s="49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</row>
    <row r="437" spans="1:30" x14ac:dyDescent="0.2">
      <c r="A437" s="37">
        <v>1727</v>
      </c>
      <c r="B437" s="37">
        <f t="shared" si="28"/>
        <v>5851</v>
      </c>
      <c r="C437" s="37">
        <v>113.6</v>
      </c>
      <c r="D437" s="45">
        <f>(VLOOKUP(A437,'Spring Selection'!$S$3:$Y$5,7))*2.2*weights!C437</f>
        <v>75.563711558825545</v>
      </c>
      <c r="E437" s="37"/>
      <c r="F437" s="37">
        <v>2300</v>
      </c>
      <c r="G437" s="37">
        <f t="shared" si="29"/>
        <v>5851</v>
      </c>
      <c r="H437" s="37">
        <v>133.5</v>
      </c>
      <c r="I437" s="51">
        <f>(VLOOKUP(F437,'Spring Selection'!$S$3:$Y$5,7))*2.2*H437</f>
        <v>90.496812878455003</v>
      </c>
      <c r="J437" s="49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</row>
    <row r="438" spans="1:30" ht="15.75" thickBot="1" x14ac:dyDescent="0.25">
      <c r="A438" s="32">
        <v>1727</v>
      </c>
      <c r="B438" s="32">
        <f t="shared" si="28"/>
        <v>5950</v>
      </c>
      <c r="C438" s="32">
        <v>115.2</v>
      </c>
      <c r="D438" s="44">
        <f>(VLOOKUP(A438,'Spring Selection'!$S$3:$Y$5,7))*2.2*weights!C438</f>
        <v>76.627989186414638</v>
      </c>
      <c r="E438" s="32"/>
      <c r="F438" s="32">
        <v>2300</v>
      </c>
      <c r="G438" s="32">
        <f t="shared" si="29"/>
        <v>5950</v>
      </c>
      <c r="H438" s="32">
        <v>135.30000000000001</v>
      </c>
      <c r="I438" s="51">
        <f>(VLOOKUP(F438,'Spring Selection'!$S$3:$Y$5,7))*2.2*H438</f>
        <v>91.716994625130809</v>
      </c>
      <c r="J438" s="49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</row>
    <row r="439" spans="1:30" x14ac:dyDescent="0.2">
      <c r="A439" s="37">
        <v>1727</v>
      </c>
      <c r="B439" s="37">
        <f t="shared" si="28"/>
        <v>5951</v>
      </c>
      <c r="C439" s="37">
        <v>115.2</v>
      </c>
      <c r="D439" s="45">
        <f>(VLOOKUP(A439,'Spring Selection'!$S$3:$Y$5,7))*2.2*weights!C439</f>
        <v>76.627989186414638</v>
      </c>
      <c r="E439" s="37"/>
      <c r="F439" s="37">
        <v>2300</v>
      </c>
      <c r="G439" s="37">
        <f t="shared" si="29"/>
        <v>5951</v>
      </c>
      <c r="H439" s="37">
        <v>135.30000000000001</v>
      </c>
      <c r="I439" s="51">
        <f>(VLOOKUP(F439,'Spring Selection'!$S$3:$Y$5,7))*2.2*H439</f>
        <v>91.716994625130809</v>
      </c>
      <c r="J439" s="49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</row>
    <row r="440" spans="1:30" ht="15.75" thickBot="1" x14ac:dyDescent="0.25">
      <c r="A440" s="32">
        <v>1727</v>
      </c>
      <c r="B440" s="32">
        <f t="shared" si="28"/>
        <v>6050</v>
      </c>
      <c r="C440" s="32">
        <v>116.8</v>
      </c>
      <c r="D440" s="44">
        <f>(VLOOKUP(A440,'Spring Selection'!$S$3:$Y$5,7))*2.2*weights!C440</f>
        <v>77.69226681400373</v>
      </c>
      <c r="E440" s="32"/>
      <c r="F440" s="32">
        <v>2300</v>
      </c>
      <c r="G440" s="32">
        <f t="shared" si="29"/>
        <v>6050</v>
      </c>
      <c r="H440" s="32">
        <v>137.19999999999999</v>
      </c>
      <c r="I440" s="51">
        <f>(VLOOKUP(F440,'Spring Selection'!$S$3:$Y$5,7))*2.2*H440</f>
        <v>93.00496424662191</v>
      </c>
      <c r="J440" s="49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</row>
    <row r="441" spans="1:30" x14ac:dyDescent="0.2">
      <c r="A441" s="37">
        <v>1727</v>
      </c>
      <c r="B441" s="37">
        <f t="shared" si="28"/>
        <v>6051</v>
      </c>
      <c r="C441" s="37">
        <v>116.8</v>
      </c>
      <c r="D441" s="45">
        <f>(VLOOKUP(A441,'Spring Selection'!$S$3:$Y$5,7))*2.2*weights!C441</f>
        <v>77.69226681400373</v>
      </c>
      <c r="E441" s="37"/>
      <c r="F441" s="37">
        <v>2300</v>
      </c>
      <c r="G441" s="37">
        <f t="shared" si="29"/>
        <v>6051</v>
      </c>
      <c r="H441" s="37">
        <v>137.19999999999999</v>
      </c>
      <c r="I441" s="51">
        <f>(VLOOKUP(F441,'Spring Selection'!$S$3:$Y$5,7))*2.2*H441</f>
        <v>93.00496424662191</v>
      </c>
      <c r="J441" s="49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</row>
    <row r="442" spans="1:30" ht="15.75" thickBot="1" x14ac:dyDescent="0.25">
      <c r="A442" s="32">
        <v>1727</v>
      </c>
      <c r="B442" s="32">
        <f t="shared" si="28"/>
        <v>6150</v>
      </c>
      <c r="C442" s="32">
        <v>118.4</v>
      </c>
      <c r="D442" s="44">
        <f>(VLOOKUP(A442,'Spring Selection'!$S$3:$Y$5,7))*2.2*weights!C442</f>
        <v>78.756544441592823</v>
      </c>
      <c r="E442" s="32"/>
      <c r="F442" s="32">
        <v>2300</v>
      </c>
      <c r="G442" s="32">
        <f t="shared" si="29"/>
        <v>6150</v>
      </c>
      <c r="H442" s="32">
        <v>139.1</v>
      </c>
      <c r="I442" s="51">
        <f>(VLOOKUP(F442,'Spring Selection'!$S$3:$Y$5,7))*2.2*H442</f>
        <v>94.292933868113039</v>
      </c>
      <c r="J442" s="49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</row>
    <row r="443" spans="1:30" x14ac:dyDescent="0.2">
      <c r="A443" s="37">
        <v>1727</v>
      </c>
      <c r="B443" s="37">
        <f t="shared" si="28"/>
        <v>6151</v>
      </c>
      <c r="C443" s="37">
        <v>118.4</v>
      </c>
      <c r="D443" s="45">
        <f>(VLOOKUP(A443,'Spring Selection'!$S$3:$Y$5,7))*2.2*weights!C443</f>
        <v>78.756544441592823</v>
      </c>
      <c r="E443" s="37"/>
      <c r="F443" s="37">
        <v>2300</v>
      </c>
      <c r="G443" s="37">
        <f t="shared" si="29"/>
        <v>6151</v>
      </c>
      <c r="H443" s="37">
        <v>139.1</v>
      </c>
      <c r="I443" s="51">
        <f>(VLOOKUP(F443,'Spring Selection'!$S$3:$Y$5,7))*2.2*H443</f>
        <v>94.292933868113039</v>
      </c>
      <c r="J443" s="49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</row>
    <row r="444" spans="1:30" ht="15.75" thickBot="1" x14ac:dyDescent="0.25">
      <c r="A444" s="32">
        <v>1727</v>
      </c>
      <c r="B444" s="32">
        <f t="shared" si="28"/>
        <v>6250</v>
      </c>
      <c r="C444" s="32">
        <v>120</v>
      </c>
      <c r="D444" s="44">
        <f>(VLOOKUP(A444,'Spring Selection'!$S$3:$Y$5,7))*2.2*weights!C444</f>
        <v>79.820822069181915</v>
      </c>
      <c r="E444" s="32"/>
      <c r="F444" s="32">
        <v>2300</v>
      </c>
      <c r="G444" s="32">
        <f t="shared" si="29"/>
        <v>6250</v>
      </c>
      <c r="H444" s="32">
        <v>140.9</v>
      </c>
      <c r="I444" s="51">
        <f>(VLOOKUP(F444,'Spring Selection'!$S$3:$Y$5,7))*2.2*H444</f>
        <v>95.513115614788845</v>
      </c>
      <c r="J444" s="49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</row>
    <row r="445" spans="1:30" x14ac:dyDescent="0.2">
      <c r="A445" s="37">
        <v>1727</v>
      </c>
      <c r="B445" s="37">
        <f t="shared" si="28"/>
        <v>6251</v>
      </c>
      <c r="C445" s="37">
        <v>120</v>
      </c>
      <c r="D445" s="45">
        <f>(VLOOKUP(A445,'Spring Selection'!$S$3:$Y$5,7))*2.2*weights!C445</f>
        <v>79.820822069181915</v>
      </c>
      <c r="E445" s="37"/>
      <c r="F445" s="37">
        <v>2300</v>
      </c>
      <c r="G445" s="37">
        <f t="shared" si="29"/>
        <v>6251</v>
      </c>
      <c r="H445" s="37">
        <v>140.9</v>
      </c>
      <c r="I445" s="51">
        <f>(VLOOKUP(F445,'Spring Selection'!$S$3:$Y$5,7))*2.2*H445</f>
        <v>95.513115614788845</v>
      </c>
      <c r="J445" s="49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</row>
    <row r="446" spans="1:30" ht="15.75" thickBot="1" x14ac:dyDescent="0.25">
      <c r="A446" s="32">
        <v>1727</v>
      </c>
      <c r="B446" s="32">
        <f t="shared" si="28"/>
        <v>6350</v>
      </c>
      <c r="C446" s="32">
        <v>123.3</v>
      </c>
      <c r="D446" s="44">
        <f>(VLOOKUP(A446,'Spring Selection'!$S$3:$Y$5,7))*2.2*weights!C446</f>
        <v>82.015894676084415</v>
      </c>
      <c r="E446" s="32"/>
      <c r="F446" s="32">
        <v>2300</v>
      </c>
      <c r="G446" s="32">
        <f t="shared" si="29"/>
        <v>6350</v>
      </c>
      <c r="H446" s="32">
        <v>144.9</v>
      </c>
      <c r="I446" s="51">
        <f>(VLOOKUP(F446,'Spring Selection'!$S$3:$Y$5,7))*2.2*H446</f>
        <v>98.224630607401735</v>
      </c>
      <c r="J446" s="49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</row>
    <row r="447" spans="1:30" x14ac:dyDescent="0.2">
      <c r="A447" s="37">
        <v>1727</v>
      </c>
      <c r="B447" s="37">
        <f t="shared" si="28"/>
        <v>6351</v>
      </c>
      <c r="C447" s="37">
        <v>123.3</v>
      </c>
      <c r="D447" s="45">
        <f>(VLOOKUP(A447,'Spring Selection'!$S$3:$Y$5,7))*2.2*weights!C447</f>
        <v>82.015894676084415</v>
      </c>
      <c r="E447" s="37"/>
      <c r="F447" s="37">
        <v>2300</v>
      </c>
      <c r="G447" s="37">
        <f t="shared" si="29"/>
        <v>6351</v>
      </c>
      <c r="H447" s="37">
        <v>144.9</v>
      </c>
      <c r="I447" s="51">
        <f>(VLOOKUP(F447,'Spring Selection'!$S$3:$Y$5,7))*2.2*H447</f>
        <v>98.224630607401735</v>
      </c>
      <c r="J447" s="49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</row>
    <row r="448" spans="1:30" ht="15.75" thickBot="1" x14ac:dyDescent="0.25">
      <c r="A448" s="32">
        <v>1727</v>
      </c>
      <c r="B448" s="32">
        <f t="shared" si="28"/>
        <v>6450</v>
      </c>
      <c r="C448" s="32">
        <v>125</v>
      </c>
      <c r="D448" s="44">
        <f>(VLOOKUP(A448,'Spring Selection'!$S$3:$Y$5,7))*2.2*weights!C448</f>
        <v>83.146689655397836</v>
      </c>
      <c r="E448" s="32"/>
      <c r="F448" s="32">
        <v>2300</v>
      </c>
      <c r="G448" s="32">
        <f t="shared" si="29"/>
        <v>6450</v>
      </c>
      <c r="H448" s="32">
        <v>146.80000000000001</v>
      </c>
      <c r="I448" s="51">
        <f>(VLOOKUP(F448,'Spring Selection'!$S$3:$Y$5,7))*2.2*H448</f>
        <v>99.51260022889285</v>
      </c>
      <c r="J448" s="49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</row>
    <row r="449" spans="1:30" x14ac:dyDescent="0.2">
      <c r="A449" s="37">
        <v>1727</v>
      </c>
      <c r="B449" s="37">
        <f t="shared" si="28"/>
        <v>6451</v>
      </c>
      <c r="C449" s="37">
        <v>148.30000000000001</v>
      </c>
      <c r="D449" s="45">
        <f>(VLOOKUP(A449,'Spring Selection'!$S$3:$Y$5,7))*2.2*weights!C449</f>
        <v>98.64523260716399</v>
      </c>
      <c r="E449" s="37"/>
      <c r="F449" s="37">
        <v>2300</v>
      </c>
      <c r="G449" s="37">
        <f t="shared" si="29"/>
        <v>6451</v>
      </c>
      <c r="H449" s="37">
        <v>170.2</v>
      </c>
      <c r="I449" s="51">
        <f>(VLOOKUP(F449,'Spring Selection'!$S$3:$Y$5,7))*2.2*H449</f>
        <v>115.37496293567821</v>
      </c>
      <c r="J449" s="49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</row>
    <row r="450" spans="1:30" ht="15.75" thickBot="1" x14ac:dyDescent="0.25">
      <c r="A450" s="32">
        <v>1727</v>
      </c>
      <c r="B450" s="32">
        <f t="shared" si="28"/>
        <v>6550</v>
      </c>
      <c r="C450" s="32">
        <v>150.30000000000001</v>
      </c>
      <c r="D450" s="44">
        <f>(VLOOKUP(A450,'Spring Selection'!$S$3:$Y$5,7))*2.2*weights!C450</f>
        <v>99.975579641650356</v>
      </c>
      <c r="E450" s="32"/>
      <c r="F450" s="32">
        <v>2300</v>
      </c>
      <c r="G450" s="32">
        <f t="shared" si="29"/>
        <v>6550</v>
      </c>
      <c r="H450" s="32">
        <v>172.4</v>
      </c>
      <c r="I450" s="51">
        <f>(VLOOKUP(F450,'Spring Selection'!$S$3:$Y$5,7))*2.2*H450</f>
        <v>116.86629618161531</v>
      </c>
      <c r="J450" s="49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</row>
    <row r="451" spans="1:30" x14ac:dyDescent="0.2">
      <c r="A451" s="37">
        <v>1727</v>
      </c>
      <c r="B451" s="37">
        <f t="shared" si="28"/>
        <v>6551</v>
      </c>
      <c r="C451" s="37">
        <v>150.30000000000001</v>
      </c>
      <c r="D451" s="45">
        <f>(VLOOKUP(A451,'Spring Selection'!$S$3:$Y$5,7))*2.2*weights!C451</f>
        <v>99.975579641650356</v>
      </c>
      <c r="E451" s="37"/>
      <c r="F451" s="37">
        <v>2300</v>
      </c>
      <c r="G451" s="37">
        <f t="shared" si="29"/>
        <v>6551</v>
      </c>
      <c r="H451" s="37">
        <v>172.4</v>
      </c>
      <c r="I451" s="51">
        <f>(VLOOKUP(F451,'Spring Selection'!$S$3:$Y$5,7))*2.2*H451</f>
        <v>116.86629618161531</v>
      </c>
      <c r="J451" s="49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</row>
    <row r="452" spans="1:30" ht="15.75" thickBot="1" x14ac:dyDescent="0.25">
      <c r="A452" s="32">
        <v>1727</v>
      </c>
      <c r="B452" s="32">
        <f t="shared" si="28"/>
        <v>6650</v>
      </c>
      <c r="C452" s="32">
        <v>152.19999999999999</v>
      </c>
      <c r="D452" s="44">
        <f>(VLOOKUP(A452,'Spring Selection'!$S$3:$Y$5,7))*2.2*weights!C452</f>
        <v>101.23940932441239</v>
      </c>
      <c r="E452" s="32"/>
      <c r="F452" s="32">
        <v>2300</v>
      </c>
      <c r="G452" s="32">
        <f t="shared" si="29"/>
        <v>6650</v>
      </c>
      <c r="H452" s="32">
        <v>174.6</v>
      </c>
      <c r="I452" s="51">
        <f>(VLOOKUP(F452,'Spring Selection'!$S$3:$Y$5,7))*2.2*H452</f>
        <v>118.35762942755238</v>
      </c>
      <c r="J452" s="49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</row>
    <row r="453" spans="1:30" x14ac:dyDescent="0.2">
      <c r="A453" s="42"/>
      <c r="B453" s="42"/>
      <c r="C453" s="42"/>
      <c r="D453" s="46"/>
      <c r="E453" s="42"/>
      <c r="F453" s="42"/>
      <c r="G453" s="42"/>
      <c r="H453" s="42"/>
      <c r="I453" s="52"/>
      <c r="J453" s="49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</row>
    <row r="454" spans="1:30" x14ac:dyDescent="0.2">
      <c r="A454" s="42"/>
      <c r="B454" s="42"/>
      <c r="C454" s="42"/>
      <c r="D454" s="46"/>
      <c r="E454" s="42"/>
      <c r="F454" s="42"/>
      <c r="G454" s="42"/>
      <c r="H454" s="42"/>
      <c r="I454" s="52"/>
      <c r="J454" s="49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</row>
    <row r="455" spans="1:30" x14ac:dyDescent="0.2">
      <c r="A455" s="43" t="s">
        <v>144</v>
      </c>
      <c r="B455" s="42"/>
      <c r="C455" s="42"/>
      <c r="D455" s="46" t="s">
        <v>147</v>
      </c>
      <c r="E455" s="42"/>
      <c r="F455" s="42"/>
      <c r="G455" s="42"/>
      <c r="H455" s="42"/>
      <c r="I455" s="46"/>
      <c r="J455" s="49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</row>
    <row r="456" spans="1:30" ht="15.75" thickBot="1" x14ac:dyDescent="0.25">
      <c r="A456" s="35" t="s">
        <v>140</v>
      </c>
      <c r="B456" s="32" t="s">
        <v>141</v>
      </c>
      <c r="C456" s="32" t="s">
        <v>142</v>
      </c>
      <c r="D456" s="44" t="s">
        <v>3</v>
      </c>
      <c r="E456" s="32"/>
      <c r="F456" s="32" t="s">
        <v>140</v>
      </c>
      <c r="G456" s="32" t="s">
        <v>141</v>
      </c>
      <c r="H456" s="32" t="s">
        <v>142</v>
      </c>
      <c r="I456" s="44" t="s">
        <v>3</v>
      </c>
      <c r="J456" s="49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</row>
    <row r="457" spans="1:30" x14ac:dyDescent="0.2">
      <c r="A457" s="39">
        <v>2301</v>
      </c>
      <c r="B457" s="37">
        <v>2351</v>
      </c>
      <c r="C457" s="37">
        <v>51.8</v>
      </c>
      <c r="D457" s="45">
        <f>(VLOOKUP(A457,'Spring Selection'!$S$3:$Y$5,7))*2.2*C457</f>
        <v>35.114119154336848</v>
      </c>
      <c r="E457" s="37"/>
      <c r="F457" s="37">
        <v>2874</v>
      </c>
      <c r="G457" s="37">
        <f t="shared" ref="G457:G488" si="30">B457</f>
        <v>2351</v>
      </c>
      <c r="H457" s="37">
        <v>59.7</v>
      </c>
      <c r="I457" s="45">
        <f>(VLOOKUP(F457,'Spring Selection'!$S$3:$Y$5,7))*2.2*H457</f>
        <v>40.469361264747299</v>
      </c>
      <c r="J457" s="49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</row>
    <row r="458" spans="1:30" ht="15.75" thickBot="1" x14ac:dyDescent="0.25">
      <c r="A458" s="35">
        <v>2301</v>
      </c>
      <c r="B458" s="32">
        <v>2450</v>
      </c>
      <c r="C458" s="32">
        <v>53.5</v>
      </c>
      <c r="D458" s="45">
        <f>(VLOOKUP(A458,'Spring Selection'!$S$3:$Y$5,7))*2.2*C458</f>
        <v>36.266513026197323</v>
      </c>
      <c r="E458" s="32"/>
      <c r="F458" s="32">
        <v>2874</v>
      </c>
      <c r="G458" s="32">
        <f t="shared" si="30"/>
        <v>2450</v>
      </c>
      <c r="H458" s="32">
        <v>61.6</v>
      </c>
      <c r="I458" s="45">
        <f>(VLOOKUP(F458,'Spring Selection'!$S$3:$Y$5,7))*2.2*H458</f>
        <v>41.757330886238414</v>
      </c>
      <c r="J458" s="49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</row>
    <row r="459" spans="1:30" x14ac:dyDescent="0.2">
      <c r="A459" s="39">
        <v>2301</v>
      </c>
      <c r="B459" s="37">
        <f t="shared" ref="B459:B489" si="31">B457+100</f>
        <v>2451</v>
      </c>
      <c r="C459" s="37">
        <v>53.5</v>
      </c>
      <c r="D459" s="45">
        <f>(VLOOKUP(A459,'Spring Selection'!$S$3:$Y$5,7))*2.2*C459</f>
        <v>36.266513026197323</v>
      </c>
      <c r="E459" s="37"/>
      <c r="F459" s="37">
        <v>2874</v>
      </c>
      <c r="G459" s="37">
        <f t="shared" si="30"/>
        <v>2451</v>
      </c>
      <c r="H459" s="37">
        <v>61.6</v>
      </c>
      <c r="I459" s="45">
        <f>(VLOOKUP(F459,'Spring Selection'!$S$3:$Y$5,7))*2.2*H459</f>
        <v>41.757330886238414</v>
      </c>
      <c r="J459" s="49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</row>
    <row r="460" spans="1:30" ht="15.75" thickBot="1" x14ac:dyDescent="0.25">
      <c r="A460" s="35">
        <v>2301</v>
      </c>
      <c r="B460" s="32">
        <f t="shared" si="31"/>
        <v>2550</v>
      </c>
      <c r="C460" s="32">
        <v>55.2</v>
      </c>
      <c r="D460" s="45">
        <f>(VLOOKUP(A460,'Spring Selection'!$S$3:$Y$5,7))*2.2*C460</f>
        <v>37.418906898057806</v>
      </c>
      <c r="E460" s="32"/>
      <c r="F460" s="32">
        <v>2874</v>
      </c>
      <c r="G460" s="32">
        <f t="shared" si="30"/>
        <v>2550</v>
      </c>
      <c r="H460" s="32">
        <v>63.6</v>
      </c>
      <c r="I460" s="45">
        <f>(VLOOKUP(F460,'Spring Selection'!$S$3:$Y$5,7))*2.2*H460</f>
        <v>43.113088382544859</v>
      </c>
      <c r="J460" s="49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</row>
    <row r="461" spans="1:30" x14ac:dyDescent="0.2">
      <c r="A461" s="39">
        <v>2301</v>
      </c>
      <c r="B461" s="37">
        <f t="shared" si="31"/>
        <v>2551</v>
      </c>
      <c r="C461" s="37">
        <v>55.2</v>
      </c>
      <c r="D461" s="45">
        <f>(VLOOKUP(A461,'Spring Selection'!$S$3:$Y$5,7))*2.2*C461</f>
        <v>37.418906898057806</v>
      </c>
      <c r="E461" s="37"/>
      <c r="F461" s="37">
        <v>2874</v>
      </c>
      <c r="G461" s="37">
        <f t="shared" si="30"/>
        <v>2551</v>
      </c>
      <c r="H461" s="37">
        <v>63.6</v>
      </c>
      <c r="I461" s="45">
        <f>(VLOOKUP(F461,'Spring Selection'!$S$3:$Y$5,7))*2.2*H461</f>
        <v>43.113088382544859</v>
      </c>
      <c r="J461" s="49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</row>
    <row r="462" spans="1:30" ht="15.75" thickBot="1" x14ac:dyDescent="0.25">
      <c r="A462" s="35">
        <v>2301</v>
      </c>
      <c r="B462" s="32">
        <f t="shared" si="31"/>
        <v>2650</v>
      </c>
      <c r="C462" s="32">
        <v>57</v>
      </c>
      <c r="D462" s="45">
        <f>(VLOOKUP(A462,'Spring Selection'!$S$3:$Y$5,7))*2.2*C462</f>
        <v>38.639088644733597</v>
      </c>
      <c r="E462" s="32"/>
      <c r="F462" s="32">
        <v>2874</v>
      </c>
      <c r="G462" s="32">
        <f t="shared" si="30"/>
        <v>2650</v>
      </c>
      <c r="H462" s="32">
        <v>65.599999999999994</v>
      </c>
      <c r="I462" s="45">
        <f>(VLOOKUP(F462,'Spring Selection'!$S$3:$Y$5,7))*2.2*H462</f>
        <v>44.468845878851297</v>
      </c>
      <c r="J462" s="49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</row>
    <row r="463" spans="1:30" x14ac:dyDescent="0.2">
      <c r="A463" s="39">
        <v>2301</v>
      </c>
      <c r="B463" s="37">
        <f t="shared" si="31"/>
        <v>2651</v>
      </c>
      <c r="C463" s="37">
        <v>57</v>
      </c>
      <c r="D463" s="45">
        <f>(VLOOKUP(A463,'Spring Selection'!$S$3:$Y$5,7))*2.2*C463</f>
        <v>38.639088644733597</v>
      </c>
      <c r="E463" s="37"/>
      <c r="F463" s="37">
        <v>2874</v>
      </c>
      <c r="G463" s="37">
        <f t="shared" si="30"/>
        <v>2651</v>
      </c>
      <c r="H463" s="37">
        <v>65.599999999999994</v>
      </c>
      <c r="I463" s="45">
        <f>(VLOOKUP(F463,'Spring Selection'!$S$3:$Y$5,7))*2.2*H463</f>
        <v>44.468845878851297</v>
      </c>
      <c r="J463" s="49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</row>
    <row r="464" spans="1:30" ht="15.75" thickBot="1" x14ac:dyDescent="0.25">
      <c r="A464" s="35">
        <v>2301</v>
      </c>
      <c r="B464" s="32">
        <f t="shared" si="31"/>
        <v>2750</v>
      </c>
      <c r="C464" s="32">
        <v>58.7</v>
      </c>
      <c r="D464" s="45">
        <f>(VLOOKUP(A464,'Spring Selection'!$S$3:$Y$5,7))*2.2*C464</f>
        <v>39.791482516594073</v>
      </c>
      <c r="E464" s="32"/>
      <c r="F464" s="32">
        <v>2874</v>
      </c>
      <c r="G464" s="32">
        <f t="shared" si="30"/>
        <v>2750</v>
      </c>
      <c r="H464" s="32">
        <v>67.599999999999994</v>
      </c>
      <c r="I464" s="45">
        <f>(VLOOKUP(F464,'Spring Selection'!$S$3:$Y$5,7))*2.2*H464</f>
        <v>45.824603375157736</v>
      </c>
      <c r="J464" s="49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</row>
    <row r="465" spans="1:30" x14ac:dyDescent="0.2">
      <c r="A465" s="39">
        <v>2301</v>
      </c>
      <c r="B465" s="37">
        <f t="shared" si="31"/>
        <v>2751</v>
      </c>
      <c r="C465" s="37">
        <v>58.7</v>
      </c>
      <c r="D465" s="45">
        <f>(VLOOKUP(A465,'Spring Selection'!$S$3:$Y$5,7))*2.2*C465</f>
        <v>39.791482516594073</v>
      </c>
      <c r="E465" s="37"/>
      <c r="F465" s="37">
        <v>2874</v>
      </c>
      <c r="G465" s="37">
        <f t="shared" si="30"/>
        <v>2751</v>
      </c>
      <c r="H465" s="37">
        <v>67.599999999999994</v>
      </c>
      <c r="I465" s="45">
        <f>(VLOOKUP(F465,'Spring Selection'!$S$3:$Y$5,7))*2.2*H465</f>
        <v>45.824603375157736</v>
      </c>
      <c r="J465" s="49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</row>
    <row r="466" spans="1:30" ht="15.75" thickBot="1" x14ac:dyDescent="0.25">
      <c r="A466" s="35">
        <v>2301</v>
      </c>
      <c r="B466" s="32">
        <f t="shared" si="31"/>
        <v>2850</v>
      </c>
      <c r="C466" s="32">
        <v>60.4</v>
      </c>
      <c r="D466" s="45">
        <f>(VLOOKUP(A466,'Spring Selection'!$S$3:$Y$5,7))*2.2*C466</f>
        <v>40.943876388454548</v>
      </c>
      <c r="E466" s="32"/>
      <c r="F466" s="32">
        <v>2874</v>
      </c>
      <c r="G466" s="32">
        <f t="shared" si="30"/>
        <v>2850</v>
      </c>
      <c r="H466" s="32">
        <v>69.599999999999994</v>
      </c>
      <c r="I466" s="45">
        <f>(VLOOKUP(F466,'Spring Selection'!$S$3:$Y$5,7))*2.2*H466</f>
        <v>47.180360871464181</v>
      </c>
      <c r="J466" s="49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</row>
    <row r="467" spans="1:30" x14ac:dyDescent="0.2">
      <c r="A467" s="39">
        <v>2301</v>
      </c>
      <c r="B467" s="37">
        <f t="shared" si="31"/>
        <v>2851</v>
      </c>
      <c r="C467" s="37">
        <v>60.4</v>
      </c>
      <c r="D467" s="45">
        <f>(VLOOKUP(A467,'Spring Selection'!$S$3:$Y$5,7))*2.2*C467</f>
        <v>40.943876388454548</v>
      </c>
      <c r="E467" s="37"/>
      <c r="F467" s="37">
        <v>2874</v>
      </c>
      <c r="G467" s="37">
        <f t="shared" si="30"/>
        <v>2851</v>
      </c>
      <c r="H467" s="37">
        <v>69.599999999999994</v>
      </c>
      <c r="I467" s="45">
        <f>(VLOOKUP(F467,'Spring Selection'!$S$3:$Y$5,7))*2.2*H467</f>
        <v>47.180360871464181</v>
      </c>
      <c r="J467" s="49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</row>
    <row r="468" spans="1:30" ht="15.75" thickBot="1" x14ac:dyDescent="0.25">
      <c r="A468" s="35">
        <v>2301</v>
      </c>
      <c r="B468" s="32">
        <f t="shared" si="31"/>
        <v>2950</v>
      </c>
      <c r="C468" s="32">
        <v>62.1</v>
      </c>
      <c r="D468" s="45">
        <f>(VLOOKUP(A468,'Spring Selection'!$S$3:$Y$5,7))*2.2*C468</f>
        <v>42.096270260315023</v>
      </c>
      <c r="E468" s="32"/>
      <c r="F468" s="32">
        <v>2874</v>
      </c>
      <c r="G468" s="32">
        <f t="shared" si="30"/>
        <v>2950</v>
      </c>
      <c r="H468" s="32">
        <v>71.8</v>
      </c>
      <c r="I468" s="45">
        <f>(VLOOKUP(F468,'Spring Selection'!$S$3:$Y$5,7))*2.2*H468</f>
        <v>48.671694117401266</v>
      </c>
      <c r="J468" s="49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</row>
    <row r="469" spans="1:30" x14ac:dyDescent="0.2">
      <c r="A469" s="39">
        <v>2301</v>
      </c>
      <c r="B469" s="37">
        <f t="shared" si="31"/>
        <v>2951</v>
      </c>
      <c r="C469" s="37">
        <v>62.1</v>
      </c>
      <c r="D469" s="45">
        <f>(VLOOKUP(A469,'Spring Selection'!$S$3:$Y$5,7))*2.2*C469</f>
        <v>42.096270260315023</v>
      </c>
      <c r="E469" s="37"/>
      <c r="F469" s="37">
        <v>2874</v>
      </c>
      <c r="G469" s="37">
        <f t="shared" si="30"/>
        <v>2951</v>
      </c>
      <c r="H469" s="37">
        <v>71.8</v>
      </c>
      <c r="I469" s="45">
        <f>(VLOOKUP(F469,'Spring Selection'!$S$3:$Y$5,7))*2.2*H469</f>
        <v>48.671694117401266</v>
      </c>
      <c r="J469" s="49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</row>
    <row r="470" spans="1:30" ht="15.75" thickBot="1" x14ac:dyDescent="0.25">
      <c r="A470" s="35">
        <v>2301</v>
      </c>
      <c r="B470" s="32">
        <f t="shared" si="31"/>
        <v>3050</v>
      </c>
      <c r="C470" s="32">
        <v>63.8</v>
      </c>
      <c r="D470" s="45">
        <f>(VLOOKUP(A470,'Spring Selection'!$S$3:$Y$5,7))*2.2*C470</f>
        <v>43.248664132175499</v>
      </c>
      <c r="E470" s="32"/>
      <c r="F470" s="32">
        <v>2874</v>
      </c>
      <c r="G470" s="32">
        <f t="shared" si="30"/>
        <v>3050</v>
      </c>
      <c r="H470" s="32">
        <v>73.8</v>
      </c>
      <c r="I470" s="45">
        <f>(VLOOKUP(F470,'Spring Selection'!$S$3:$Y$5,7))*2.2*H470</f>
        <v>50.027451613707711</v>
      </c>
      <c r="J470" s="49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</row>
    <row r="471" spans="1:30" x14ac:dyDescent="0.2">
      <c r="A471" s="39">
        <v>2301</v>
      </c>
      <c r="B471" s="37">
        <f t="shared" si="31"/>
        <v>3051</v>
      </c>
      <c r="C471" s="37">
        <v>63.8</v>
      </c>
      <c r="D471" s="45">
        <f>(VLOOKUP(A471,'Spring Selection'!$S$3:$Y$5,7))*2.2*C471</f>
        <v>43.248664132175499</v>
      </c>
      <c r="E471" s="37"/>
      <c r="F471" s="37">
        <v>2874</v>
      </c>
      <c r="G471" s="37">
        <f t="shared" si="30"/>
        <v>3051</v>
      </c>
      <c r="H471" s="37">
        <v>73.8</v>
      </c>
      <c r="I471" s="45">
        <f>(VLOOKUP(F471,'Spring Selection'!$S$3:$Y$5,7))*2.2*H471</f>
        <v>50.027451613707711</v>
      </c>
      <c r="J471" s="49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</row>
    <row r="472" spans="1:30" ht="15.75" thickBot="1" x14ac:dyDescent="0.25">
      <c r="A472" s="35">
        <v>2301</v>
      </c>
      <c r="B472" s="32">
        <f t="shared" si="31"/>
        <v>3150</v>
      </c>
      <c r="C472" s="32">
        <v>65.599999999999994</v>
      </c>
      <c r="D472" s="45">
        <f>(VLOOKUP(A472,'Spring Selection'!$S$3:$Y$5,7))*2.2*C472</f>
        <v>44.468845878851297</v>
      </c>
      <c r="E472" s="32"/>
      <c r="F472" s="32">
        <v>2874</v>
      </c>
      <c r="G472" s="32">
        <f t="shared" si="30"/>
        <v>3150</v>
      </c>
      <c r="H472" s="32">
        <v>75.8</v>
      </c>
      <c r="I472" s="45">
        <f>(VLOOKUP(F472,'Spring Selection'!$S$3:$Y$5,7))*2.2*H472</f>
        <v>51.38320911001415</v>
      </c>
      <c r="J472" s="49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</row>
    <row r="473" spans="1:30" x14ac:dyDescent="0.2">
      <c r="A473" s="39">
        <v>2301</v>
      </c>
      <c r="B473" s="37">
        <f t="shared" si="31"/>
        <v>3151</v>
      </c>
      <c r="C473" s="37">
        <v>65.599999999999994</v>
      </c>
      <c r="D473" s="45">
        <f>(VLOOKUP(A473,'Spring Selection'!$S$3:$Y$5,7))*2.2*C473</f>
        <v>44.468845878851297</v>
      </c>
      <c r="E473" s="37"/>
      <c r="F473" s="37">
        <v>2874</v>
      </c>
      <c r="G473" s="37">
        <f t="shared" si="30"/>
        <v>3151</v>
      </c>
      <c r="H473" s="37">
        <v>75.8</v>
      </c>
      <c r="I473" s="45">
        <f>(VLOOKUP(F473,'Spring Selection'!$S$3:$Y$5,7))*2.2*H473</f>
        <v>51.38320911001415</v>
      </c>
      <c r="J473" s="49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</row>
    <row r="474" spans="1:30" ht="15.75" thickBot="1" x14ac:dyDescent="0.25">
      <c r="A474" s="35">
        <v>2301</v>
      </c>
      <c r="B474" s="32">
        <f t="shared" si="31"/>
        <v>3250</v>
      </c>
      <c r="C474" s="32">
        <v>70.7</v>
      </c>
      <c r="D474" s="45">
        <f>(VLOOKUP(A474,'Spring Selection'!$S$3:$Y$5,7))*2.2*C474</f>
        <v>47.926027494432731</v>
      </c>
      <c r="E474" s="32"/>
      <c r="F474" s="32">
        <v>2874</v>
      </c>
      <c r="G474" s="32">
        <f t="shared" si="30"/>
        <v>3250</v>
      </c>
      <c r="H474" s="32">
        <v>81.5</v>
      </c>
      <c r="I474" s="45">
        <f>(VLOOKUP(F474,'Spring Selection'!$S$3:$Y$5,7))*2.2*H474</f>
        <v>55.247117974487516</v>
      </c>
      <c r="J474" s="49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</row>
    <row r="475" spans="1:30" x14ac:dyDescent="0.2">
      <c r="A475" s="39">
        <v>2301</v>
      </c>
      <c r="B475" s="37">
        <f t="shared" si="31"/>
        <v>3251</v>
      </c>
      <c r="C475" s="37">
        <v>70.7</v>
      </c>
      <c r="D475" s="45">
        <f>(VLOOKUP(A475,'Spring Selection'!$S$3:$Y$5,7))*2.2*C475</f>
        <v>47.926027494432731</v>
      </c>
      <c r="E475" s="37"/>
      <c r="F475" s="37">
        <v>2874</v>
      </c>
      <c r="G475" s="37">
        <f t="shared" si="30"/>
        <v>3251</v>
      </c>
      <c r="H475" s="37">
        <v>81.5</v>
      </c>
      <c r="I475" s="45">
        <f>(VLOOKUP(F475,'Spring Selection'!$S$3:$Y$5,7))*2.2*H475</f>
        <v>55.247117974487516</v>
      </c>
      <c r="J475" s="49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</row>
    <row r="476" spans="1:30" ht="15.75" thickBot="1" x14ac:dyDescent="0.25">
      <c r="A476" s="35">
        <v>2301</v>
      </c>
      <c r="B476" s="32">
        <f t="shared" si="31"/>
        <v>3350</v>
      </c>
      <c r="C476" s="32">
        <v>72.400000000000006</v>
      </c>
      <c r="D476" s="45">
        <f>(VLOOKUP(A476,'Spring Selection'!$S$3:$Y$5,7))*2.2*C476</f>
        <v>49.078421366293206</v>
      </c>
      <c r="E476" s="32"/>
      <c r="F476" s="32">
        <v>2874</v>
      </c>
      <c r="G476" s="32">
        <f t="shared" si="30"/>
        <v>3350</v>
      </c>
      <c r="H476" s="32">
        <v>83.5</v>
      </c>
      <c r="I476" s="45">
        <f>(VLOOKUP(F476,'Spring Selection'!$S$3:$Y$5,7))*2.2*H476</f>
        <v>56.602875470793954</v>
      </c>
      <c r="J476" s="49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</row>
    <row r="477" spans="1:30" x14ac:dyDescent="0.2">
      <c r="A477" s="39">
        <v>2301</v>
      </c>
      <c r="B477" s="37">
        <f t="shared" si="31"/>
        <v>3351</v>
      </c>
      <c r="C477" s="37">
        <v>72.400000000000006</v>
      </c>
      <c r="D477" s="45">
        <f>(VLOOKUP(A477,'Spring Selection'!$S$3:$Y$5,7))*2.2*C477</f>
        <v>49.078421366293206</v>
      </c>
      <c r="E477" s="37"/>
      <c r="F477" s="37">
        <v>2874</v>
      </c>
      <c r="G477" s="37">
        <f t="shared" si="30"/>
        <v>3351</v>
      </c>
      <c r="H477" s="37">
        <v>83.5</v>
      </c>
      <c r="I477" s="45">
        <f>(VLOOKUP(F477,'Spring Selection'!$S$3:$Y$5,7))*2.2*H477</f>
        <v>56.602875470793954</v>
      </c>
      <c r="J477" s="49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</row>
    <row r="478" spans="1:30" ht="15.75" thickBot="1" x14ac:dyDescent="0.25">
      <c r="A478" s="35">
        <v>2301</v>
      </c>
      <c r="B478" s="32">
        <f t="shared" si="31"/>
        <v>3450</v>
      </c>
      <c r="C478" s="32">
        <v>74.099999999999994</v>
      </c>
      <c r="D478" s="45">
        <f>(VLOOKUP(A478,'Spring Selection'!$S$3:$Y$5,7))*2.2*C478</f>
        <v>50.230815238153674</v>
      </c>
      <c r="E478" s="32"/>
      <c r="F478" s="32">
        <v>2874</v>
      </c>
      <c r="G478" s="32">
        <f t="shared" si="30"/>
        <v>3450</v>
      </c>
      <c r="H478" s="32">
        <v>85.5</v>
      </c>
      <c r="I478" s="45">
        <f>(VLOOKUP(F478,'Spring Selection'!$S$3:$Y$5,7))*2.2*H478</f>
        <v>57.958632967100399</v>
      </c>
      <c r="J478" s="49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</row>
    <row r="479" spans="1:30" x14ac:dyDescent="0.2">
      <c r="A479" s="39">
        <v>2301</v>
      </c>
      <c r="B479" s="37">
        <f t="shared" si="31"/>
        <v>3451</v>
      </c>
      <c r="C479" s="37">
        <v>74.099999999999994</v>
      </c>
      <c r="D479" s="45">
        <f>(VLOOKUP(A479,'Spring Selection'!$S$3:$Y$5,7))*2.2*C479</f>
        <v>50.230815238153674</v>
      </c>
      <c r="E479" s="37"/>
      <c r="F479" s="37">
        <v>2874</v>
      </c>
      <c r="G479" s="37">
        <f t="shared" si="30"/>
        <v>3451</v>
      </c>
      <c r="H479" s="37">
        <v>85.5</v>
      </c>
      <c r="I479" s="45">
        <f>(VLOOKUP(F479,'Spring Selection'!$S$3:$Y$5,7))*2.2*H479</f>
        <v>57.958632967100399</v>
      </c>
      <c r="J479" s="49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</row>
    <row r="480" spans="1:30" ht="15.75" thickBot="1" x14ac:dyDescent="0.25">
      <c r="A480" s="35">
        <v>2301</v>
      </c>
      <c r="B480" s="32">
        <f t="shared" si="31"/>
        <v>3550</v>
      </c>
      <c r="C480" s="34">
        <v>75.8</v>
      </c>
      <c r="D480" s="45">
        <f>(VLOOKUP(A480,'Spring Selection'!$S$3:$Y$5,7))*2.2*C480</f>
        <v>51.38320911001415</v>
      </c>
      <c r="E480" s="32"/>
      <c r="F480" s="32">
        <v>2874</v>
      </c>
      <c r="G480" s="32">
        <f t="shared" si="30"/>
        <v>3550</v>
      </c>
      <c r="H480" s="32">
        <v>87.5</v>
      </c>
      <c r="I480" s="45">
        <f>(VLOOKUP(F480,'Spring Selection'!$S$3:$Y$5,7))*2.2*H480</f>
        <v>59.314390463406838</v>
      </c>
      <c r="J480" s="49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</row>
    <row r="481" spans="1:30" x14ac:dyDescent="0.2">
      <c r="A481" s="39">
        <v>2301</v>
      </c>
      <c r="B481" s="37">
        <f t="shared" si="31"/>
        <v>3551</v>
      </c>
      <c r="C481" s="34">
        <v>75.8</v>
      </c>
      <c r="D481" s="45">
        <f>(VLOOKUP(A481,'Spring Selection'!$S$3:$Y$5,7))*2.2*C481</f>
        <v>51.38320911001415</v>
      </c>
      <c r="E481" s="37"/>
      <c r="F481" s="37">
        <v>2874</v>
      </c>
      <c r="G481" s="37">
        <f t="shared" si="30"/>
        <v>3551</v>
      </c>
      <c r="H481" s="37">
        <v>87.5</v>
      </c>
      <c r="I481" s="45">
        <f>(VLOOKUP(F481,'Spring Selection'!$S$3:$Y$5,7))*2.2*H481</f>
        <v>59.314390463406838</v>
      </c>
      <c r="J481" s="49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</row>
    <row r="482" spans="1:30" ht="15.75" thickBot="1" x14ac:dyDescent="0.25">
      <c r="A482" s="35">
        <v>2301</v>
      </c>
      <c r="B482" s="32">
        <f t="shared" si="31"/>
        <v>3650</v>
      </c>
      <c r="C482" s="32">
        <v>77.5</v>
      </c>
      <c r="D482" s="45">
        <f>(VLOOKUP(A482,'Spring Selection'!$S$3:$Y$5,7))*2.2*C482</f>
        <v>52.535602981874632</v>
      </c>
      <c r="E482" s="32"/>
      <c r="F482" s="32">
        <v>2874</v>
      </c>
      <c r="G482" s="32">
        <f t="shared" si="30"/>
        <v>3650</v>
      </c>
      <c r="H482" s="32">
        <v>89.5</v>
      </c>
      <c r="I482" s="45">
        <f>(VLOOKUP(F482,'Spring Selection'!$S$3:$Y$5,7))*2.2*H482</f>
        <v>60.670147959713283</v>
      </c>
      <c r="J482" s="49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</row>
    <row r="483" spans="1:30" x14ac:dyDescent="0.2">
      <c r="A483" s="39">
        <v>2301</v>
      </c>
      <c r="B483" s="37">
        <f t="shared" si="31"/>
        <v>3651</v>
      </c>
      <c r="C483" s="37">
        <v>77.5</v>
      </c>
      <c r="D483" s="45">
        <f>(VLOOKUP(A483,'Spring Selection'!$S$3:$Y$5,7))*2.2*C483</f>
        <v>52.535602981874632</v>
      </c>
      <c r="E483" s="37"/>
      <c r="F483" s="37">
        <v>2874</v>
      </c>
      <c r="G483" s="37">
        <f t="shared" si="30"/>
        <v>3651</v>
      </c>
      <c r="H483" s="37">
        <v>89.5</v>
      </c>
      <c r="I483" s="45">
        <f>(VLOOKUP(F483,'Spring Selection'!$S$3:$Y$5,7))*2.2*H483</f>
        <v>60.670147959713283</v>
      </c>
      <c r="J483" s="49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</row>
    <row r="484" spans="1:30" ht="15.75" thickBot="1" x14ac:dyDescent="0.25">
      <c r="A484" s="35">
        <v>2301</v>
      </c>
      <c r="B484" s="32">
        <f t="shared" si="31"/>
        <v>3750</v>
      </c>
      <c r="C484" s="32">
        <v>79.3</v>
      </c>
      <c r="D484" s="45">
        <f>(VLOOKUP(A484,'Spring Selection'!$S$3:$Y$5,7))*2.2*C484</f>
        <v>53.755784728550424</v>
      </c>
      <c r="E484" s="32"/>
      <c r="F484" s="32">
        <v>2874</v>
      </c>
      <c r="G484" s="32">
        <f t="shared" si="30"/>
        <v>3750</v>
      </c>
      <c r="H484" s="32">
        <v>91.4</v>
      </c>
      <c r="I484" s="45">
        <f>(VLOOKUP(F484,'Spring Selection'!$S$3:$Y$5,7))*2.2*H484</f>
        <v>61.958117581204405</v>
      </c>
      <c r="J484" s="49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</row>
    <row r="485" spans="1:30" x14ac:dyDescent="0.2">
      <c r="A485" s="39">
        <v>2301</v>
      </c>
      <c r="B485" s="37">
        <f t="shared" si="31"/>
        <v>3751</v>
      </c>
      <c r="C485" s="37">
        <v>79.3</v>
      </c>
      <c r="D485" s="45">
        <f>(VLOOKUP(A485,'Spring Selection'!$S$3:$Y$5,7))*2.2*C485</f>
        <v>53.755784728550424</v>
      </c>
      <c r="E485" s="37"/>
      <c r="F485" s="37">
        <v>2874</v>
      </c>
      <c r="G485" s="37">
        <f t="shared" si="30"/>
        <v>3751</v>
      </c>
      <c r="H485" s="37">
        <v>91.4</v>
      </c>
      <c r="I485" s="45">
        <f>(VLOOKUP(F485,'Spring Selection'!$S$3:$Y$5,7))*2.2*H485</f>
        <v>61.958117581204405</v>
      </c>
      <c r="J485" s="49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</row>
    <row r="486" spans="1:30" ht="15.75" thickBot="1" x14ac:dyDescent="0.25">
      <c r="A486" s="35">
        <v>2301</v>
      </c>
      <c r="B486" s="32">
        <f t="shared" si="31"/>
        <v>3850</v>
      </c>
      <c r="C486" s="32">
        <v>81</v>
      </c>
      <c r="D486" s="45">
        <f>(VLOOKUP(A486,'Spring Selection'!$S$3:$Y$5,7))*2.2*C486</f>
        <v>54.908178600410906</v>
      </c>
      <c r="E486" s="32"/>
      <c r="F486" s="32">
        <v>2874</v>
      </c>
      <c r="G486" s="32">
        <f t="shared" si="30"/>
        <v>3850</v>
      </c>
      <c r="H486" s="32">
        <v>93.4</v>
      </c>
      <c r="I486" s="45">
        <f>(VLOOKUP(F486,'Spring Selection'!$S$3:$Y$5,7))*2.2*H486</f>
        <v>63.313875077510851</v>
      </c>
      <c r="J486" s="49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</row>
    <row r="487" spans="1:30" x14ac:dyDescent="0.2">
      <c r="A487" s="39">
        <v>2301</v>
      </c>
      <c r="B487" s="37">
        <f t="shared" si="31"/>
        <v>3851</v>
      </c>
      <c r="C487" s="37">
        <v>81</v>
      </c>
      <c r="D487" s="45">
        <f>(VLOOKUP(A487,'Spring Selection'!$S$3:$Y$5,7))*2.2*C487</f>
        <v>54.908178600410906</v>
      </c>
      <c r="E487" s="37"/>
      <c r="F487" s="37">
        <v>2874</v>
      </c>
      <c r="G487" s="37">
        <f t="shared" si="30"/>
        <v>3851</v>
      </c>
      <c r="H487" s="37">
        <v>93.4</v>
      </c>
      <c r="I487" s="45">
        <f>(VLOOKUP(F487,'Spring Selection'!$S$3:$Y$5,7))*2.2*H487</f>
        <v>63.313875077510851</v>
      </c>
      <c r="J487" s="49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</row>
    <row r="488" spans="1:30" ht="15.75" thickBot="1" x14ac:dyDescent="0.25">
      <c r="A488" s="35">
        <v>2301</v>
      </c>
      <c r="B488" s="32">
        <f t="shared" si="31"/>
        <v>3950</v>
      </c>
      <c r="C488" s="32">
        <v>82.7</v>
      </c>
      <c r="D488" s="45">
        <f>(VLOOKUP(A488,'Spring Selection'!$S$3:$Y$5,7))*2.2*C488</f>
        <v>56.060572472271382</v>
      </c>
      <c r="E488" s="32"/>
      <c r="F488" s="32">
        <v>2874</v>
      </c>
      <c r="G488" s="32">
        <f t="shared" si="30"/>
        <v>3950</v>
      </c>
      <c r="H488" s="32">
        <v>95.4</v>
      </c>
      <c r="I488" s="45">
        <f>(VLOOKUP(F488,'Spring Selection'!$S$3:$Y$5,7))*2.2*H488</f>
        <v>64.669632573817296</v>
      </c>
      <c r="J488" s="49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</row>
    <row r="489" spans="1:30" x14ac:dyDescent="0.2">
      <c r="A489" s="39">
        <v>2301</v>
      </c>
      <c r="B489" s="37">
        <f t="shared" si="31"/>
        <v>3951</v>
      </c>
      <c r="C489" s="37">
        <v>82.7</v>
      </c>
      <c r="D489" s="45">
        <f>(VLOOKUP(A489,'Spring Selection'!$S$3:$Y$5,7))*2.2*C489</f>
        <v>56.060572472271382</v>
      </c>
      <c r="E489" s="37"/>
      <c r="F489" s="37">
        <v>2874</v>
      </c>
      <c r="G489" s="37">
        <f t="shared" ref="G489:G520" si="32">B489</f>
        <v>3951</v>
      </c>
      <c r="H489" s="37">
        <v>95.4</v>
      </c>
      <c r="I489" s="45">
        <f>(VLOOKUP(F489,'Spring Selection'!$S$3:$Y$5,7))*2.2*H489</f>
        <v>64.669632573817296</v>
      </c>
      <c r="J489" s="49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</row>
    <row r="490" spans="1:30" ht="15.75" thickBot="1" x14ac:dyDescent="0.25">
      <c r="A490" s="35">
        <v>2301</v>
      </c>
      <c r="B490" s="32">
        <v>4080</v>
      </c>
      <c r="C490" s="32">
        <v>84.9</v>
      </c>
      <c r="D490" s="45">
        <f>(VLOOKUP(A490,'Spring Selection'!$S$3:$Y$5,7))*2.2*C490</f>
        <v>57.551905718208467</v>
      </c>
      <c r="E490" s="32"/>
      <c r="F490" s="32">
        <v>2874</v>
      </c>
      <c r="G490" s="32">
        <f t="shared" si="32"/>
        <v>4080</v>
      </c>
      <c r="H490" s="32">
        <v>98</v>
      </c>
      <c r="I490" s="45">
        <f>(VLOOKUP(F490,'Spring Selection'!$S$3:$Y$5,7))*2.2*H490</f>
        <v>66.43211731901566</v>
      </c>
      <c r="J490" s="49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</row>
    <row r="491" spans="1:30" x14ac:dyDescent="0.2">
      <c r="A491" s="39">
        <v>2301</v>
      </c>
      <c r="B491" s="37">
        <v>4081</v>
      </c>
      <c r="C491" s="37">
        <v>84.9</v>
      </c>
      <c r="D491" s="45">
        <f>(VLOOKUP(A491,'Spring Selection'!$S$3:$Y$5,7))*2.2*C491</f>
        <v>57.551905718208467</v>
      </c>
      <c r="E491" s="37"/>
      <c r="F491" s="37">
        <v>2874</v>
      </c>
      <c r="G491" s="37">
        <f t="shared" si="32"/>
        <v>4081</v>
      </c>
      <c r="H491" s="37">
        <v>98</v>
      </c>
      <c r="I491" s="45">
        <f>(VLOOKUP(F491,'Spring Selection'!$S$3:$Y$5,7))*2.2*H491</f>
        <v>66.43211731901566</v>
      </c>
      <c r="J491" s="49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</row>
    <row r="492" spans="1:30" ht="15.75" thickBot="1" x14ac:dyDescent="0.25">
      <c r="A492" s="35">
        <v>2301</v>
      </c>
      <c r="B492" s="32">
        <f t="shared" ref="B492:B507" si="33">B490+100</f>
        <v>4180</v>
      </c>
      <c r="C492" s="32">
        <v>86.7</v>
      </c>
      <c r="D492" s="45">
        <f>(VLOOKUP(A492,'Spring Selection'!$S$3:$Y$5,7))*2.2*C492</f>
        <v>58.772087464884265</v>
      </c>
      <c r="E492" s="32"/>
      <c r="F492" s="32">
        <v>2874</v>
      </c>
      <c r="G492" s="32">
        <f t="shared" si="32"/>
        <v>4180</v>
      </c>
      <c r="H492" s="32">
        <v>100</v>
      </c>
      <c r="I492" s="45">
        <f>(VLOOKUP(F492,'Spring Selection'!$S$3:$Y$5,7))*2.2*H492</f>
        <v>67.787874815322098</v>
      </c>
      <c r="J492" s="49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</row>
    <row r="493" spans="1:30" x14ac:dyDescent="0.2">
      <c r="A493" s="39">
        <v>2301</v>
      </c>
      <c r="B493" s="37">
        <f t="shared" si="33"/>
        <v>4181</v>
      </c>
      <c r="C493" s="37">
        <v>86.7</v>
      </c>
      <c r="D493" s="45">
        <f>(VLOOKUP(A493,'Spring Selection'!$S$3:$Y$5,7))*2.2*C493</f>
        <v>58.772087464884265</v>
      </c>
      <c r="E493" s="37"/>
      <c r="F493" s="37">
        <v>2874</v>
      </c>
      <c r="G493" s="37">
        <f t="shared" si="32"/>
        <v>4181</v>
      </c>
      <c r="H493" s="37">
        <v>100</v>
      </c>
      <c r="I493" s="45">
        <f>(VLOOKUP(F493,'Spring Selection'!$S$3:$Y$5,7))*2.2*H493</f>
        <v>67.787874815322098</v>
      </c>
      <c r="J493" s="49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</row>
    <row r="494" spans="1:30" ht="15.75" thickBot="1" x14ac:dyDescent="0.25">
      <c r="A494" s="35">
        <v>2301</v>
      </c>
      <c r="B494" s="32">
        <f t="shared" si="33"/>
        <v>4280</v>
      </c>
      <c r="C494" s="32">
        <v>90.7</v>
      </c>
      <c r="D494" s="45">
        <f>(VLOOKUP(A494,'Spring Selection'!$S$3:$Y$5,7))*2.2*C494</f>
        <v>61.483602457497149</v>
      </c>
      <c r="E494" s="32"/>
      <c r="F494" s="32">
        <v>2874</v>
      </c>
      <c r="G494" s="32">
        <f t="shared" si="32"/>
        <v>4280</v>
      </c>
      <c r="H494" s="32">
        <v>104.7</v>
      </c>
      <c r="I494" s="45">
        <f>(VLOOKUP(F494,'Spring Selection'!$S$3:$Y$5,7))*2.2*H494</f>
        <v>70.973904931642238</v>
      </c>
      <c r="J494" s="49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</row>
    <row r="495" spans="1:30" x14ac:dyDescent="0.2">
      <c r="A495" s="39">
        <v>2301</v>
      </c>
      <c r="B495" s="37">
        <f t="shared" si="33"/>
        <v>4281</v>
      </c>
      <c r="C495" s="37">
        <v>90.7</v>
      </c>
      <c r="D495" s="45">
        <f>(VLOOKUP(A495,'Spring Selection'!$S$3:$Y$5,7))*2.2*C495</f>
        <v>61.483602457497149</v>
      </c>
      <c r="E495" s="37"/>
      <c r="F495" s="37">
        <v>2874</v>
      </c>
      <c r="G495" s="37">
        <f t="shared" si="32"/>
        <v>4281</v>
      </c>
      <c r="H495" s="37">
        <v>104.7</v>
      </c>
      <c r="I495" s="45">
        <f>(VLOOKUP(F495,'Spring Selection'!$S$3:$Y$5,7))*2.2*H495</f>
        <v>70.973904931642238</v>
      </c>
      <c r="J495" s="49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</row>
    <row r="496" spans="1:30" ht="15.75" thickBot="1" x14ac:dyDescent="0.25">
      <c r="A496" s="35">
        <v>2301</v>
      </c>
      <c r="B496" s="32">
        <f t="shared" si="33"/>
        <v>4380</v>
      </c>
      <c r="C496" s="32">
        <v>92.4</v>
      </c>
      <c r="D496" s="45">
        <f>(VLOOKUP(A496,'Spring Selection'!$S$3:$Y$5,7))*2.2*C496</f>
        <v>62.635996329357624</v>
      </c>
      <c r="E496" s="32"/>
      <c r="F496" s="32">
        <v>2874</v>
      </c>
      <c r="G496" s="32">
        <f t="shared" si="32"/>
        <v>4380</v>
      </c>
      <c r="H496" s="32">
        <v>106.7</v>
      </c>
      <c r="I496" s="45">
        <f>(VLOOKUP(F496,'Spring Selection'!$S$3:$Y$5,7))*2.2*H496</f>
        <v>72.329662427948691</v>
      </c>
      <c r="J496" s="49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</row>
    <row r="497" spans="1:30" x14ac:dyDescent="0.2">
      <c r="A497" s="39">
        <v>2301</v>
      </c>
      <c r="B497" s="37">
        <f t="shared" si="33"/>
        <v>4381</v>
      </c>
      <c r="C497" s="37">
        <v>92.4</v>
      </c>
      <c r="D497" s="45">
        <f>(VLOOKUP(A497,'Spring Selection'!$S$3:$Y$5,7))*2.2*C497</f>
        <v>62.635996329357624</v>
      </c>
      <c r="E497" s="37"/>
      <c r="F497" s="37">
        <v>2874</v>
      </c>
      <c r="G497" s="37">
        <f t="shared" si="32"/>
        <v>4381</v>
      </c>
      <c r="H497" s="37">
        <v>106.7</v>
      </c>
      <c r="I497" s="45">
        <f>(VLOOKUP(F497,'Spring Selection'!$S$3:$Y$5,7))*2.2*H497</f>
        <v>72.329662427948691</v>
      </c>
      <c r="J497" s="49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</row>
    <row r="498" spans="1:30" ht="15.75" thickBot="1" x14ac:dyDescent="0.25">
      <c r="A498" s="35">
        <v>2301</v>
      </c>
      <c r="B498" s="32">
        <f t="shared" si="33"/>
        <v>4480</v>
      </c>
      <c r="C498" s="32">
        <v>94.2</v>
      </c>
      <c r="D498" s="45">
        <f>(VLOOKUP(A498,'Spring Selection'!$S$3:$Y$5,7))*2.2*C498</f>
        <v>63.856178076033423</v>
      </c>
      <c r="E498" s="32"/>
      <c r="F498" s="32">
        <v>2874</v>
      </c>
      <c r="G498" s="32">
        <f t="shared" si="32"/>
        <v>4480</v>
      </c>
      <c r="H498" s="32">
        <v>108.7</v>
      </c>
      <c r="I498" s="45">
        <f>(VLOOKUP(F498,'Spring Selection'!$S$3:$Y$5,7))*2.2*H498</f>
        <v>73.685419924255129</v>
      </c>
      <c r="J498" s="49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</row>
    <row r="499" spans="1:30" x14ac:dyDescent="0.2">
      <c r="A499" s="39">
        <v>2301</v>
      </c>
      <c r="B499" s="37">
        <f t="shared" si="33"/>
        <v>4481</v>
      </c>
      <c r="C499" s="34">
        <v>98.2</v>
      </c>
      <c r="D499" s="45">
        <f>(VLOOKUP(A499,'Spring Selection'!$S$3:$Y$5,7))*2.2*C499</f>
        <v>66.567693068646307</v>
      </c>
      <c r="E499" s="37"/>
      <c r="F499" s="37">
        <v>2874</v>
      </c>
      <c r="G499" s="37">
        <f t="shared" si="32"/>
        <v>4481</v>
      </c>
      <c r="H499" s="37">
        <v>112.8</v>
      </c>
      <c r="I499" s="45">
        <f>(VLOOKUP(F499,'Spring Selection'!$S$3:$Y$5,7))*2.2*H499</f>
        <v>76.464722791683329</v>
      </c>
      <c r="J499" s="49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</row>
    <row r="500" spans="1:30" ht="15.75" thickBot="1" x14ac:dyDescent="0.25">
      <c r="A500" s="35">
        <v>2301</v>
      </c>
      <c r="B500" s="32">
        <f t="shared" si="33"/>
        <v>4580</v>
      </c>
      <c r="C500" s="32">
        <v>100</v>
      </c>
      <c r="D500" s="45">
        <f>(VLOOKUP(A500,'Spring Selection'!$S$3:$Y$5,7))*2.2*C500</f>
        <v>67.787874815322098</v>
      </c>
      <c r="E500" s="32"/>
      <c r="F500" s="32">
        <v>2874</v>
      </c>
      <c r="G500" s="32">
        <f t="shared" si="32"/>
        <v>4580</v>
      </c>
      <c r="H500" s="32">
        <v>114.8</v>
      </c>
      <c r="I500" s="45">
        <f>(VLOOKUP(F500,'Spring Selection'!$S$3:$Y$5,7))*2.2*H500</f>
        <v>77.820480287989767</v>
      </c>
      <c r="J500" s="49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</row>
    <row r="501" spans="1:30" x14ac:dyDescent="0.2">
      <c r="A501" s="39">
        <v>2301</v>
      </c>
      <c r="B501" s="37">
        <f t="shared" si="33"/>
        <v>4581</v>
      </c>
      <c r="C501" s="37">
        <v>100</v>
      </c>
      <c r="D501" s="45">
        <f>(VLOOKUP(A501,'Spring Selection'!$S$3:$Y$5,7))*2.2*C501</f>
        <v>67.787874815322098</v>
      </c>
      <c r="E501" s="37"/>
      <c r="F501" s="37">
        <v>2874</v>
      </c>
      <c r="G501" s="37">
        <f t="shared" si="32"/>
        <v>4581</v>
      </c>
      <c r="H501" s="37">
        <v>114.8</v>
      </c>
      <c r="I501" s="45">
        <f>(VLOOKUP(F501,'Spring Selection'!$S$3:$Y$5,7))*2.2*H501</f>
        <v>77.820480287989767</v>
      </c>
      <c r="J501" s="49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</row>
    <row r="502" spans="1:30" ht="15.75" thickBot="1" x14ac:dyDescent="0.25">
      <c r="A502" s="35">
        <v>2301</v>
      </c>
      <c r="B502" s="32">
        <f t="shared" si="33"/>
        <v>4680</v>
      </c>
      <c r="C502" s="32">
        <v>101.8</v>
      </c>
      <c r="D502" s="45">
        <f>(VLOOKUP(A502,'Spring Selection'!$S$3:$Y$5,7))*2.2*C502</f>
        <v>69.008056561997904</v>
      </c>
      <c r="E502" s="32"/>
      <c r="F502" s="32">
        <v>2874</v>
      </c>
      <c r="G502" s="32">
        <f t="shared" si="32"/>
        <v>4680</v>
      </c>
      <c r="H502" s="32">
        <v>116.9</v>
      </c>
      <c r="I502" s="45">
        <f>(VLOOKUP(F502,'Spring Selection'!$S$3:$Y$5,7))*2.2*H502</f>
        <v>79.244025659111543</v>
      </c>
      <c r="J502" s="49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</row>
    <row r="503" spans="1:30" x14ac:dyDescent="0.2">
      <c r="A503" s="39">
        <v>2301</v>
      </c>
      <c r="B503" s="37">
        <f t="shared" si="33"/>
        <v>4681</v>
      </c>
      <c r="C503" s="37">
        <v>101.8</v>
      </c>
      <c r="D503" s="45">
        <f>(VLOOKUP(A503,'Spring Selection'!$S$3:$Y$5,7))*2.2*C503</f>
        <v>69.008056561997904</v>
      </c>
      <c r="E503" s="37"/>
      <c r="F503" s="37">
        <v>2874</v>
      </c>
      <c r="G503" s="37">
        <f t="shared" si="32"/>
        <v>4681</v>
      </c>
      <c r="H503" s="37">
        <v>116.9</v>
      </c>
      <c r="I503" s="45">
        <f>(VLOOKUP(F503,'Spring Selection'!$S$3:$Y$5,7))*2.2*H503</f>
        <v>79.244025659111543</v>
      </c>
      <c r="J503" s="49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</row>
    <row r="504" spans="1:30" ht="15.75" thickBot="1" x14ac:dyDescent="0.25">
      <c r="A504" s="35">
        <v>2301</v>
      </c>
      <c r="B504" s="32">
        <f t="shared" si="33"/>
        <v>4780</v>
      </c>
      <c r="C504" s="32">
        <v>103.6</v>
      </c>
      <c r="D504" s="45">
        <f>(VLOOKUP(A504,'Spring Selection'!$S$3:$Y$5,7))*2.2*C504</f>
        <v>70.228238308673696</v>
      </c>
      <c r="E504" s="32"/>
      <c r="F504" s="32">
        <v>2874</v>
      </c>
      <c r="G504" s="32">
        <f t="shared" si="32"/>
        <v>4780</v>
      </c>
      <c r="H504" s="32">
        <v>119</v>
      </c>
      <c r="I504" s="45">
        <f>(VLOOKUP(F504,'Spring Selection'!$S$3:$Y$5,7))*2.2*H504</f>
        <v>80.667571030233304</v>
      </c>
      <c r="J504" s="49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</row>
    <row r="505" spans="1:30" x14ac:dyDescent="0.2">
      <c r="A505" s="39">
        <v>2301</v>
      </c>
      <c r="B505" s="37">
        <f t="shared" si="33"/>
        <v>4781</v>
      </c>
      <c r="C505" s="37">
        <v>103.6</v>
      </c>
      <c r="D505" s="45">
        <f>(VLOOKUP(A505,'Spring Selection'!$S$3:$Y$5,7))*2.2*C505</f>
        <v>70.228238308673696</v>
      </c>
      <c r="E505" s="37"/>
      <c r="F505" s="37">
        <v>2874</v>
      </c>
      <c r="G505" s="37">
        <f t="shared" si="32"/>
        <v>4781</v>
      </c>
      <c r="H505" s="37">
        <v>119</v>
      </c>
      <c r="I505" s="45">
        <f>(VLOOKUP(F505,'Spring Selection'!$S$3:$Y$5,7))*2.2*H505</f>
        <v>80.667571030233304</v>
      </c>
      <c r="J505" s="49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</row>
    <row r="506" spans="1:30" ht="15.75" thickBot="1" x14ac:dyDescent="0.25">
      <c r="A506" s="35">
        <v>2301</v>
      </c>
      <c r="B506" s="32">
        <f t="shared" si="33"/>
        <v>4880</v>
      </c>
      <c r="C506" s="32">
        <v>105.5</v>
      </c>
      <c r="D506" s="45">
        <f>(VLOOKUP(A506,'Spring Selection'!$S$3:$Y$5,7))*2.2*C506</f>
        <v>71.516207930164825</v>
      </c>
      <c r="E506" s="32"/>
      <c r="F506" s="32">
        <v>2874</v>
      </c>
      <c r="G506" s="32">
        <f t="shared" si="32"/>
        <v>4880</v>
      </c>
      <c r="H506" s="32">
        <v>121</v>
      </c>
      <c r="I506" s="45">
        <f>(VLOOKUP(F506,'Spring Selection'!$S$3:$Y$5,7))*2.2*H506</f>
        <v>82.023328526539743</v>
      </c>
      <c r="J506" s="49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</row>
    <row r="507" spans="1:30" x14ac:dyDescent="0.2">
      <c r="A507" s="39">
        <v>2301</v>
      </c>
      <c r="B507" s="37">
        <f t="shared" si="33"/>
        <v>4881</v>
      </c>
      <c r="C507" s="37">
        <v>105.5</v>
      </c>
      <c r="D507" s="45">
        <f>(VLOOKUP(A507,'Spring Selection'!$S$3:$Y$5,7))*2.2*C507</f>
        <v>71.516207930164825</v>
      </c>
      <c r="E507" s="37"/>
      <c r="F507" s="37">
        <v>2874</v>
      </c>
      <c r="G507" s="37">
        <f t="shared" si="32"/>
        <v>4881</v>
      </c>
      <c r="H507" s="37">
        <v>121</v>
      </c>
      <c r="I507" s="45">
        <f>(VLOOKUP(F507,'Spring Selection'!$S$3:$Y$5,7))*2.2*H507</f>
        <v>82.023328526539743</v>
      </c>
      <c r="J507" s="49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</row>
    <row r="508" spans="1:30" ht="15.75" thickBot="1" x14ac:dyDescent="0.25">
      <c r="A508" s="35">
        <v>2301</v>
      </c>
      <c r="B508" s="32">
        <v>4950</v>
      </c>
      <c r="C508" s="32">
        <v>106.7</v>
      </c>
      <c r="D508" s="45">
        <f>(VLOOKUP(A508,'Spring Selection'!$S$3:$Y$5,7))*2.2*C508</f>
        <v>72.329662427948691</v>
      </c>
      <c r="E508" s="32"/>
      <c r="F508" s="32">
        <v>2874</v>
      </c>
      <c r="G508" s="32">
        <f t="shared" si="32"/>
        <v>4950</v>
      </c>
      <c r="H508" s="32">
        <v>122.5</v>
      </c>
      <c r="I508" s="45">
        <f>(VLOOKUP(F508,'Spring Selection'!$S$3:$Y$5,7))*2.2*H508</f>
        <v>83.040146648769579</v>
      </c>
      <c r="J508" s="49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</row>
    <row r="509" spans="1:30" x14ac:dyDescent="0.2">
      <c r="A509" s="39">
        <v>2301</v>
      </c>
      <c r="B509" s="37">
        <v>4951</v>
      </c>
      <c r="C509" s="37">
        <v>106.7</v>
      </c>
      <c r="D509" s="45">
        <f>(VLOOKUP(A509,'Spring Selection'!$S$3:$Y$5,7))*2.2*C509</f>
        <v>72.329662427948691</v>
      </c>
      <c r="E509" s="37"/>
      <c r="F509" s="37">
        <v>2874</v>
      </c>
      <c r="G509" s="37">
        <f t="shared" si="32"/>
        <v>4951</v>
      </c>
      <c r="H509" s="37">
        <v>122.5</v>
      </c>
      <c r="I509" s="45">
        <f>(VLOOKUP(F509,'Spring Selection'!$S$3:$Y$5,7))*2.2*H509</f>
        <v>83.040146648769579</v>
      </c>
      <c r="J509" s="49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</row>
    <row r="510" spans="1:30" ht="15.75" thickBot="1" x14ac:dyDescent="0.25">
      <c r="A510" s="35">
        <v>2301</v>
      </c>
      <c r="B510" s="32">
        <f t="shared" ref="B510:B542" si="34">B508+100</f>
        <v>5050</v>
      </c>
      <c r="C510" s="32">
        <v>108.5</v>
      </c>
      <c r="D510" s="45">
        <f>(VLOOKUP(A510,'Spring Selection'!$S$3:$Y$5,7))*2.2*C510</f>
        <v>73.549844174624482</v>
      </c>
      <c r="E510" s="32"/>
      <c r="F510" s="32">
        <v>2874</v>
      </c>
      <c r="G510" s="32">
        <f t="shared" si="32"/>
        <v>5050</v>
      </c>
      <c r="H510" s="32">
        <v>124.6</v>
      </c>
      <c r="I510" s="45">
        <f>(VLOOKUP(F510,'Spring Selection'!$S$3:$Y$5,7))*2.2*H510</f>
        <v>84.46369201989134</v>
      </c>
      <c r="J510" s="49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</row>
    <row r="511" spans="1:30" x14ac:dyDescent="0.2">
      <c r="A511" s="39">
        <v>2301</v>
      </c>
      <c r="B511" s="37">
        <f t="shared" si="34"/>
        <v>5051</v>
      </c>
      <c r="C511" s="37">
        <v>122.3</v>
      </c>
      <c r="D511" s="45">
        <f>(VLOOKUP(A511,'Spring Selection'!$S$3:$Y$5,7))*2.2*C511</f>
        <v>82.904570899138932</v>
      </c>
      <c r="E511" s="37"/>
      <c r="F511" s="37">
        <v>2874</v>
      </c>
      <c r="G511" s="37">
        <f t="shared" si="32"/>
        <v>5051</v>
      </c>
      <c r="H511" s="37">
        <v>138.30000000000001</v>
      </c>
      <c r="I511" s="45">
        <f>(VLOOKUP(F511,'Spring Selection'!$S$3:$Y$5,7))*2.2*H511</f>
        <v>93.750630869590481</v>
      </c>
      <c r="J511" s="49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</row>
    <row r="512" spans="1:30" ht="15.75" thickBot="1" x14ac:dyDescent="0.25">
      <c r="A512" s="35">
        <v>2301</v>
      </c>
      <c r="B512" s="32">
        <f t="shared" si="34"/>
        <v>5150</v>
      </c>
      <c r="C512" s="32">
        <v>124.3</v>
      </c>
      <c r="D512" s="45">
        <f>(VLOOKUP(A512,'Spring Selection'!$S$3:$Y$5,7))*2.2*C512</f>
        <v>84.26032839544537</v>
      </c>
      <c r="E512" s="32"/>
      <c r="F512" s="32">
        <v>2874</v>
      </c>
      <c r="G512" s="32">
        <f t="shared" si="32"/>
        <v>5150</v>
      </c>
      <c r="H512" s="32">
        <v>140.6</v>
      </c>
      <c r="I512" s="45">
        <f>(VLOOKUP(F512,'Spring Selection'!$S$3:$Y$5,7))*2.2*H512</f>
        <v>95.309751990342875</v>
      </c>
      <c r="J512" s="49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</row>
    <row r="513" spans="1:30" x14ac:dyDescent="0.2">
      <c r="A513" s="39">
        <v>2301</v>
      </c>
      <c r="B513" s="37">
        <f t="shared" si="34"/>
        <v>5151</v>
      </c>
      <c r="C513" s="37">
        <v>124.3</v>
      </c>
      <c r="D513" s="45">
        <f>(VLOOKUP(A513,'Spring Selection'!$S$3:$Y$5,7))*2.2*C513</f>
        <v>84.26032839544537</v>
      </c>
      <c r="E513" s="37"/>
      <c r="F513" s="37">
        <v>2874</v>
      </c>
      <c r="G513" s="37">
        <f t="shared" si="32"/>
        <v>5151</v>
      </c>
      <c r="H513" s="37">
        <v>140.6</v>
      </c>
      <c r="I513" s="45">
        <f>(VLOOKUP(F513,'Spring Selection'!$S$3:$Y$5,7))*2.2*H513</f>
        <v>95.309751990342875</v>
      </c>
      <c r="J513" s="49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</row>
    <row r="514" spans="1:30" ht="15.75" thickBot="1" x14ac:dyDescent="0.25">
      <c r="A514" s="35">
        <v>2301</v>
      </c>
      <c r="B514" s="32">
        <f t="shared" si="34"/>
        <v>5250</v>
      </c>
      <c r="C514" s="32">
        <v>126.4</v>
      </c>
      <c r="D514" s="45">
        <f>(VLOOKUP(A514,'Spring Selection'!$S$3:$Y$5,7))*2.2*C514</f>
        <v>85.683873766567146</v>
      </c>
      <c r="E514" s="32"/>
      <c r="F514" s="32">
        <v>2874</v>
      </c>
      <c r="G514" s="32">
        <f t="shared" si="32"/>
        <v>5250</v>
      </c>
      <c r="H514" s="32">
        <v>142.9</v>
      </c>
      <c r="I514" s="45">
        <f>(VLOOKUP(F514,'Spring Selection'!$S$3:$Y$5,7))*2.2*H514</f>
        <v>96.868873111095283</v>
      </c>
      <c r="J514" s="49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</row>
    <row r="515" spans="1:30" x14ac:dyDescent="0.2">
      <c r="A515" s="39">
        <v>2301</v>
      </c>
      <c r="B515" s="37">
        <f t="shared" si="34"/>
        <v>5251</v>
      </c>
      <c r="C515" s="37">
        <v>126.4</v>
      </c>
      <c r="D515" s="45">
        <f>(VLOOKUP(A515,'Spring Selection'!$S$3:$Y$5,7))*2.2*C515</f>
        <v>85.683873766567146</v>
      </c>
      <c r="E515" s="37"/>
      <c r="F515" s="37">
        <v>2874</v>
      </c>
      <c r="G515" s="37">
        <f t="shared" si="32"/>
        <v>5251</v>
      </c>
      <c r="H515" s="37">
        <v>142.9</v>
      </c>
      <c r="I515" s="45">
        <f>(VLOOKUP(F515,'Spring Selection'!$S$3:$Y$5,7))*2.2*H515</f>
        <v>96.868873111095283</v>
      </c>
      <c r="J515" s="49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</row>
    <row r="516" spans="1:30" ht="15.75" thickBot="1" x14ac:dyDescent="0.25">
      <c r="A516" s="35">
        <v>2301</v>
      </c>
      <c r="B516" s="32">
        <f t="shared" si="34"/>
        <v>5350</v>
      </c>
      <c r="C516" s="32">
        <v>131.6</v>
      </c>
      <c r="D516" s="45">
        <f>(VLOOKUP(A516,'Spring Selection'!$S$3:$Y$5,7))*2.2*C516</f>
        <v>89.208843256963888</v>
      </c>
      <c r="E516" s="32"/>
      <c r="F516" s="32">
        <v>2874</v>
      </c>
      <c r="G516" s="32">
        <f t="shared" si="32"/>
        <v>5350</v>
      </c>
      <c r="H516" s="32">
        <v>149.1</v>
      </c>
      <c r="I516" s="45">
        <f>(VLOOKUP(F516,'Spring Selection'!$S$3:$Y$5,7))*2.2*H516</f>
        <v>101.07172134964524</v>
      </c>
      <c r="J516" s="49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</row>
    <row r="517" spans="1:30" x14ac:dyDescent="0.2">
      <c r="A517" s="39">
        <v>2301</v>
      </c>
      <c r="B517" s="37">
        <f t="shared" si="34"/>
        <v>5351</v>
      </c>
      <c r="C517" s="37">
        <v>131.6</v>
      </c>
      <c r="D517" s="45">
        <f>(VLOOKUP(A517,'Spring Selection'!$S$3:$Y$5,7))*2.2*C517</f>
        <v>89.208843256963888</v>
      </c>
      <c r="E517" s="37"/>
      <c r="F517" s="37">
        <v>2874</v>
      </c>
      <c r="G517" s="37">
        <f t="shared" si="32"/>
        <v>5351</v>
      </c>
      <c r="H517" s="37">
        <v>149.1</v>
      </c>
      <c r="I517" s="45">
        <f>(VLOOKUP(F517,'Spring Selection'!$S$3:$Y$5,7))*2.2*H517</f>
        <v>101.07172134964524</v>
      </c>
      <c r="J517" s="49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</row>
    <row r="518" spans="1:30" ht="15.75" thickBot="1" x14ac:dyDescent="0.25">
      <c r="A518" s="35">
        <v>2301</v>
      </c>
      <c r="B518" s="32">
        <f t="shared" si="34"/>
        <v>5450</v>
      </c>
      <c r="C518" s="32">
        <v>138.4</v>
      </c>
      <c r="D518" s="45">
        <f>(VLOOKUP(A518,'Spring Selection'!$S$3:$Y$5,7))*2.2*C518</f>
        <v>93.81841874440579</v>
      </c>
      <c r="E518" s="32"/>
      <c r="F518" s="32">
        <v>2874</v>
      </c>
      <c r="G518" s="32">
        <f t="shared" si="32"/>
        <v>5450</v>
      </c>
      <c r="H518" s="32">
        <v>157.30000000000001</v>
      </c>
      <c r="I518" s="45">
        <f>(VLOOKUP(F518,'Spring Selection'!$S$3:$Y$5,7))*2.2*H518</f>
        <v>106.63032708450167</v>
      </c>
      <c r="J518" s="49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</row>
    <row r="519" spans="1:30" x14ac:dyDescent="0.2">
      <c r="A519" s="39">
        <v>2301</v>
      </c>
      <c r="B519" s="37">
        <f t="shared" si="34"/>
        <v>5451</v>
      </c>
      <c r="C519" s="37">
        <v>138.4</v>
      </c>
      <c r="D519" s="45">
        <f>(VLOOKUP(A519,'Spring Selection'!$S$3:$Y$5,7))*2.2*C519</f>
        <v>93.81841874440579</v>
      </c>
      <c r="E519" s="37"/>
      <c r="F519" s="37">
        <v>2874</v>
      </c>
      <c r="G519" s="37">
        <f t="shared" si="32"/>
        <v>5451</v>
      </c>
      <c r="H519" s="37">
        <v>157.30000000000001</v>
      </c>
      <c r="I519" s="45">
        <f>(VLOOKUP(F519,'Spring Selection'!$S$3:$Y$5,7))*2.2*H519</f>
        <v>106.63032708450167</v>
      </c>
      <c r="J519" s="49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</row>
    <row r="520" spans="1:30" ht="15.75" thickBot="1" x14ac:dyDescent="0.25">
      <c r="A520" s="35">
        <v>2301</v>
      </c>
      <c r="B520" s="32">
        <f t="shared" si="34"/>
        <v>5550</v>
      </c>
      <c r="C520" s="32">
        <v>140.5</v>
      </c>
      <c r="D520" s="45">
        <f>(VLOOKUP(A520,'Spring Selection'!$S$3:$Y$5,7))*2.2*C520</f>
        <v>95.241964115527551</v>
      </c>
      <c r="E520" s="32"/>
      <c r="F520" s="32">
        <v>2874</v>
      </c>
      <c r="G520" s="32">
        <f t="shared" si="32"/>
        <v>5550</v>
      </c>
      <c r="H520" s="32">
        <v>159.69999999999999</v>
      </c>
      <c r="I520" s="45">
        <f>(VLOOKUP(F520,'Spring Selection'!$S$3:$Y$5,7))*2.2*H520</f>
        <v>108.25723608006939</v>
      </c>
      <c r="J520" s="49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</row>
    <row r="521" spans="1:30" x14ac:dyDescent="0.2">
      <c r="A521" s="39">
        <v>2301</v>
      </c>
      <c r="B521" s="37">
        <f t="shared" si="34"/>
        <v>5551</v>
      </c>
      <c r="C521" s="37">
        <v>140.5</v>
      </c>
      <c r="D521" s="45">
        <f>(VLOOKUP(A521,'Spring Selection'!$S$3:$Y$5,7))*2.2*C521</f>
        <v>95.241964115527551</v>
      </c>
      <c r="E521" s="37"/>
      <c r="F521" s="37">
        <v>2874</v>
      </c>
      <c r="G521" s="37">
        <f t="shared" ref="G521:G542" si="35">B521</f>
        <v>5551</v>
      </c>
      <c r="H521" s="37">
        <v>159.69999999999999</v>
      </c>
      <c r="I521" s="45">
        <f>(VLOOKUP(F521,'Spring Selection'!$S$3:$Y$5,7))*2.2*H521</f>
        <v>108.25723608006939</v>
      </c>
      <c r="J521" s="49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</row>
    <row r="522" spans="1:30" ht="15.75" thickBot="1" x14ac:dyDescent="0.25">
      <c r="A522" s="35">
        <v>2301</v>
      </c>
      <c r="B522" s="32">
        <f t="shared" si="34"/>
        <v>5650</v>
      </c>
      <c r="C522" s="32">
        <v>142.6</v>
      </c>
      <c r="D522" s="45">
        <f>(VLOOKUP(A522,'Spring Selection'!$S$3:$Y$5,7))*2.2*C522</f>
        <v>96.665509486649313</v>
      </c>
      <c r="E522" s="32"/>
      <c r="F522" s="32">
        <v>2874</v>
      </c>
      <c r="G522" s="32">
        <f t="shared" si="35"/>
        <v>5650</v>
      </c>
      <c r="H522" s="32">
        <v>162</v>
      </c>
      <c r="I522" s="45">
        <f>(VLOOKUP(F522,'Spring Selection'!$S$3:$Y$5,7))*2.2*H522</f>
        <v>109.81635720082181</v>
      </c>
      <c r="J522" s="49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</row>
    <row r="523" spans="1:30" x14ac:dyDescent="0.2">
      <c r="A523" s="39">
        <v>2301</v>
      </c>
      <c r="B523" s="37">
        <f t="shared" si="34"/>
        <v>5651</v>
      </c>
      <c r="C523" s="37">
        <v>142.6</v>
      </c>
      <c r="D523" s="45">
        <f>(VLOOKUP(A523,'Spring Selection'!$S$3:$Y$5,7))*2.2*C523</f>
        <v>96.665509486649313</v>
      </c>
      <c r="E523" s="37"/>
      <c r="F523" s="37">
        <v>2874</v>
      </c>
      <c r="G523" s="37">
        <f t="shared" si="35"/>
        <v>5651</v>
      </c>
      <c r="H523" s="37">
        <v>162</v>
      </c>
      <c r="I523" s="45">
        <f>(VLOOKUP(F523,'Spring Selection'!$S$3:$Y$5,7))*2.2*H523</f>
        <v>109.81635720082181</v>
      </c>
      <c r="J523" s="49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</row>
    <row r="524" spans="1:30" ht="15.75" thickBot="1" x14ac:dyDescent="0.25">
      <c r="A524" s="35">
        <v>2301</v>
      </c>
      <c r="B524" s="32">
        <f t="shared" si="34"/>
        <v>5750</v>
      </c>
      <c r="C524" s="32">
        <v>144.69999999999999</v>
      </c>
      <c r="D524" s="45">
        <f>(VLOOKUP(A524,'Spring Selection'!$S$3:$Y$5,7))*2.2*C524</f>
        <v>98.089054857771075</v>
      </c>
      <c r="E524" s="32"/>
      <c r="F524" s="32">
        <v>2874</v>
      </c>
      <c r="G524" s="32">
        <f t="shared" si="35"/>
        <v>5750</v>
      </c>
      <c r="H524" s="32">
        <v>164.3</v>
      </c>
      <c r="I524" s="45">
        <f>(VLOOKUP(F524,'Spring Selection'!$S$3:$Y$5,7))*2.2*H524</f>
        <v>111.37547832157422</v>
      </c>
      <c r="J524" s="49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</row>
    <row r="525" spans="1:30" x14ac:dyDescent="0.2">
      <c r="A525" s="39">
        <v>2301</v>
      </c>
      <c r="B525" s="37">
        <f t="shared" si="34"/>
        <v>5751</v>
      </c>
      <c r="C525" s="37">
        <v>144.69999999999999</v>
      </c>
      <c r="D525" s="45">
        <f>(VLOOKUP(A525,'Spring Selection'!$S$3:$Y$5,7))*2.2*C525</f>
        <v>98.089054857771075</v>
      </c>
      <c r="E525" s="37"/>
      <c r="F525" s="37">
        <v>2874</v>
      </c>
      <c r="G525" s="37">
        <f t="shared" si="35"/>
        <v>5751</v>
      </c>
      <c r="H525" s="37">
        <v>164.3</v>
      </c>
      <c r="I525" s="45">
        <f>(VLOOKUP(F525,'Spring Selection'!$S$3:$Y$5,7))*2.2*H525</f>
        <v>111.37547832157422</v>
      </c>
      <c r="J525" s="49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</row>
    <row r="526" spans="1:30" ht="15.75" thickBot="1" x14ac:dyDescent="0.25">
      <c r="A526" s="35">
        <v>2301</v>
      </c>
      <c r="B526" s="32">
        <f t="shared" si="34"/>
        <v>5850</v>
      </c>
      <c r="C526" s="32">
        <v>146.69999999999999</v>
      </c>
      <c r="D526" s="45">
        <f>(VLOOKUP(A526,'Spring Selection'!$S$3:$Y$5,7))*2.2*C526</f>
        <v>99.444812354077513</v>
      </c>
      <c r="E526" s="32"/>
      <c r="F526" s="32">
        <v>2874</v>
      </c>
      <c r="G526" s="32">
        <f t="shared" si="35"/>
        <v>5850</v>
      </c>
      <c r="H526" s="32">
        <v>166.7</v>
      </c>
      <c r="I526" s="45">
        <f>(VLOOKUP(F526,'Spring Selection'!$S$3:$Y$5,7))*2.2*H526</f>
        <v>113.00238731714194</v>
      </c>
      <c r="J526" s="49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</row>
    <row r="527" spans="1:30" x14ac:dyDescent="0.2">
      <c r="A527" s="39">
        <v>2301</v>
      </c>
      <c r="B527" s="37">
        <f t="shared" si="34"/>
        <v>5851</v>
      </c>
      <c r="C527" s="37">
        <v>146.69999999999999</v>
      </c>
      <c r="D527" s="45">
        <f>(VLOOKUP(A527,'Spring Selection'!$S$3:$Y$5,7))*2.2*C527</f>
        <v>99.444812354077513</v>
      </c>
      <c r="E527" s="37"/>
      <c r="F527" s="37">
        <v>2874</v>
      </c>
      <c r="G527" s="37">
        <f t="shared" si="35"/>
        <v>5851</v>
      </c>
      <c r="H527" s="37">
        <v>166.7</v>
      </c>
      <c r="I527" s="45">
        <f>(VLOOKUP(F527,'Spring Selection'!$S$3:$Y$5,7))*2.2*H527</f>
        <v>113.00238731714194</v>
      </c>
      <c r="J527" s="49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</row>
    <row r="528" spans="1:30" ht="15.75" thickBot="1" x14ac:dyDescent="0.25">
      <c r="A528" s="35">
        <v>2301</v>
      </c>
      <c r="B528" s="32">
        <f t="shared" si="34"/>
        <v>5950</v>
      </c>
      <c r="C528" s="32">
        <v>148.80000000000001</v>
      </c>
      <c r="D528" s="45">
        <f>(VLOOKUP(A528,'Spring Selection'!$S$3:$Y$5,7))*2.2*C528</f>
        <v>100.8683577251993</v>
      </c>
      <c r="E528" s="32"/>
      <c r="F528" s="32">
        <v>2874</v>
      </c>
      <c r="G528" s="32">
        <f t="shared" si="35"/>
        <v>5950</v>
      </c>
      <c r="H528" s="32">
        <v>169</v>
      </c>
      <c r="I528" s="45">
        <f>(VLOOKUP(F528,'Spring Selection'!$S$3:$Y$5,7))*2.2*H528</f>
        <v>114.56150843789435</v>
      </c>
      <c r="J528" s="49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</row>
    <row r="529" spans="1:30" x14ac:dyDescent="0.2">
      <c r="A529" s="39">
        <v>2301</v>
      </c>
      <c r="B529" s="37">
        <f t="shared" si="34"/>
        <v>5951</v>
      </c>
      <c r="C529" s="37">
        <v>148.80000000000001</v>
      </c>
      <c r="D529" s="45">
        <f>(VLOOKUP(A529,'Spring Selection'!$S$3:$Y$5,7))*2.2*C529</f>
        <v>100.8683577251993</v>
      </c>
      <c r="E529" s="37"/>
      <c r="F529" s="37">
        <v>2874</v>
      </c>
      <c r="G529" s="37">
        <f t="shared" si="35"/>
        <v>5951</v>
      </c>
      <c r="H529" s="37">
        <v>169</v>
      </c>
      <c r="I529" s="45">
        <f>(VLOOKUP(F529,'Spring Selection'!$S$3:$Y$5,7))*2.2*H529</f>
        <v>114.56150843789435</v>
      </c>
      <c r="J529" s="49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</row>
    <row r="530" spans="1:30" ht="15.75" thickBot="1" x14ac:dyDescent="0.25">
      <c r="A530" s="35">
        <v>2301</v>
      </c>
      <c r="B530" s="32">
        <f t="shared" si="34"/>
        <v>6050</v>
      </c>
      <c r="C530" s="32">
        <v>150.9</v>
      </c>
      <c r="D530" s="45">
        <f>(VLOOKUP(A530,'Spring Selection'!$S$3:$Y$5,7))*2.2*C530</f>
        <v>102.29190309632105</v>
      </c>
      <c r="E530" s="32"/>
      <c r="F530" s="32">
        <v>2874</v>
      </c>
      <c r="G530" s="32">
        <f t="shared" si="35"/>
        <v>6050</v>
      </c>
      <c r="H530" s="32">
        <v>171.4</v>
      </c>
      <c r="I530" s="45">
        <f>(VLOOKUP(F530,'Spring Selection'!$S$3:$Y$5,7))*2.2*H530</f>
        <v>116.18841743346209</v>
      </c>
      <c r="J530" s="49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</row>
    <row r="531" spans="1:30" x14ac:dyDescent="0.2">
      <c r="A531" s="39">
        <v>2301</v>
      </c>
      <c r="B531" s="37">
        <f t="shared" si="34"/>
        <v>6051</v>
      </c>
      <c r="C531" s="37">
        <v>150.9</v>
      </c>
      <c r="D531" s="45">
        <f>(VLOOKUP(A531,'Spring Selection'!$S$3:$Y$5,7))*2.2*C531</f>
        <v>102.29190309632105</v>
      </c>
      <c r="E531" s="37"/>
      <c r="F531" s="37">
        <v>2874</v>
      </c>
      <c r="G531" s="37">
        <f t="shared" si="35"/>
        <v>6051</v>
      </c>
      <c r="H531" s="37">
        <v>171.4</v>
      </c>
      <c r="I531" s="45">
        <f>(VLOOKUP(F531,'Spring Selection'!$S$3:$Y$5,7))*2.2*H531</f>
        <v>116.18841743346209</v>
      </c>
      <c r="J531" s="49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</row>
    <row r="532" spans="1:30" ht="15.75" thickBot="1" x14ac:dyDescent="0.25">
      <c r="A532" s="35">
        <v>2301</v>
      </c>
      <c r="B532" s="32">
        <f t="shared" si="34"/>
        <v>6150</v>
      </c>
      <c r="C532" s="32">
        <v>153</v>
      </c>
      <c r="D532" s="45">
        <f>(VLOOKUP(A532,'Spring Selection'!$S$3:$Y$5,7))*2.2*C532</f>
        <v>103.71544846744281</v>
      </c>
      <c r="E532" s="32"/>
      <c r="F532" s="32">
        <v>2874</v>
      </c>
      <c r="G532" s="32">
        <f t="shared" si="35"/>
        <v>6150</v>
      </c>
      <c r="H532" s="32">
        <v>173.7</v>
      </c>
      <c r="I532" s="45">
        <f>(VLOOKUP(F532,'Spring Selection'!$S$3:$Y$5,7))*2.2*H532</f>
        <v>117.74753855421449</v>
      </c>
      <c r="J532" s="49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</row>
    <row r="533" spans="1:30" x14ac:dyDescent="0.2">
      <c r="A533" s="39">
        <v>2301</v>
      </c>
      <c r="B533" s="37">
        <f t="shared" si="34"/>
        <v>6151</v>
      </c>
      <c r="C533" s="37">
        <v>153</v>
      </c>
      <c r="D533" s="45">
        <f>(VLOOKUP(A533,'Spring Selection'!$S$3:$Y$5,7))*2.2*C533</f>
        <v>103.71544846744281</v>
      </c>
      <c r="E533" s="37"/>
      <c r="F533" s="37">
        <v>2874</v>
      </c>
      <c r="G533" s="37">
        <f t="shared" si="35"/>
        <v>6151</v>
      </c>
      <c r="H533" s="37">
        <v>173.7</v>
      </c>
      <c r="I533" s="45">
        <f>(VLOOKUP(F533,'Spring Selection'!$S$3:$Y$5,7))*2.2*H533</f>
        <v>117.74753855421449</v>
      </c>
      <c r="J533" s="49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</row>
    <row r="534" spans="1:30" ht="15.75" thickBot="1" x14ac:dyDescent="0.25">
      <c r="A534" s="35">
        <v>2301</v>
      </c>
      <c r="B534" s="32">
        <f t="shared" si="34"/>
        <v>6250</v>
      </c>
      <c r="C534" s="32">
        <v>155</v>
      </c>
      <c r="D534" s="45">
        <f>(VLOOKUP(A534,'Spring Selection'!$S$3:$Y$5,7))*2.2*C534</f>
        <v>105.07120596374926</v>
      </c>
      <c r="E534" s="32"/>
      <c r="F534" s="32">
        <v>2874</v>
      </c>
      <c r="G534" s="32">
        <f t="shared" si="35"/>
        <v>6250</v>
      </c>
      <c r="H534" s="32">
        <v>176</v>
      </c>
      <c r="I534" s="45">
        <f>(VLOOKUP(F534,'Spring Selection'!$S$3:$Y$5,7))*2.2*H534</f>
        <v>119.30665967496689</v>
      </c>
      <c r="J534" s="49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</row>
    <row r="535" spans="1:30" x14ac:dyDescent="0.2">
      <c r="A535" s="39">
        <v>2301</v>
      </c>
      <c r="B535" s="37">
        <f t="shared" si="34"/>
        <v>6251</v>
      </c>
      <c r="C535" s="37">
        <v>155</v>
      </c>
      <c r="D535" s="45">
        <f>(VLOOKUP(A535,'Spring Selection'!$S$3:$Y$5,7))*2.2*C535</f>
        <v>105.07120596374926</v>
      </c>
      <c r="E535" s="37"/>
      <c r="F535" s="37">
        <v>2874</v>
      </c>
      <c r="G535" s="37">
        <f t="shared" si="35"/>
        <v>6251</v>
      </c>
      <c r="H535" s="37">
        <v>176</v>
      </c>
      <c r="I535" s="45">
        <f>(VLOOKUP(F535,'Spring Selection'!$S$3:$Y$5,7))*2.2*H535</f>
        <v>119.30665967496689</v>
      </c>
      <c r="J535" s="49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</row>
    <row r="536" spans="1:30" ht="15.75" thickBot="1" x14ac:dyDescent="0.25">
      <c r="A536" s="35">
        <v>2301</v>
      </c>
      <c r="B536" s="32">
        <f t="shared" si="34"/>
        <v>6350</v>
      </c>
      <c r="C536" s="32">
        <v>159.5</v>
      </c>
      <c r="D536" s="45">
        <f>(VLOOKUP(A536,'Spring Selection'!$S$3:$Y$5,7))*2.2*C536</f>
        <v>108.12166033043876</v>
      </c>
      <c r="E536" s="32"/>
      <c r="F536" s="32">
        <v>2874</v>
      </c>
      <c r="G536" s="32">
        <f t="shared" si="35"/>
        <v>6350</v>
      </c>
      <c r="H536" s="32">
        <v>181.2</v>
      </c>
      <c r="I536" s="45">
        <f>(VLOOKUP(F536,'Spring Selection'!$S$3:$Y$5,7))*2.2*H536</f>
        <v>122.83162916536364</v>
      </c>
      <c r="J536" s="49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</row>
    <row r="537" spans="1:30" x14ac:dyDescent="0.2">
      <c r="A537" s="39">
        <v>2301</v>
      </c>
      <c r="B537" s="37">
        <f t="shared" si="34"/>
        <v>6351</v>
      </c>
      <c r="C537" s="37">
        <v>159.5</v>
      </c>
      <c r="D537" s="45">
        <f>(VLOOKUP(A537,'Spring Selection'!$S$3:$Y$5,7))*2.2*C537</f>
        <v>108.12166033043876</v>
      </c>
      <c r="E537" s="37"/>
      <c r="F537" s="37">
        <v>2874</v>
      </c>
      <c r="G537" s="37">
        <f t="shared" si="35"/>
        <v>6351</v>
      </c>
      <c r="H537" s="37">
        <v>181.2</v>
      </c>
      <c r="I537" s="45">
        <f>(VLOOKUP(F537,'Spring Selection'!$S$3:$Y$5,7))*2.2*H537</f>
        <v>122.83162916536364</v>
      </c>
      <c r="J537" s="49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</row>
    <row r="538" spans="1:30" ht="15.75" thickBot="1" x14ac:dyDescent="0.25">
      <c r="A538" s="35">
        <v>2301</v>
      </c>
      <c r="B538" s="32">
        <f t="shared" si="34"/>
        <v>6450</v>
      </c>
      <c r="C538" s="32">
        <v>161.6</v>
      </c>
      <c r="D538" s="45">
        <f>(VLOOKUP(A538,'Spring Selection'!$S$3:$Y$5,7))*2.2*C538</f>
        <v>109.54520570156052</v>
      </c>
      <c r="E538" s="32"/>
      <c r="F538" s="32">
        <v>2874</v>
      </c>
      <c r="G538" s="32">
        <f t="shared" si="35"/>
        <v>6450</v>
      </c>
      <c r="H538" s="32">
        <v>183.5</v>
      </c>
      <c r="I538" s="45">
        <f>(VLOOKUP(F538,'Spring Selection'!$S$3:$Y$5,7))*2.2*H538</f>
        <v>124.39075028611606</v>
      </c>
      <c r="J538" s="49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</row>
    <row r="539" spans="1:30" x14ac:dyDescent="0.2">
      <c r="A539" s="39">
        <v>2301</v>
      </c>
      <c r="B539" s="37">
        <f t="shared" si="34"/>
        <v>6451</v>
      </c>
      <c r="C539" s="37">
        <v>190.8</v>
      </c>
      <c r="D539" s="45">
        <f>(VLOOKUP(A539,'Spring Selection'!$S$3:$Y$5,7))*2.2*C539</f>
        <v>129.33926514763459</v>
      </c>
      <c r="E539" s="37"/>
      <c r="F539" s="37">
        <v>2874</v>
      </c>
      <c r="G539" s="37">
        <f t="shared" si="35"/>
        <v>6451</v>
      </c>
      <c r="H539" s="37">
        <v>212.1</v>
      </c>
      <c r="I539" s="45">
        <f>(VLOOKUP(F539,'Spring Selection'!$S$3:$Y$5,7))*2.2*H539</f>
        <v>143.77808248329816</v>
      </c>
      <c r="J539" s="49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</row>
    <row r="540" spans="1:30" ht="15.75" thickBot="1" x14ac:dyDescent="0.25">
      <c r="A540" s="35">
        <v>2301</v>
      </c>
      <c r="B540" s="32">
        <f t="shared" si="34"/>
        <v>6550</v>
      </c>
      <c r="C540" s="32">
        <v>193.3</v>
      </c>
      <c r="D540" s="45">
        <f>(VLOOKUP(A540,'Spring Selection'!$S$3:$Y$5,7))*2.2*C540</f>
        <v>131.03396201801763</v>
      </c>
      <c r="E540" s="32"/>
      <c r="F540" s="32">
        <v>2874</v>
      </c>
      <c r="G540" s="32">
        <f t="shared" si="35"/>
        <v>6550</v>
      </c>
      <c r="H540" s="32">
        <v>215.5</v>
      </c>
      <c r="I540" s="45">
        <f>(VLOOKUP(F540,'Spring Selection'!$S$3:$Y$5,7))*2.2*H540</f>
        <v>146.08287022701913</v>
      </c>
      <c r="J540" s="49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</row>
    <row r="541" spans="1:30" x14ac:dyDescent="0.2">
      <c r="A541" s="39">
        <v>2301</v>
      </c>
      <c r="B541" s="37">
        <f t="shared" si="34"/>
        <v>6551</v>
      </c>
      <c r="C541" s="37">
        <v>193.3</v>
      </c>
      <c r="D541" s="45">
        <f>(VLOOKUP(A541,'Spring Selection'!$S$3:$Y$5,7))*2.2*C541</f>
        <v>131.03396201801763</v>
      </c>
      <c r="E541" s="37"/>
      <c r="F541" s="37">
        <v>2874</v>
      </c>
      <c r="G541" s="37">
        <f t="shared" si="35"/>
        <v>6551</v>
      </c>
      <c r="H541" s="37">
        <v>215.5</v>
      </c>
      <c r="I541" s="45">
        <f>(VLOOKUP(F541,'Spring Selection'!$S$3:$Y$5,7))*2.2*H541</f>
        <v>146.08287022701913</v>
      </c>
      <c r="J541" s="49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</row>
    <row r="542" spans="1:30" ht="15.75" thickBot="1" x14ac:dyDescent="0.25">
      <c r="A542" s="35">
        <v>2301</v>
      </c>
      <c r="B542" s="32">
        <f t="shared" si="34"/>
        <v>6650</v>
      </c>
      <c r="C542" s="32">
        <v>195.8</v>
      </c>
      <c r="D542" s="45">
        <f>(VLOOKUP(A542,'Spring Selection'!$S$3:$Y$5,7))*2.2*C542</f>
        <v>132.72865888840067</v>
      </c>
      <c r="E542" s="32"/>
      <c r="F542" s="32">
        <v>2874</v>
      </c>
      <c r="G542" s="32">
        <f t="shared" si="35"/>
        <v>6650</v>
      </c>
      <c r="H542" s="32">
        <v>218.3</v>
      </c>
      <c r="I542" s="45">
        <f>(VLOOKUP(F542,'Spring Selection'!$S$3:$Y$5,7))*2.2*H542</f>
        <v>147.98093072184815</v>
      </c>
      <c r="J542" s="49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</row>
    <row r="543" spans="1:30" x14ac:dyDescent="0.2">
      <c r="A543" s="42"/>
      <c r="B543" s="42"/>
      <c r="C543" s="37"/>
      <c r="D543" s="46"/>
      <c r="E543" s="42"/>
      <c r="F543" s="42"/>
      <c r="G543" s="42"/>
      <c r="H543" s="42"/>
      <c r="I543" s="52"/>
      <c r="J543" s="49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</row>
    <row r="544" spans="1:30" x14ac:dyDescent="0.2">
      <c r="A544" s="42"/>
      <c r="B544" s="42"/>
      <c r="C544" s="42"/>
      <c r="D544" s="46"/>
      <c r="E544" s="42"/>
      <c r="F544" s="42"/>
      <c r="G544" s="42"/>
      <c r="H544" s="42"/>
      <c r="I544" s="52"/>
      <c r="J544" s="49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</row>
    <row r="545" spans="1:30" x14ac:dyDescent="0.2">
      <c r="A545" s="42" t="s">
        <v>145</v>
      </c>
      <c r="B545" s="42"/>
      <c r="C545" s="42"/>
      <c r="D545" s="46" t="s">
        <v>148</v>
      </c>
      <c r="E545" s="42"/>
      <c r="F545" s="42"/>
      <c r="G545" s="42"/>
      <c r="H545" s="42"/>
      <c r="I545" s="52"/>
      <c r="J545" s="49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</row>
    <row r="546" spans="1:30" ht="15.75" thickBot="1" x14ac:dyDescent="0.25">
      <c r="A546" s="32" t="s">
        <v>140</v>
      </c>
      <c r="B546" s="32" t="s">
        <v>141</v>
      </c>
      <c r="C546" s="32" t="s">
        <v>142</v>
      </c>
      <c r="D546" s="44" t="s">
        <v>3</v>
      </c>
      <c r="E546" s="32"/>
      <c r="F546" s="32" t="s">
        <v>140</v>
      </c>
      <c r="G546" s="32" t="s">
        <v>141</v>
      </c>
      <c r="H546" s="32" t="s">
        <v>142</v>
      </c>
      <c r="I546" s="50" t="s">
        <v>3</v>
      </c>
      <c r="J546" s="49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</row>
    <row r="547" spans="1:30" x14ac:dyDescent="0.2">
      <c r="A547" s="37">
        <v>1727</v>
      </c>
      <c r="B547" s="37">
        <v>2351</v>
      </c>
      <c r="C547" s="37">
        <v>40.9</v>
      </c>
      <c r="D547" s="45">
        <f>(VLOOKUP(A547,'Spring Selection'!$S$3:$Y$5,7))*2.2*C547</f>
        <v>27.205596855246167</v>
      </c>
      <c r="E547" s="37"/>
      <c r="F547" s="37">
        <v>2300</v>
      </c>
      <c r="G547" s="37">
        <f t="shared" ref="G547:G578" si="36">B547</f>
        <v>2351</v>
      </c>
      <c r="H547" s="37">
        <v>48.2</v>
      </c>
      <c r="I547" s="51">
        <f>(VLOOKUP(F547,'Spring Selection'!$S$3:$Y$5,7))*2.2*H547</f>
        <v>32.673755660985258</v>
      </c>
      <c r="J547" s="49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</row>
    <row r="548" spans="1:30" ht="15.75" thickBot="1" x14ac:dyDescent="0.25">
      <c r="A548" s="32">
        <v>1727</v>
      </c>
      <c r="B548" s="32">
        <v>2450</v>
      </c>
      <c r="C548" s="32">
        <v>42.2</v>
      </c>
      <c r="D548" s="45">
        <f>(VLOOKUP(A548,'Spring Selection'!$S$3:$Y$5,7))*2.2*C548</f>
        <v>28.070322427662308</v>
      </c>
      <c r="E548" s="32"/>
      <c r="F548" s="32">
        <v>2300</v>
      </c>
      <c r="G548" s="32">
        <f t="shared" si="36"/>
        <v>2450</v>
      </c>
      <c r="H548" s="32">
        <v>49.8</v>
      </c>
      <c r="I548" s="51">
        <f>(VLOOKUP(F548,'Spring Selection'!$S$3:$Y$5,7))*2.2*H548</f>
        <v>33.758361658030402</v>
      </c>
      <c r="J548" s="49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</row>
    <row r="549" spans="1:30" x14ac:dyDescent="0.2">
      <c r="A549" s="37">
        <v>1727</v>
      </c>
      <c r="B549" s="37">
        <f t="shared" ref="B549:B579" si="37">B547+100</f>
        <v>2451</v>
      </c>
      <c r="C549" s="37">
        <v>42.2</v>
      </c>
      <c r="D549" s="45">
        <f>(VLOOKUP(A549,'Spring Selection'!$S$3:$Y$5,7))*2.2*C549</f>
        <v>28.070322427662308</v>
      </c>
      <c r="E549" s="37"/>
      <c r="F549" s="37">
        <v>2300</v>
      </c>
      <c r="G549" s="37">
        <f t="shared" si="36"/>
        <v>2451</v>
      </c>
      <c r="H549" s="37">
        <v>49.8</v>
      </c>
      <c r="I549" s="51">
        <f>(VLOOKUP(F549,'Spring Selection'!$S$3:$Y$5,7))*2.2*H549</f>
        <v>33.758361658030402</v>
      </c>
      <c r="J549" s="49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</row>
    <row r="550" spans="1:30" ht="15.75" thickBot="1" x14ac:dyDescent="0.25">
      <c r="A550" s="32">
        <v>1727</v>
      </c>
      <c r="B550" s="32">
        <f t="shared" si="37"/>
        <v>2550</v>
      </c>
      <c r="C550" s="32">
        <v>43.6</v>
      </c>
      <c r="D550" s="45">
        <f>(VLOOKUP(A550,'Spring Selection'!$S$3:$Y$5,7))*2.2*C550</f>
        <v>29.001565351802764</v>
      </c>
      <c r="E550" s="32"/>
      <c r="F550" s="32">
        <v>2300</v>
      </c>
      <c r="G550" s="32">
        <f t="shared" si="36"/>
        <v>2550</v>
      </c>
      <c r="H550" s="32">
        <v>51.4</v>
      </c>
      <c r="I550" s="51">
        <f>(VLOOKUP(F550,'Spring Selection'!$S$3:$Y$5,7))*2.2*H550</f>
        <v>34.842967655075562</v>
      </c>
      <c r="J550" s="49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</row>
    <row r="551" spans="1:30" x14ac:dyDescent="0.2">
      <c r="A551" s="37">
        <v>1727</v>
      </c>
      <c r="B551" s="37">
        <f t="shared" si="37"/>
        <v>2551</v>
      </c>
      <c r="C551" s="37">
        <v>43.6</v>
      </c>
      <c r="D551" s="45">
        <f>(VLOOKUP(A551,'Spring Selection'!$S$3:$Y$5,7))*2.2*C551</f>
        <v>29.001565351802764</v>
      </c>
      <c r="E551" s="37"/>
      <c r="F551" s="37">
        <v>2300</v>
      </c>
      <c r="G551" s="37">
        <f t="shared" si="36"/>
        <v>2551</v>
      </c>
      <c r="H551" s="37">
        <v>51.4</v>
      </c>
      <c r="I551" s="51">
        <f>(VLOOKUP(F551,'Spring Selection'!$S$3:$Y$5,7))*2.2*H551</f>
        <v>34.842967655075562</v>
      </c>
      <c r="J551" s="49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</row>
    <row r="552" spans="1:30" ht="15.75" thickBot="1" x14ac:dyDescent="0.25">
      <c r="A552" s="32">
        <v>1727</v>
      </c>
      <c r="B552" s="32">
        <f t="shared" si="37"/>
        <v>2650</v>
      </c>
      <c r="C552" s="32">
        <v>45</v>
      </c>
      <c r="D552" s="45">
        <f>(VLOOKUP(A552,'Spring Selection'!$S$3:$Y$5,7))*2.2*C552</f>
        <v>29.93280827594322</v>
      </c>
      <c r="E552" s="32"/>
      <c r="F552" s="32">
        <v>2300</v>
      </c>
      <c r="G552" s="32">
        <f t="shared" si="36"/>
        <v>2650</v>
      </c>
      <c r="H552" s="32">
        <v>53</v>
      </c>
      <c r="I552" s="51">
        <f>(VLOOKUP(F552,'Spring Selection'!$S$3:$Y$5,7))*2.2*H552</f>
        <v>35.927573652120714</v>
      </c>
      <c r="J552" s="49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</row>
    <row r="553" spans="1:30" x14ac:dyDescent="0.2">
      <c r="A553" s="37">
        <v>1727</v>
      </c>
      <c r="B553" s="37">
        <f t="shared" si="37"/>
        <v>2651</v>
      </c>
      <c r="C553" s="37">
        <v>45</v>
      </c>
      <c r="D553" s="45">
        <f>(VLOOKUP(A553,'Spring Selection'!$S$3:$Y$5,7))*2.2*C553</f>
        <v>29.93280827594322</v>
      </c>
      <c r="E553" s="37"/>
      <c r="F553" s="37">
        <v>2300</v>
      </c>
      <c r="G553" s="37">
        <f t="shared" si="36"/>
        <v>2651</v>
      </c>
      <c r="H553" s="37">
        <v>53</v>
      </c>
      <c r="I553" s="51">
        <f>(VLOOKUP(F553,'Spring Selection'!$S$3:$Y$5,7))*2.2*H553</f>
        <v>35.927573652120714</v>
      </c>
      <c r="J553" s="49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</row>
    <row r="554" spans="1:30" ht="15.75" thickBot="1" x14ac:dyDescent="0.25">
      <c r="A554" s="32">
        <v>1727</v>
      </c>
      <c r="B554" s="32">
        <f t="shared" si="37"/>
        <v>2750</v>
      </c>
      <c r="C554" s="32">
        <v>46.3</v>
      </c>
      <c r="D554" s="45">
        <f>(VLOOKUP(A554,'Spring Selection'!$S$3:$Y$5,7))*2.2*C554</f>
        <v>30.797533848359354</v>
      </c>
      <c r="E554" s="32"/>
      <c r="F554" s="32">
        <v>2300</v>
      </c>
      <c r="G554" s="32">
        <f t="shared" si="36"/>
        <v>2750</v>
      </c>
      <c r="H554" s="32">
        <v>54.6</v>
      </c>
      <c r="I554" s="51">
        <f>(VLOOKUP(F554,'Spring Selection'!$S$3:$Y$5,7))*2.2*H554</f>
        <v>37.012179649165866</v>
      </c>
      <c r="J554" s="49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</row>
    <row r="555" spans="1:30" x14ac:dyDescent="0.2">
      <c r="A555" s="37">
        <v>1727</v>
      </c>
      <c r="B555" s="37">
        <f t="shared" si="37"/>
        <v>2751</v>
      </c>
      <c r="C555" s="37">
        <v>46.3</v>
      </c>
      <c r="D555" s="45">
        <f>(VLOOKUP(A555,'Spring Selection'!$S$3:$Y$5,7))*2.2*C555</f>
        <v>30.797533848359354</v>
      </c>
      <c r="E555" s="37"/>
      <c r="F555" s="37">
        <v>2300</v>
      </c>
      <c r="G555" s="37">
        <f t="shared" si="36"/>
        <v>2751</v>
      </c>
      <c r="H555" s="37">
        <v>54.6</v>
      </c>
      <c r="I555" s="51">
        <f>(VLOOKUP(F555,'Spring Selection'!$S$3:$Y$5,7))*2.2*H555</f>
        <v>37.012179649165866</v>
      </c>
      <c r="J555" s="49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</row>
    <row r="556" spans="1:30" ht="15.75" thickBot="1" x14ac:dyDescent="0.25">
      <c r="A556" s="32">
        <v>1727</v>
      </c>
      <c r="B556" s="32">
        <f t="shared" si="37"/>
        <v>2850</v>
      </c>
      <c r="C556" s="32">
        <v>51.3</v>
      </c>
      <c r="D556" s="45">
        <f>(VLOOKUP(A556,'Spring Selection'!$S$3:$Y$5,7))*2.2*C556</f>
        <v>34.123401434575264</v>
      </c>
      <c r="E556" s="32"/>
      <c r="F556" s="32">
        <v>2300</v>
      </c>
      <c r="G556" s="32">
        <f t="shared" si="36"/>
        <v>2850</v>
      </c>
      <c r="H556" s="32">
        <v>61</v>
      </c>
      <c r="I556" s="51">
        <f>(VLOOKUP(F556,'Spring Selection'!$S$3:$Y$5,7))*2.2*H556</f>
        <v>41.350603637346481</v>
      </c>
      <c r="J556" s="49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</row>
    <row r="557" spans="1:30" x14ac:dyDescent="0.2">
      <c r="A557" s="37">
        <v>1727</v>
      </c>
      <c r="B557" s="37">
        <f t="shared" si="37"/>
        <v>2851</v>
      </c>
      <c r="C557" s="37">
        <v>51.3</v>
      </c>
      <c r="D557" s="45">
        <f>(VLOOKUP(A557,'Spring Selection'!$S$3:$Y$5,7))*2.2*C557</f>
        <v>34.123401434575264</v>
      </c>
      <c r="E557" s="37"/>
      <c r="F557" s="37">
        <v>2300</v>
      </c>
      <c r="G557" s="37">
        <f t="shared" si="36"/>
        <v>2851</v>
      </c>
      <c r="H557" s="37">
        <v>61</v>
      </c>
      <c r="I557" s="51">
        <f>(VLOOKUP(F557,'Spring Selection'!$S$3:$Y$5,7))*2.2*H557</f>
        <v>41.350603637346481</v>
      </c>
      <c r="J557" s="49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</row>
    <row r="558" spans="1:30" ht="15.75" thickBot="1" x14ac:dyDescent="0.25">
      <c r="A558" s="32">
        <v>1727</v>
      </c>
      <c r="B558" s="32">
        <f t="shared" si="37"/>
        <v>2950</v>
      </c>
      <c r="C558" s="32">
        <v>52.6</v>
      </c>
      <c r="D558" s="45">
        <f>(VLOOKUP(A558,'Spring Selection'!$S$3:$Y$5,7))*2.2*C558</f>
        <v>34.988127006991405</v>
      </c>
      <c r="E558" s="32"/>
      <c r="F558" s="32">
        <v>2300</v>
      </c>
      <c r="G558" s="32">
        <f t="shared" si="36"/>
        <v>2950</v>
      </c>
      <c r="H558" s="32">
        <v>62.6</v>
      </c>
      <c r="I558" s="51">
        <f>(VLOOKUP(F558,'Spring Selection'!$S$3:$Y$5,7))*2.2*H558</f>
        <v>42.43520963439164</v>
      </c>
      <c r="J558" s="49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</row>
    <row r="559" spans="1:30" x14ac:dyDescent="0.2">
      <c r="A559" s="37">
        <v>1727</v>
      </c>
      <c r="B559" s="37">
        <f t="shared" si="37"/>
        <v>2951</v>
      </c>
      <c r="C559" s="37">
        <v>52.6</v>
      </c>
      <c r="D559" s="45">
        <f>(VLOOKUP(A559,'Spring Selection'!$S$3:$Y$5,7))*2.2*C559</f>
        <v>34.988127006991405</v>
      </c>
      <c r="E559" s="37"/>
      <c r="F559" s="37">
        <v>2300</v>
      </c>
      <c r="G559" s="37">
        <f t="shared" si="36"/>
        <v>2951</v>
      </c>
      <c r="H559" s="37">
        <v>62.6</v>
      </c>
      <c r="I559" s="51">
        <f>(VLOOKUP(F559,'Spring Selection'!$S$3:$Y$5,7))*2.2*H559</f>
        <v>42.43520963439164</v>
      </c>
      <c r="J559" s="49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</row>
    <row r="560" spans="1:30" ht="15.75" thickBot="1" x14ac:dyDescent="0.25">
      <c r="A560" s="32">
        <v>1727</v>
      </c>
      <c r="B560" s="32">
        <f t="shared" si="37"/>
        <v>3050</v>
      </c>
      <c r="C560" s="32">
        <v>54</v>
      </c>
      <c r="D560" s="45">
        <f>(VLOOKUP(A560,'Spring Selection'!$S$3:$Y$5,7))*2.2*C560</f>
        <v>35.919369931131861</v>
      </c>
      <c r="E560" s="32"/>
      <c r="F560" s="32">
        <v>2300</v>
      </c>
      <c r="G560" s="32">
        <f t="shared" si="36"/>
        <v>3050</v>
      </c>
      <c r="H560" s="32">
        <v>64.2</v>
      </c>
      <c r="I560" s="51">
        <f>(VLOOKUP(F560,'Spring Selection'!$S$3:$Y$5,7))*2.2*H560</f>
        <v>43.519815631436792</v>
      </c>
      <c r="J560" s="49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</row>
    <row r="561" spans="1:30" x14ac:dyDescent="0.2">
      <c r="A561" s="37">
        <v>1727</v>
      </c>
      <c r="B561" s="37">
        <f t="shared" si="37"/>
        <v>3051</v>
      </c>
      <c r="C561" s="37">
        <v>54</v>
      </c>
      <c r="D561" s="45">
        <f>(VLOOKUP(A561,'Spring Selection'!$S$3:$Y$5,7))*2.2*C561</f>
        <v>35.919369931131861</v>
      </c>
      <c r="E561" s="37"/>
      <c r="F561" s="37">
        <v>2300</v>
      </c>
      <c r="G561" s="37">
        <f t="shared" si="36"/>
        <v>3051</v>
      </c>
      <c r="H561" s="37">
        <v>64.2</v>
      </c>
      <c r="I561" s="51">
        <f>(VLOOKUP(F561,'Spring Selection'!$S$3:$Y$5,7))*2.2*H561</f>
        <v>43.519815631436792</v>
      </c>
      <c r="J561" s="49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</row>
    <row r="562" spans="1:30" ht="15.75" thickBot="1" x14ac:dyDescent="0.25">
      <c r="A562" s="32">
        <v>1727</v>
      </c>
      <c r="B562" s="32">
        <f t="shared" si="37"/>
        <v>3150</v>
      </c>
      <c r="C562" s="32">
        <v>55.3</v>
      </c>
      <c r="D562" s="45">
        <f>(VLOOKUP(A562,'Spring Selection'!$S$3:$Y$5,7))*2.2*C562</f>
        <v>36.784095503547995</v>
      </c>
      <c r="E562" s="32"/>
      <c r="F562" s="32">
        <v>2300</v>
      </c>
      <c r="G562" s="32">
        <f t="shared" si="36"/>
        <v>3150</v>
      </c>
      <c r="H562" s="32">
        <v>65.8</v>
      </c>
      <c r="I562" s="51">
        <f>(VLOOKUP(F562,'Spring Selection'!$S$3:$Y$5,7))*2.2*H562</f>
        <v>44.604421628481944</v>
      </c>
      <c r="J562" s="49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</row>
    <row r="563" spans="1:30" x14ac:dyDescent="0.2">
      <c r="A563" s="37">
        <v>1727</v>
      </c>
      <c r="B563" s="37">
        <f t="shared" si="37"/>
        <v>3151</v>
      </c>
      <c r="C563" s="37">
        <v>55.3</v>
      </c>
      <c r="D563" s="45">
        <f>(VLOOKUP(A563,'Spring Selection'!$S$3:$Y$5,7))*2.2*C563</f>
        <v>36.784095503547995</v>
      </c>
      <c r="E563" s="37"/>
      <c r="F563" s="37">
        <v>2300</v>
      </c>
      <c r="G563" s="37">
        <f t="shared" si="36"/>
        <v>3151</v>
      </c>
      <c r="H563" s="37">
        <v>65.8</v>
      </c>
      <c r="I563" s="51">
        <f>(VLOOKUP(F563,'Spring Selection'!$S$3:$Y$5,7))*2.2*H563</f>
        <v>44.604421628481944</v>
      </c>
      <c r="J563" s="49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</row>
    <row r="564" spans="1:30" ht="15.75" thickBot="1" x14ac:dyDescent="0.25">
      <c r="A564" s="32">
        <v>1727</v>
      </c>
      <c r="B564" s="32">
        <f t="shared" si="37"/>
        <v>3250</v>
      </c>
      <c r="C564" s="32">
        <v>56.7</v>
      </c>
      <c r="D564" s="45">
        <f>(VLOOKUP(A564,'Spring Selection'!$S$3:$Y$5,7))*2.2*C564</f>
        <v>37.715338427688458</v>
      </c>
      <c r="E564" s="32"/>
      <c r="F564" s="32">
        <v>2300</v>
      </c>
      <c r="G564" s="32">
        <f t="shared" si="36"/>
        <v>3250</v>
      </c>
      <c r="H564" s="32">
        <v>67.400000000000006</v>
      </c>
      <c r="I564" s="51">
        <f>(VLOOKUP(F564,'Spring Selection'!$S$3:$Y$5,7))*2.2*H564</f>
        <v>45.689027625527103</v>
      </c>
      <c r="J564" s="49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</row>
    <row r="565" spans="1:30" x14ac:dyDescent="0.2">
      <c r="A565" s="37">
        <v>1727</v>
      </c>
      <c r="B565" s="37">
        <f t="shared" si="37"/>
        <v>3251</v>
      </c>
      <c r="C565" s="37">
        <v>56.7</v>
      </c>
      <c r="D565" s="45">
        <f>(VLOOKUP(A565,'Spring Selection'!$S$3:$Y$5,7))*2.2*C565</f>
        <v>37.715338427688458</v>
      </c>
      <c r="E565" s="37"/>
      <c r="F565" s="37">
        <v>2300</v>
      </c>
      <c r="G565" s="37">
        <f t="shared" si="36"/>
        <v>3251</v>
      </c>
      <c r="H565" s="37">
        <v>67.400000000000006</v>
      </c>
      <c r="I565" s="51">
        <f>(VLOOKUP(F565,'Spring Selection'!$S$3:$Y$5,7))*2.2*H565</f>
        <v>45.689027625527103</v>
      </c>
      <c r="J565" s="49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</row>
    <row r="566" spans="1:30" ht="15.75" thickBot="1" x14ac:dyDescent="0.25">
      <c r="A566" s="32">
        <v>1727</v>
      </c>
      <c r="B566" s="32">
        <f t="shared" si="37"/>
        <v>3350</v>
      </c>
      <c r="C566" s="32">
        <v>58.1</v>
      </c>
      <c r="D566" s="45">
        <f>(VLOOKUP(A566,'Spring Selection'!$S$3:$Y$5,7))*2.2*C566</f>
        <v>38.646581351828914</v>
      </c>
      <c r="E566" s="32"/>
      <c r="F566" s="32">
        <v>2300</v>
      </c>
      <c r="G566" s="32">
        <f t="shared" si="36"/>
        <v>3350</v>
      </c>
      <c r="H566" s="32">
        <v>69</v>
      </c>
      <c r="I566" s="51">
        <f>(VLOOKUP(F566,'Spring Selection'!$S$3:$Y$5,7))*2.2*H566</f>
        <v>46.773633622572248</v>
      </c>
      <c r="J566" s="49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</row>
    <row r="567" spans="1:30" x14ac:dyDescent="0.2">
      <c r="A567" s="37">
        <v>1727</v>
      </c>
      <c r="B567" s="37">
        <f t="shared" si="37"/>
        <v>3351</v>
      </c>
      <c r="C567" s="37">
        <v>58.1</v>
      </c>
      <c r="D567" s="45">
        <f>(VLOOKUP(A567,'Spring Selection'!$S$3:$Y$5,7))*2.2*C567</f>
        <v>38.646581351828914</v>
      </c>
      <c r="E567" s="37"/>
      <c r="F567" s="37">
        <v>2300</v>
      </c>
      <c r="G567" s="37">
        <f t="shared" si="36"/>
        <v>3351</v>
      </c>
      <c r="H567" s="37">
        <v>69</v>
      </c>
      <c r="I567" s="51">
        <f>(VLOOKUP(F567,'Spring Selection'!$S$3:$Y$5,7))*2.2*H567</f>
        <v>46.773633622572248</v>
      </c>
      <c r="J567" s="49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</row>
    <row r="568" spans="1:30" ht="15.75" thickBot="1" x14ac:dyDescent="0.25">
      <c r="A568" s="32">
        <v>1727</v>
      </c>
      <c r="B568" s="32">
        <f t="shared" si="37"/>
        <v>3450</v>
      </c>
      <c r="C568" s="32">
        <v>59.4</v>
      </c>
      <c r="D568" s="45">
        <f>(VLOOKUP(A568,'Spring Selection'!$S$3:$Y$5,7))*2.2*C568</f>
        <v>39.511306924245048</v>
      </c>
      <c r="E568" s="32"/>
      <c r="F568" s="32">
        <v>2300</v>
      </c>
      <c r="G568" s="32">
        <f t="shared" si="36"/>
        <v>3450</v>
      </c>
      <c r="H568" s="32">
        <v>71.2</v>
      </c>
      <c r="I568" s="51">
        <f>(VLOOKUP(F568,'Spring Selection'!$S$3:$Y$5,7))*2.2*H568</f>
        <v>48.26496686850934</v>
      </c>
      <c r="J568" s="49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</row>
    <row r="569" spans="1:30" x14ac:dyDescent="0.2">
      <c r="A569" s="37">
        <v>1727</v>
      </c>
      <c r="B569" s="37">
        <f t="shared" si="37"/>
        <v>3451</v>
      </c>
      <c r="C569" s="37">
        <v>59.4</v>
      </c>
      <c r="D569" s="45">
        <f>(VLOOKUP(A569,'Spring Selection'!$S$3:$Y$5,7))*2.2*C569</f>
        <v>39.511306924245048</v>
      </c>
      <c r="E569" s="37"/>
      <c r="F569" s="37">
        <v>2300</v>
      </c>
      <c r="G569" s="37">
        <f t="shared" si="36"/>
        <v>3451</v>
      </c>
      <c r="H569" s="37">
        <v>71.2</v>
      </c>
      <c r="I569" s="51">
        <f>(VLOOKUP(F569,'Spring Selection'!$S$3:$Y$5,7))*2.2*H569</f>
        <v>48.26496686850934</v>
      </c>
      <c r="J569" s="49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</row>
    <row r="570" spans="1:30" ht="15.75" thickBot="1" x14ac:dyDescent="0.25">
      <c r="A570" s="32">
        <v>1727</v>
      </c>
      <c r="B570" s="32">
        <f t="shared" si="37"/>
        <v>3550</v>
      </c>
      <c r="C570" s="32">
        <v>60.8</v>
      </c>
      <c r="D570" s="45">
        <f>(VLOOKUP(A570,'Spring Selection'!$S$3:$Y$5,7))*2.2*C570</f>
        <v>40.442549848385504</v>
      </c>
      <c r="E570" s="32"/>
      <c r="F570" s="32">
        <v>2300</v>
      </c>
      <c r="G570" s="32">
        <f t="shared" si="36"/>
        <v>3550</v>
      </c>
      <c r="H570" s="32">
        <v>72.8</v>
      </c>
      <c r="I570" s="51">
        <f>(VLOOKUP(F570,'Spring Selection'!$S$3:$Y$5,7))*2.2*H570</f>
        <v>49.349572865554485</v>
      </c>
      <c r="J570" s="49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</row>
    <row r="571" spans="1:30" x14ac:dyDescent="0.2">
      <c r="A571" s="37">
        <v>1727</v>
      </c>
      <c r="B571" s="37">
        <f t="shared" si="37"/>
        <v>3551</v>
      </c>
      <c r="C571" s="37">
        <v>60.8</v>
      </c>
      <c r="D571" s="45">
        <f>(VLOOKUP(A571,'Spring Selection'!$S$3:$Y$5,7))*2.2*C571</f>
        <v>40.442549848385504</v>
      </c>
      <c r="E571" s="37"/>
      <c r="F571" s="37">
        <v>2300</v>
      </c>
      <c r="G571" s="37">
        <f t="shared" si="36"/>
        <v>3551</v>
      </c>
      <c r="H571" s="37">
        <v>72.8</v>
      </c>
      <c r="I571" s="51">
        <f>(VLOOKUP(F571,'Spring Selection'!$S$3:$Y$5,7))*2.2*H571</f>
        <v>49.349572865554485</v>
      </c>
      <c r="J571" s="49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</row>
    <row r="572" spans="1:30" ht="15.75" thickBot="1" x14ac:dyDescent="0.25">
      <c r="A572" s="32">
        <v>1727</v>
      </c>
      <c r="B572" s="32">
        <f t="shared" si="37"/>
        <v>3650</v>
      </c>
      <c r="C572" s="32">
        <v>62.2</v>
      </c>
      <c r="D572" s="45">
        <f>(VLOOKUP(A572,'Spring Selection'!$S$3:$Y$5,7))*2.2*C572</f>
        <v>41.37379277252596</v>
      </c>
      <c r="E572" s="32"/>
      <c r="F572" s="32">
        <v>2300</v>
      </c>
      <c r="G572" s="32">
        <f t="shared" si="36"/>
        <v>3650</v>
      </c>
      <c r="H572" s="32">
        <v>74.400000000000006</v>
      </c>
      <c r="I572" s="51">
        <f>(VLOOKUP(F572,'Spring Selection'!$S$3:$Y$5,7))*2.2*H572</f>
        <v>50.434178862599651</v>
      </c>
      <c r="J572" s="49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</row>
    <row r="573" spans="1:30" x14ac:dyDescent="0.2">
      <c r="A573" s="37">
        <v>1727</v>
      </c>
      <c r="B573" s="37">
        <f t="shared" si="37"/>
        <v>3651</v>
      </c>
      <c r="C573" s="37">
        <v>62.2</v>
      </c>
      <c r="D573" s="45">
        <f>(VLOOKUP(A573,'Spring Selection'!$S$3:$Y$5,7))*2.2*C573</f>
        <v>41.37379277252596</v>
      </c>
      <c r="E573" s="37"/>
      <c r="F573" s="37">
        <v>2300</v>
      </c>
      <c r="G573" s="37">
        <f t="shared" si="36"/>
        <v>3651</v>
      </c>
      <c r="H573" s="37">
        <v>74.400000000000006</v>
      </c>
      <c r="I573" s="51">
        <f>(VLOOKUP(F573,'Spring Selection'!$S$3:$Y$5,7))*2.2*H573</f>
        <v>50.434178862599651</v>
      </c>
      <c r="J573" s="49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</row>
    <row r="574" spans="1:30" ht="15.75" thickBot="1" x14ac:dyDescent="0.25">
      <c r="A574" s="32">
        <v>1727</v>
      </c>
      <c r="B574" s="32">
        <f t="shared" si="37"/>
        <v>3750</v>
      </c>
      <c r="C574" s="32">
        <v>63.5</v>
      </c>
      <c r="D574" s="45">
        <f>(VLOOKUP(A574,'Spring Selection'!$S$3:$Y$5,7))*2.2*C574</f>
        <v>42.238518344942101</v>
      </c>
      <c r="E574" s="32"/>
      <c r="F574" s="32">
        <v>2300</v>
      </c>
      <c r="G574" s="32">
        <f t="shared" si="36"/>
        <v>3750</v>
      </c>
      <c r="H574" s="32">
        <v>76</v>
      </c>
      <c r="I574" s="51">
        <f>(VLOOKUP(F574,'Spring Selection'!$S$3:$Y$5,7))*2.2*H574</f>
        <v>51.518784859644796</v>
      </c>
      <c r="J574" s="49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</row>
    <row r="575" spans="1:30" x14ac:dyDescent="0.2">
      <c r="A575" s="37">
        <v>1727</v>
      </c>
      <c r="B575" s="37">
        <f t="shared" si="37"/>
        <v>3751</v>
      </c>
      <c r="C575" s="37">
        <v>63.5</v>
      </c>
      <c r="D575" s="45">
        <f>(VLOOKUP(A575,'Spring Selection'!$S$3:$Y$5,7))*2.2*C575</f>
        <v>42.238518344942101</v>
      </c>
      <c r="E575" s="37"/>
      <c r="F575" s="37">
        <v>2300</v>
      </c>
      <c r="G575" s="37">
        <f t="shared" si="36"/>
        <v>3751</v>
      </c>
      <c r="H575" s="37">
        <v>76</v>
      </c>
      <c r="I575" s="51">
        <f>(VLOOKUP(F575,'Spring Selection'!$S$3:$Y$5,7))*2.2*H575</f>
        <v>51.518784859644796</v>
      </c>
      <c r="J575" s="49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</row>
    <row r="576" spans="1:30" ht="15.75" thickBot="1" x14ac:dyDescent="0.25">
      <c r="A576" s="32">
        <v>1727</v>
      </c>
      <c r="B576" s="32">
        <f t="shared" si="37"/>
        <v>3850</v>
      </c>
      <c r="C576" s="32">
        <v>64.900000000000006</v>
      </c>
      <c r="D576" s="45">
        <f>(VLOOKUP(A576,'Spring Selection'!$S$3:$Y$5,7))*2.2*C576</f>
        <v>43.169761269082557</v>
      </c>
      <c r="E576" s="32"/>
      <c r="F576" s="32">
        <v>2300</v>
      </c>
      <c r="G576" s="32">
        <f t="shared" si="36"/>
        <v>3850</v>
      </c>
      <c r="H576" s="32">
        <v>77.599999999999994</v>
      </c>
      <c r="I576" s="51">
        <f>(VLOOKUP(F576,'Spring Selection'!$S$3:$Y$5,7))*2.2*H576</f>
        <v>52.603390856689948</v>
      </c>
      <c r="J576" s="49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</row>
    <row r="577" spans="1:30" x14ac:dyDescent="0.2">
      <c r="A577" s="37">
        <v>1727</v>
      </c>
      <c r="B577" s="37">
        <f t="shared" si="37"/>
        <v>3851</v>
      </c>
      <c r="C577" s="37">
        <v>68.400000000000006</v>
      </c>
      <c r="D577" s="45">
        <f>(VLOOKUP(A577,'Spring Selection'!$S$3:$Y$5,7))*2.2*C577</f>
        <v>45.497868579433693</v>
      </c>
      <c r="E577" s="37"/>
      <c r="F577" s="37">
        <v>2300</v>
      </c>
      <c r="G577" s="37">
        <f t="shared" si="36"/>
        <v>3851</v>
      </c>
      <c r="H577" s="37">
        <v>81.2</v>
      </c>
      <c r="I577" s="51">
        <f>(VLOOKUP(F577,'Spring Selection'!$S$3:$Y$5,7))*2.2*H577</f>
        <v>55.043754350041546</v>
      </c>
      <c r="J577" s="49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</row>
    <row r="578" spans="1:30" ht="15.75" thickBot="1" x14ac:dyDescent="0.25">
      <c r="A578" s="32">
        <v>1727</v>
      </c>
      <c r="B578" s="32">
        <f t="shared" si="37"/>
        <v>3950</v>
      </c>
      <c r="C578" s="32">
        <v>69.8</v>
      </c>
      <c r="D578" s="45">
        <f>(VLOOKUP(A578,'Spring Selection'!$S$3:$Y$5,7))*2.2*C578</f>
        <v>46.429111503574148</v>
      </c>
      <c r="E578" s="32"/>
      <c r="F578" s="32">
        <v>2300</v>
      </c>
      <c r="G578" s="32">
        <f t="shared" si="36"/>
        <v>3950</v>
      </c>
      <c r="H578" s="32">
        <v>82.8</v>
      </c>
      <c r="I578" s="51">
        <f>(VLOOKUP(F578,'Spring Selection'!$S$3:$Y$5,7))*2.2*H578</f>
        <v>56.128360347086698</v>
      </c>
      <c r="J578" s="49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</row>
    <row r="579" spans="1:30" x14ac:dyDescent="0.2">
      <c r="A579" s="37">
        <v>1727</v>
      </c>
      <c r="B579" s="37">
        <f t="shared" si="37"/>
        <v>3951</v>
      </c>
      <c r="C579" s="37">
        <v>69.8</v>
      </c>
      <c r="D579" s="45">
        <f>(VLOOKUP(A579,'Spring Selection'!$S$3:$Y$5,7))*2.2*C579</f>
        <v>46.429111503574148</v>
      </c>
      <c r="E579" s="37"/>
      <c r="F579" s="37">
        <v>2300</v>
      </c>
      <c r="G579" s="37">
        <f t="shared" ref="G579:G610" si="38">B579</f>
        <v>3951</v>
      </c>
      <c r="H579" s="37">
        <v>82.8</v>
      </c>
      <c r="I579" s="51">
        <f>(VLOOKUP(F579,'Spring Selection'!$S$3:$Y$5,7))*2.2*H579</f>
        <v>56.128360347086698</v>
      </c>
      <c r="J579" s="49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</row>
    <row r="580" spans="1:30" ht="15.75" thickBot="1" x14ac:dyDescent="0.25">
      <c r="A580" s="32">
        <v>1727</v>
      </c>
      <c r="B580" s="32">
        <v>4080</v>
      </c>
      <c r="C580" s="32">
        <v>72.400000000000006</v>
      </c>
      <c r="D580" s="45">
        <f>(VLOOKUP(A580,'Spring Selection'!$S$3:$Y$5,7))*2.2*C580</f>
        <v>48.158562648406424</v>
      </c>
      <c r="E580" s="32"/>
      <c r="F580" s="32">
        <v>2300</v>
      </c>
      <c r="G580" s="32">
        <f t="shared" si="38"/>
        <v>4080</v>
      </c>
      <c r="H580" s="32">
        <v>85</v>
      </c>
      <c r="I580" s="51">
        <f>(VLOOKUP(F580,'Spring Selection'!$S$3:$Y$5,7))*2.2*H580</f>
        <v>57.61969359302379</v>
      </c>
      <c r="J580" s="49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</row>
    <row r="581" spans="1:30" x14ac:dyDescent="0.2">
      <c r="A581" s="37">
        <v>1727</v>
      </c>
      <c r="B581" s="37">
        <v>4081</v>
      </c>
      <c r="C581" s="37">
        <v>72.400000000000006</v>
      </c>
      <c r="D581" s="45">
        <f>(VLOOKUP(A581,'Spring Selection'!$S$3:$Y$5,7))*2.2*C581</f>
        <v>48.158562648406424</v>
      </c>
      <c r="E581" s="37"/>
      <c r="F581" s="37">
        <v>2300</v>
      </c>
      <c r="G581" s="37">
        <f t="shared" si="38"/>
        <v>4081</v>
      </c>
      <c r="H581" s="37">
        <v>85</v>
      </c>
      <c r="I581" s="51">
        <f>(VLOOKUP(F581,'Spring Selection'!$S$3:$Y$5,7))*2.2*H581</f>
        <v>57.61969359302379</v>
      </c>
      <c r="J581" s="49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</row>
    <row r="582" spans="1:30" ht="15.75" thickBot="1" x14ac:dyDescent="0.25">
      <c r="A582" s="32">
        <v>1727</v>
      </c>
      <c r="B582" s="32">
        <f t="shared" ref="B582:B597" si="39">B580+100</f>
        <v>4180</v>
      </c>
      <c r="C582" s="32">
        <v>73.8</v>
      </c>
      <c r="D582" s="45">
        <f>(VLOOKUP(A582,'Spring Selection'!$S$3:$Y$5,7))*2.2*C582</f>
        <v>49.089805572546879</v>
      </c>
      <c r="E582" s="32"/>
      <c r="F582" s="32">
        <v>2300</v>
      </c>
      <c r="G582" s="32">
        <f t="shared" si="38"/>
        <v>4180</v>
      </c>
      <c r="H582" s="32">
        <v>86.7</v>
      </c>
      <c r="I582" s="51">
        <f>(VLOOKUP(F582,'Spring Selection'!$S$3:$Y$5,7))*2.2*H582</f>
        <v>58.772087464884265</v>
      </c>
      <c r="J582" s="49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</row>
    <row r="583" spans="1:30" x14ac:dyDescent="0.2">
      <c r="A583" s="37">
        <v>1727</v>
      </c>
      <c r="B583" s="37">
        <f t="shared" si="39"/>
        <v>4181</v>
      </c>
      <c r="C583" s="37">
        <v>77.599999999999994</v>
      </c>
      <c r="D583" s="45">
        <f>(VLOOKUP(A583,'Spring Selection'!$S$3:$Y$5,7))*2.2*C583</f>
        <v>51.617464938070967</v>
      </c>
      <c r="E583" s="37"/>
      <c r="F583" s="37">
        <v>2300</v>
      </c>
      <c r="G583" s="37">
        <f t="shared" si="38"/>
        <v>4181</v>
      </c>
      <c r="H583" s="37">
        <v>90.5</v>
      </c>
      <c r="I583" s="51">
        <f>(VLOOKUP(F583,'Spring Selection'!$S$3:$Y$5,7))*2.2*H583</f>
        <v>61.348026707866502</v>
      </c>
      <c r="J583" s="49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</row>
    <row r="584" spans="1:30" ht="15.75" thickBot="1" x14ac:dyDescent="0.25">
      <c r="A584" s="32">
        <v>1727</v>
      </c>
      <c r="B584" s="32">
        <f t="shared" si="39"/>
        <v>4280</v>
      </c>
      <c r="C584" s="32">
        <v>79.2</v>
      </c>
      <c r="D584" s="45">
        <f>(VLOOKUP(A584,'Spring Selection'!$S$3:$Y$5,7))*2.2*C584</f>
        <v>52.681742565660066</v>
      </c>
      <c r="E584" s="32"/>
      <c r="F584" s="32">
        <v>2300</v>
      </c>
      <c r="G584" s="32">
        <f t="shared" si="38"/>
        <v>4280</v>
      </c>
      <c r="H584" s="32">
        <v>92.3</v>
      </c>
      <c r="I584" s="51">
        <f>(VLOOKUP(F584,'Spring Selection'!$S$3:$Y$5,7))*2.2*H584</f>
        <v>62.568208454542301</v>
      </c>
      <c r="J584" s="49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</row>
    <row r="585" spans="1:30" x14ac:dyDescent="0.2">
      <c r="A585" s="37">
        <v>1727</v>
      </c>
      <c r="B585" s="37">
        <f t="shared" si="39"/>
        <v>4281</v>
      </c>
      <c r="C585" s="37">
        <v>79.2</v>
      </c>
      <c r="D585" s="45">
        <f>(VLOOKUP(A585,'Spring Selection'!$S$3:$Y$5,7))*2.2*C585</f>
        <v>52.681742565660066</v>
      </c>
      <c r="E585" s="37"/>
      <c r="F585" s="37">
        <v>2300</v>
      </c>
      <c r="G585" s="37">
        <f t="shared" si="38"/>
        <v>4281</v>
      </c>
      <c r="H585" s="37">
        <v>92.3</v>
      </c>
      <c r="I585" s="51">
        <f>(VLOOKUP(F585,'Spring Selection'!$S$3:$Y$5,7))*2.2*H585</f>
        <v>62.568208454542301</v>
      </c>
      <c r="J585" s="49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</row>
    <row r="586" spans="1:30" ht="15.75" thickBot="1" x14ac:dyDescent="0.25">
      <c r="A586" s="32">
        <v>1727</v>
      </c>
      <c r="B586" s="32">
        <f t="shared" si="39"/>
        <v>4380</v>
      </c>
      <c r="C586" s="32">
        <v>80.7</v>
      </c>
      <c r="D586" s="45">
        <f>(VLOOKUP(A586,'Spring Selection'!$S$3:$Y$5,7))*2.2*C586</f>
        <v>53.679502841524844</v>
      </c>
      <c r="E586" s="32"/>
      <c r="F586" s="32">
        <v>2300</v>
      </c>
      <c r="G586" s="32">
        <f t="shared" si="38"/>
        <v>4380</v>
      </c>
      <c r="H586" s="32">
        <v>94.1</v>
      </c>
      <c r="I586" s="51">
        <f>(VLOOKUP(F586,'Spring Selection'!$S$3:$Y$5,7))*2.2*H586</f>
        <v>63.788390201218093</v>
      </c>
      <c r="J586" s="49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</row>
    <row r="587" spans="1:30" x14ac:dyDescent="0.2">
      <c r="A587" s="37">
        <v>1727</v>
      </c>
      <c r="B587" s="37">
        <f t="shared" si="39"/>
        <v>4381</v>
      </c>
      <c r="C587" s="37">
        <v>80.7</v>
      </c>
      <c r="D587" s="45">
        <f>(VLOOKUP(A587,'Spring Selection'!$S$3:$Y$5,7))*2.2*C587</f>
        <v>53.679502841524844</v>
      </c>
      <c r="E587" s="37"/>
      <c r="F587" s="37">
        <v>2300</v>
      </c>
      <c r="G587" s="37">
        <f t="shared" si="38"/>
        <v>4381</v>
      </c>
      <c r="H587" s="37">
        <v>94.1</v>
      </c>
      <c r="I587" s="51">
        <f>(VLOOKUP(F587,'Spring Selection'!$S$3:$Y$5,7))*2.2*H587</f>
        <v>63.788390201218093</v>
      </c>
      <c r="J587" s="49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</row>
    <row r="588" spans="1:30" ht="15.75" thickBot="1" x14ac:dyDescent="0.25">
      <c r="A588" s="32">
        <v>1727</v>
      </c>
      <c r="B588" s="32">
        <f t="shared" si="39"/>
        <v>4480</v>
      </c>
      <c r="C588" s="32">
        <v>82.2</v>
      </c>
      <c r="D588" s="45">
        <f>(VLOOKUP(A588,'Spring Selection'!$S$3:$Y$5,7))*2.2*C588</f>
        <v>54.677263117389614</v>
      </c>
      <c r="E588" s="32"/>
      <c r="F588" s="32">
        <v>2300</v>
      </c>
      <c r="G588" s="32">
        <f t="shared" si="38"/>
        <v>4480</v>
      </c>
      <c r="H588" s="32">
        <v>95.9</v>
      </c>
      <c r="I588" s="51">
        <f>(VLOOKUP(F588,'Spring Selection'!$S$3:$Y$5,7))*2.2*H588</f>
        <v>65.008571947893898</v>
      </c>
      <c r="J588" s="49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</row>
    <row r="589" spans="1:30" x14ac:dyDescent="0.2">
      <c r="A589" s="37">
        <v>1727</v>
      </c>
      <c r="B589" s="37">
        <f t="shared" si="39"/>
        <v>4481</v>
      </c>
      <c r="C589" s="37">
        <v>82.2</v>
      </c>
      <c r="D589" s="45">
        <f>(VLOOKUP(A589,'Spring Selection'!$S$3:$Y$5,7))*2.2*C589</f>
        <v>54.677263117389614</v>
      </c>
      <c r="E589" s="37"/>
      <c r="F589" s="37">
        <v>2300</v>
      </c>
      <c r="G589" s="37">
        <f t="shared" si="38"/>
        <v>4481</v>
      </c>
      <c r="H589" s="37">
        <v>95.9</v>
      </c>
      <c r="I589" s="51">
        <f>(VLOOKUP(F589,'Spring Selection'!$S$3:$Y$5,7))*2.2*H589</f>
        <v>65.008571947893898</v>
      </c>
      <c r="J589" s="49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</row>
    <row r="590" spans="1:30" ht="15.75" thickBot="1" x14ac:dyDescent="0.25">
      <c r="A590" s="32">
        <v>1727</v>
      </c>
      <c r="B590" s="32">
        <f t="shared" si="39"/>
        <v>4580</v>
      </c>
      <c r="C590" s="32">
        <v>83.8</v>
      </c>
      <c r="D590" s="45">
        <f>(VLOOKUP(A590,'Spring Selection'!$S$3:$Y$5,7))*2.2*C590</f>
        <v>55.7415407449787</v>
      </c>
      <c r="E590" s="32"/>
      <c r="F590" s="32">
        <v>2300</v>
      </c>
      <c r="G590" s="32">
        <f t="shared" si="38"/>
        <v>4580</v>
      </c>
      <c r="H590" s="32">
        <v>97.6</v>
      </c>
      <c r="I590" s="51">
        <f>(VLOOKUP(F590,'Spring Selection'!$S$3:$Y$5,7))*2.2*H590</f>
        <v>66.160965819754367</v>
      </c>
      <c r="J590" s="49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</row>
    <row r="591" spans="1:30" x14ac:dyDescent="0.2">
      <c r="A591" s="37">
        <v>1727</v>
      </c>
      <c r="B591" s="37">
        <f t="shared" si="39"/>
        <v>4581</v>
      </c>
      <c r="C591" s="37">
        <v>83.8</v>
      </c>
      <c r="D591" s="45">
        <f>(VLOOKUP(A591,'Spring Selection'!$S$3:$Y$5,7))*2.2*C591</f>
        <v>55.7415407449787</v>
      </c>
      <c r="E591" s="37"/>
      <c r="F591" s="37">
        <v>2300</v>
      </c>
      <c r="G591" s="37">
        <f t="shared" si="38"/>
        <v>4581</v>
      </c>
      <c r="H591" s="37">
        <v>97.6</v>
      </c>
      <c r="I591" s="51">
        <f>(VLOOKUP(F591,'Spring Selection'!$S$3:$Y$5,7))*2.2*H591</f>
        <v>66.160965819754367</v>
      </c>
      <c r="J591" s="49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</row>
    <row r="592" spans="1:30" ht="15.75" thickBot="1" x14ac:dyDescent="0.25">
      <c r="A592" s="32">
        <v>1727</v>
      </c>
      <c r="B592" s="32">
        <f t="shared" si="39"/>
        <v>4680</v>
      </c>
      <c r="C592" s="32">
        <v>85.3</v>
      </c>
      <c r="D592" s="45">
        <f>(VLOOKUP(A592,'Spring Selection'!$S$3:$Y$5,7))*2.2*C592</f>
        <v>56.739301020843477</v>
      </c>
      <c r="E592" s="32"/>
      <c r="F592" s="32">
        <v>2300</v>
      </c>
      <c r="G592" s="32">
        <f t="shared" si="38"/>
        <v>4680</v>
      </c>
      <c r="H592" s="32">
        <v>99.4</v>
      </c>
      <c r="I592" s="51">
        <f>(VLOOKUP(F592,'Spring Selection'!$S$3:$Y$5,7))*2.2*H592</f>
        <v>67.381147566430172</v>
      </c>
      <c r="J592" s="49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</row>
    <row r="593" spans="1:30" x14ac:dyDescent="0.2">
      <c r="A593" s="37">
        <v>1727</v>
      </c>
      <c r="B593" s="37">
        <f t="shared" si="39"/>
        <v>4681</v>
      </c>
      <c r="C593" s="37">
        <v>85.3</v>
      </c>
      <c r="D593" s="45">
        <f>(VLOOKUP(A593,'Spring Selection'!$S$3:$Y$5,7))*2.2*C593</f>
        <v>56.739301020843477</v>
      </c>
      <c r="E593" s="37"/>
      <c r="F593" s="37">
        <v>2300</v>
      </c>
      <c r="G593" s="37">
        <f t="shared" si="38"/>
        <v>4681</v>
      </c>
      <c r="H593" s="37">
        <v>99.4</v>
      </c>
      <c r="I593" s="51">
        <f>(VLOOKUP(F593,'Spring Selection'!$S$3:$Y$5,7))*2.2*H593</f>
        <v>67.381147566430172</v>
      </c>
      <c r="J593" s="49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</row>
    <row r="594" spans="1:30" ht="15.75" thickBot="1" x14ac:dyDescent="0.25">
      <c r="A594" s="32">
        <v>1727</v>
      </c>
      <c r="B594" s="32">
        <f t="shared" si="39"/>
        <v>4780</v>
      </c>
      <c r="C594" s="32">
        <v>86.9</v>
      </c>
      <c r="D594" s="45">
        <f>(VLOOKUP(A594,'Spring Selection'!$S$3:$Y$5,7))*2.2*C594</f>
        <v>57.803578648432577</v>
      </c>
      <c r="E594" s="32"/>
      <c r="F594" s="32">
        <v>2300</v>
      </c>
      <c r="G594" s="32">
        <f t="shared" si="38"/>
        <v>4780</v>
      </c>
      <c r="H594" s="32">
        <v>101.2</v>
      </c>
      <c r="I594" s="51">
        <f>(VLOOKUP(F594,'Spring Selection'!$S$3:$Y$5,7))*2.2*H594</f>
        <v>68.601329313105964</v>
      </c>
      <c r="J594" s="49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</row>
    <row r="595" spans="1:30" x14ac:dyDescent="0.2">
      <c r="A595" s="37">
        <v>1727</v>
      </c>
      <c r="B595" s="37">
        <f t="shared" si="39"/>
        <v>4781</v>
      </c>
      <c r="C595" s="37">
        <v>95.5</v>
      </c>
      <c r="D595" s="45">
        <f>(VLOOKUP(A595,'Spring Selection'!$S$3:$Y$5,7))*2.2*C595</f>
        <v>63.524070896723941</v>
      </c>
      <c r="E595" s="37"/>
      <c r="F595" s="37">
        <v>2300</v>
      </c>
      <c r="G595" s="37">
        <f t="shared" si="38"/>
        <v>4781</v>
      </c>
      <c r="H595" s="37">
        <v>109.9</v>
      </c>
      <c r="I595" s="51">
        <f>(VLOOKUP(F595,'Spring Selection'!$S$3:$Y$5,7))*2.2*H595</f>
        <v>74.498874422038995</v>
      </c>
      <c r="J595" s="49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</row>
    <row r="596" spans="1:30" ht="15.75" thickBot="1" x14ac:dyDescent="0.25">
      <c r="A596" s="32">
        <v>1727</v>
      </c>
      <c r="B596" s="32">
        <f t="shared" si="39"/>
        <v>4880</v>
      </c>
      <c r="C596" s="32">
        <v>97.2</v>
      </c>
      <c r="D596" s="45">
        <f>(VLOOKUP(A596,'Spring Selection'!$S$3:$Y$5,7))*2.2*C596</f>
        <v>64.654865876037348</v>
      </c>
      <c r="E596" s="32"/>
      <c r="F596" s="32">
        <v>2300</v>
      </c>
      <c r="G596" s="32">
        <f t="shared" si="38"/>
        <v>4880</v>
      </c>
      <c r="H596" s="32">
        <v>111.8</v>
      </c>
      <c r="I596" s="51">
        <f>(VLOOKUP(F596,'Spring Selection'!$S$3:$Y$5,7))*2.2*H596</f>
        <v>75.78684404353011</v>
      </c>
      <c r="J596" s="49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</row>
    <row r="597" spans="1:30" x14ac:dyDescent="0.2">
      <c r="A597" s="37">
        <v>1727</v>
      </c>
      <c r="B597" s="37">
        <f t="shared" si="39"/>
        <v>4881</v>
      </c>
      <c r="C597" s="37">
        <v>97.2</v>
      </c>
      <c r="D597" s="45">
        <f>(VLOOKUP(A597,'Spring Selection'!$S$3:$Y$5,7))*2.2*C597</f>
        <v>64.654865876037348</v>
      </c>
      <c r="E597" s="37"/>
      <c r="F597" s="37">
        <v>2300</v>
      </c>
      <c r="G597" s="37">
        <f t="shared" si="38"/>
        <v>4881</v>
      </c>
      <c r="H597" s="37">
        <v>111.8</v>
      </c>
      <c r="I597" s="51">
        <f>(VLOOKUP(F597,'Spring Selection'!$S$3:$Y$5,7))*2.2*H597</f>
        <v>75.78684404353011</v>
      </c>
      <c r="J597" s="49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</row>
    <row r="598" spans="1:30" ht="15.75" thickBot="1" x14ac:dyDescent="0.25">
      <c r="A598" s="32">
        <v>1727</v>
      </c>
      <c r="B598" s="32">
        <v>4950</v>
      </c>
      <c r="C598" s="32">
        <v>98.4</v>
      </c>
      <c r="D598" s="45">
        <f>(VLOOKUP(A598,'Spring Selection'!$S$3:$Y$5,7))*2.2*C598</f>
        <v>65.453074096729168</v>
      </c>
      <c r="E598" s="32"/>
      <c r="F598" s="32">
        <v>2300</v>
      </c>
      <c r="G598" s="32">
        <f t="shared" si="38"/>
        <v>4950</v>
      </c>
      <c r="H598" s="32">
        <v>113.2</v>
      </c>
      <c r="I598" s="51">
        <f>(VLOOKUP(F598,'Spring Selection'!$S$3:$Y$5,7))*2.2*H598</f>
        <v>76.735874290944622</v>
      </c>
      <c r="J598" s="49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</row>
    <row r="599" spans="1:30" x14ac:dyDescent="0.2">
      <c r="A599" s="37">
        <v>1727</v>
      </c>
      <c r="B599" s="37">
        <v>4951</v>
      </c>
      <c r="C599" s="37">
        <v>98.4</v>
      </c>
      <c r="D599" s="45">
        <f>(VLOOKUP(A599,'Spring Selection'!$S$3:$Y$5,7))*2.2*C599</f>
        <v>65.453074096729168</v>
      </c>
      <c r="E599" s="37"/>
      <c r="F599" s="37">
        <v>2300</v>
      </c>
      <c r="G599" s="37">
        <f t="shared" si="38"/>
        <v>4951</v>
      </c>
      <c r="H599" s="37">
        <v>113.2</v>
      </c>
      <c r="I599" s="51">
        <f>(VLOOKUP(F599,'Spring Selection'!$S$3:$Y$5,7))*2.2*H599</f>
        <v>76.735874290944622</v>
      </c>
      <c r="J599" s="49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</row>
    <row r="600" spans="1:30" ht="15.75" thickBot="1" x14ac:dyDescent="0.25">
      <c r="A600" s="32">
        <v>1727</v>
      </c>
      <c r="B600" s="32">
        <f t="shared" ref="B600:B632" si="40">B598+100</f>
        <v>5050</v>
      </c>
      <c r="C600" s="32">
        <v>100.1</v>
      </c>
      <c r="D600" s="45">
        <f>(VLOOKUP(A600,'Spring Selection'!$S$3:$Y$5,7))*2.2*C600</f>
        <v>66.583869076042575</v>
      </c>
      <c r="E600" s="32"/>
      <c r="F600" s="32">
        <v>2300</v>
      </c>
      <c r="G600" s="32">
        <f t="shared" si="38"/>
        <v>5050</v>
      </c>
      <c r="H600" s="32">
        <v>115.1</v>
      </c>
      <c r="I600" s="51">
        <f>(VLOOKUP(F600,'Spring Selection'!$S$3:$Y$5,7))*2.2*H600</f>
        <v>78.023843912435737</v>
      </c>
      <c r="J600" s="49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</row>
    <row r="601" spans="1:30" x14ac:dyDescent="0.2">
      <c r="A601" s="37">
        <v>1727</v>
      </c>
      <c r="B601" s="37">
        <f t="shared" si="40"/>
        <v>5051</v>
      </c>
      <c r="C601" s="37">
        <v>100.1</v>
      </c>
      <c r="D601" s="45">
        <f>(VLOOKUP(A601,'Spring Selection'!$S$3:$Y$5,7))*2.2*C601</f>
        <v>66.583869076042575</v>
      </c>
      <c r="E601" s="37"/>
      <c r="F601" s="37">
        <v>2300</v>
      </c>
      <c r="G601" s="37">
        <f t="shared" si="38"/>
        <v>5051</v>
      </c>
      <c r="H601" s="37">
        <v>115.1</v>
      </c>
      <c r="I601" s="51">
        <f>(VLOOKUP(F601,'Spring Selection'!$S$3:$Y$5,7))*2.2*H601</f>
        <v>78.023843912435737</v>
      </c>
      <c r="J601" s="49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</row>
    <row r="602" spans="1:30" ht="15.75" thickBot="1" x14ac:dyDescent="0.25">
      <c r="A602" s="32">
        <v>1727</v>
      </c>
      <c r="B602" s="32">
        <f t="shared" si="40"/>
        <v>5150</v>
      </c>
      <c r="C602" s="32">
        <v>101.9</v>
      </c>
      <c r="D602" s="45">
        <f>(VLOOKUP(A602,'Spring Selection'!$S$3:$Y$5,7))*2.2*C602</f>
        <v>67.781181407080311</v>
      </c>
      <c r="E602" s="32"/>
      <c r="F602" s="32">
        <v>2300</v>
      </c>
      <c r="G602" s="32">
        <f t="shared" si="38"/>
        <v>5150</v>
      </c>
      <c r="H602" s="32">
        <v>117.1</v>
      </c>
      <c r="I602" s="51">
        <f>(VLOOKUP(F602,'Spring Selection'!$S$3:$Y$5,7))*2.2*H602</f>
        <v>79.379601408742175</v>
      </c>
      <c r="J602" s="49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</row>
    <row r="603" spans="1:30" x14ac:dyDescent="0.2">
      <c r="A603" s="37">
        <v>1727</v>
      </c>
      <c r="B603" s="37">
        <f t="shared" si="40"/>
        <v>5151</v>
      </c>
      <c r="C603" s="37">
        <v>101.9</v>
      </c>
      <c r="D603" s="45">
        <f>(VLOOKUP(A603,'Spring Selection'!$S$3:$Y$5,7))*2.2*C603</f>
        <v>67.781181407080311</v>
      </c>
      <c r="E603" s="37"/>
      <c r="F603" s="37">
        <v>2300</v>
      </c>
      <c r="G603" s="37">
        <f t="shared" si="38"/>
        <v>5151</v>
      </c>
      <c r="H603" s="37">
        <v>117.1</v>
      </c>
      <c r="I603" s="51">
        <f>(VLOOKUP(F603,'Spring Selection'!$S$3:$Y$5,7))*2.2*H603</f>
        <v>79.379601408742175</v>
      </c>
      <c r="J603" s="49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</row>
    <row r="604" spans="1:30" ht="15.75" thickBot="1" x14ac:dyDescent="0.25">
      <c r="A604" s="32">
        <v>1727</v>
      </c>
      <c r="B604" s="32">
        <f t="shared" si="40"/>
        <v>5250</v>
      </c>
      <c r="C604" s="32">
        <v>103.6</v>
      </c>
      <c r="D604" s="45">
        <f>(VLOOKUP(A604,'Spring Selection'!$S$3:$Y$5,7))*2.2*C604</f>
        <v>68.911976386393718</v>
      </c>
      <c r="E604" s="32"/>
      <c r="F604" s="32">
        <v>2300</v>
      </c>
      <c r="G604" s="32">
        <f t="shared" si="38"/>
        <v>5250</v>
      </c>
      <c r="H604" s="32">
        <v>119.1</v>
      </c>
      <c r="I604" s="51">
        <f>(VLOOKUP(F604,'Spring Selection'!$S$3:$Y$5,7))*2.2*H604</f>
        <v>80.735358905048614</v>
      </c>
      <c r="J604" s="49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</row>
    <row r="605" spans="1:30" x14ac:dyDescent="0.2">
      <c r="A605" s="37">
        <v>1727</v>
      </c>
      <c r="B605" s="37">
        <f t="shared" si="40"/>
        <v>5251</v>
      </c>
      <c r="C605" s="37">
        <v>103.6</v>
      </c>
      <c r="D605" s="45">
        <f>(VLOOKUP(A605,'Spring Selection'!$S$3:$Y$5,7))*2.2*C605</f>
        <v>68.911976386393718</v>
      </c>
      <c r="E605" s="37"/>
      <c r="F605" s="37">
        <v>2300</v>
      </c>
      <c r="G605" s="37">
        <f t="shared" si="38"/>
        <v>5251</v>
      </c>
      <c r="H605" s="37">
        <v>119.1</v>
      </c>
      <c r="I605" s="51">
        <f>(VLOOKUP(F605,'Spring Selection'!$S$3:$Y$5,7))*2.2*H605</f>
        <v>80.735358905048614</v>
      </c>
      <c r="J605" s="49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</row>
    <row r="606" spans="1:30" ht="15.75" thickBot="1" x14ac:dyDescent="0.25">
      <c r="A606" s="32">
        <v>1727</v>
      </c>
      <c r="B606" s="32">
        <f t="shared" si="40"/>
        <v>5350</v>
      </c>
      <c r="C606" s="32">
        <v>105.3</v>
      </c>
      <c r="D606" s="45">
        <f>(VLOOKUP(A606,'Spring Selection'!$S$3:$Y$5,7))*2.2*C606</f>
        <v>70.042771365707125</v>
      </c>
      <c r="E606" s="32"/>
      <c r="F606" s="32">
        <v>2300</v>
      </c>
      <c r="G606" s="32">
        <f t="shared" si="38"/>
        <v>5350</v>
      </c>
      <c r="H606" s="32">
        <v>121</v>
      </c>
      <c r="I606" s="51">
        <f>(VLOOKUP(F606,'Spring Selection'!$S$3:$Y$5,7))*2.2*H606</f>
        <v>82.023328526539743</v>
      </c>
      <c r="J606" s="49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</row>
    <row r="607" spans="1:30" x14ac:dyDescent="0.2">
      <c r="A607" s="37">
        <v>1727</v>
      </c>
      <c r="B607" s="37">
        <f t="shared" si="40"/>
        <v>5351</v>
      </c>
      <c r="C607" s="37">
        <v>105.3</v>
      </c>
      <c r="D607" s="45">
        <f>(VLOOKUP(A607,'Spring Selection'!$S$3:$Y$5,7))*2.2*C607</f>
        <v>70.042771365707125</v>
      </c>
      <c r="E607" s="37"/>
      <c r="F607" s="37">
        <v>2300</v>
      </c>
      <c r="G607" s="37">
        <f t="shared" si="38"/>
        <v>5351</v>
      </c>
      <c r="H607" s="37">
        <v>121</v>
      </c>
      <c r="I607" s="51">
        <f>(VLOOKUP(F607,'Spring Selection'!$S$3:$Y$5,7))*2.2*H607</f>
        <v>82.023328526539743</v>
      </c>
      <c r="J607" s="49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</row>
    <row r="608" spans="1:30" ht="15.75" thickBot="1" x14ac:dyDescent="0.25">
      <c r="A608" s="32">
        <v>1727</v>
      </c>
      <c r="B608" s="32">
        <f t="shared" si="40"/>
        <v>5450</v>
      </c>
      <c r="C608" s="32">
        <v>110.6</v>
      </c>
      <c r="D608" s="45">
        <f>(VLOOKUP(A608,'Spring Selection'!$S$3:$Y$5,7))*2.2*C608</f>
        <v>73.56819100709599</v>
      </c>
      <c r="E608" s="32"/>
      <c r="F608" s="32">
        <v>2300</v>
      </c>
      <c r="G608" s="32">
        <f t="shared" si="38"/>
        <v>5450</v>
      </c>
      <c r="H608" s="32">
        <v>127.7</v>
      </c>
      <c r="I608" s="51">
        <f>(VLOOKUP(F608,'Spring Selection'!$S$3:$Y$5,7))*2.2*H608</f>
        <v>86.565116139166321</v>
      </c>
      <c r="J608" s="49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</row>
    <row r="609" spans="1:30" x14ac:dyDescent="0.2">
      <c r="A609" s="37">
        <v>1727</v>
      </c>
      <c r="B609" s="37">
        <f t="shared" si="40"/>
        <v>5451</v>
      </c>
      <c r="C609" s="37">
        <v>110.6</v>
      </c>
      <c r="D609" s="45">
        <f>(VLOOKUP(A609,'Spring Selection'!$S$3:$Y$5,7))*2.2*C609</f>
        <v>73.56819100709599</v>
      </c>
      <c r="E609" s="37"/>
      <c r="F609" s="37">
        <v>2300</v>
      </c>
      <c r="G609" s="37">
        <f t="shared" si="38"/>
        <v>5451</v>
      </c>
      <c r="H609" s="37">
        <v>127.7</v>
      </c>
      <c r="I609" s="51">
        <f>(VLOOKUP(F609,'Spring Selection'!$S$3:$Y$5,7))*2.2*H609</f>
        <v>86.565116139166321</v>
      </c>
      <c r="J609" s="49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</row>
    <row r="610" spans="1:30" ht="15.75" thickBot="1" x14ac:dyDescent="0.25">
      <c r="A610" s="32">
        <v>1727</v>
      </c>
      <c r="B610" s="32">
        <f t="shared" si="40"/>
        <v>5550</v>
      </c>
      <c r="C610" s="32">
        <v>112.4</v>
      </c>
      <c r="D610" s="45">
        <f>(VLOOKUP(A610,'Spring Selection'!$S$3:$Y$5,7))*2.2*C610</f>
        <v>74.765503338133726</v>
      </c>
      <c r="E610" s="32"/>
      <c r="F610" s="32">
        <v>2300</v>
      </c>
      <c r="G610" s="32">
        <f t="shared" si="38"/>
        <v>5550</v>
      </c>
      <c r="H610" s="32">
        <v>129.69999999999999</v>
      </c>
      <c r="I610" s="51">
        <f>(VLOOKUP(F610,'Spring Selection'!$S$3:$Y$5,7))*2.2*H610</f>
        <v>87.920873635472759</v>
      </c>
      <c r="J610" s="49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</row>
    <row r="611" spans="1:30" x14ac:dyDescent="0.2">
      <c r="A611" s="37">
        <v>1727</v>
      </c>
      <c r="B611" s="37">
        <f t="shared" si="40"/>
        <v>5551</v>
      </c>
      <c r="C611" s="37">
        <v>112.4</v>
      </c>
      <c r="D611" s="45">
        <f>(VLOOKUP(A611,'Spring Selection'!$S$3:$Y$5,7))*2.2*C611</f>
        <v>74.765503338133726</v>
      </c>
      <c r="E611" s="37"/>
      <c r="F611" s="37">
        <v>2300</v>
      </c>
      <c r="G611" s="37">
        <f t="shared" ref="G611:G632" si="41">B611</f>
        <v>5551</v>
      </c>
      <c r="H611" s="37">
        <v>129.69999999999999</v>
      </c>
      <c r="I611" s="51">
        <f>(VLOOKUP(F611,'Spring Selection'!$S$3:$Y$5,7))*2.2*H611</f>
        <v>87.920873635472759</v>
      </c>
      <c r="J611" s="49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</row>
    <row r="612" spans="1:30" ht="15.75" thickBot="1" x14ac:dyDescent="0.25">
      <c r="A612" s="32">
        <v>1727</v>
      </c>
      <c r="B612" s="32">
        <f t="shared" si="40"/>
        <v>5650</v>
      </c>
      <c r="C612" s="32">
        <v>118.2</v>
      </c>
      <c r="D612" s="45">
        <f>(VLOOKUP(A612,'Spring Selection'!$S$3:$Y$5,7))*2.2*C612</f>
        <v>78.623509738144193</v>
      </c>
      <c r="E612" s="32"/>
      <c r="F612" s="32">
        <v>2300</v>
      </c>
      <c r="G612" s="32">
        <f t="shared" si="41"/>
        <v>5650</v>
      </c>
      <c r="H612" s="32">
        <v>136.9</v>
      </c>
      <c r="I612" s="51">
        <f>(VLOOKUP(F612,'Spring Selection'!$S$3:$Y$5,7))*2.2*H612</f>
        <v>92.801600622175968</v>
      </c>
      <c r="J612" s="49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</row>
    <row r="613" spans="1:30" x14ac:dyDescent="0.2">
      <c r="A613" s="37">
        <v>1727</v>
      </c>
      <c r="B613" s="37">
        <f t="shared" si="40"/>
        <v>5651</v>
      </c>
      <c r="C613" s="37">
        <v>118.2</v>
      </c>
      <c r="D613" s="45">
        <f>(VLOOKUP(A613,'Spring Selection'!$S$3:$Y$5,7))*2.2*C613</f>
        <v>78.623509738144193</v>
      </c>
      <c r="E613" s="37"/>
      <c r="F613" s="37">
        <v>2300</v>
      </c>
      <c r="G613" s="37">
        <f t="shared" si="41"/>
        <v>5651</v>
      </c>
      <c r="H613" s="37">
        <v>136.9</v>
      </c>
      <c r="I613" s="51">
        <f>(VLOOKUP(F613,'Spring Selection'!$S$3:$Y$5,7))*2.2*H613</f>
        <v>92.801600622175968</v>
      </c>
      <c r="J613" s="49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</row>
    <row r="614" spans="1:30" ht="15.75" thickBot="1" x14ac:dyDescent="0.25">
      <c r="A614" s="32">
        <v>1727</v>
      </c>
      <c r="B614" s="32">
        <f t="shared" si="40"/>
        <v>5750</v>
      </c>
      <c r="C614" s="32">
        <v>119.9</v>
      </c>
      <c r="D614" s="45">
        <f>(VLOOKUP(A614,'Spring Selection'!$S$3:$Y$5,7))*2.2*C614</f>
        <v>79.7543047174576</v>
      </c>
      <c r="E614" s="32"/>
      <c r="F614" s="32">
        <v>2300</v>
      </c>
      <c r="G614" s="32">
        <f t="shared" si="41"/>
        <v>5750</v>
      </c>
      <c r="H614" s="32">
        <v>138.9</v>
      </c>
      <c r="I614" s="51">
        <f>(VLOOKUP(F614,'Spring Selection'!$S$3:$Y$5,7))*2.2*H614</f>
        <v>94.157358118482406</v>
      </c>
      <c r="J614" s="49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</row>
    <row r="615" spans="1:30" x14ac:dyDescent="0.2">
      <c r="A615" s="37">
        <v>1727</v>
      </c>
      <c r="B615" s="37">
        <f t="shared" si="40"/>
        <v>5751</v>
      </c>
      <c r="C615" s="37">
        <v>119.9</v>
      </c>
      <c r="D615" s="45">
        <f>(VLOOKUP(A615,'Spring Selection'!$S$3:$Y$5,7))*2.2*C615</f>
        <v>79.7543047174576</v>
      </c>
      <c r="E615" s="37"/>
      <c r="F615" s="37">
        <v>2300</v>
      </c>
      <c r="G615" s="37">
        <f t="shared" si="41"/>
        <v>5751</v>
      </c>
      <c r="H615" s="37">
        <v>138.9</v>
      </c>
      <c r="I615" s="51">
        <f>(VLOOKUP(F615,'Spring Selection'!$S$3:$Y$5,7))*2.2*H615</f>
        <v>94.157358118482406</v>
      </c>
      <c r="J615" s="49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</row>
    <row r="616" spans="1:30" ht="15.75" thickBot="1" x14ac:dyDescent="0.25">
      <c r="A616" s="32">
        <v>1727</v>
      </c>
      <c r="B616" s="32">
        <f t="shared" si="40"/>
        <v>5850</v>
      </c>
      <c r="C616" s="32">
        <v>121.6</v>
      </c>
      <c r="D616" s="45">
        <f>(VLOOKUP(A616,'Spring Selection'!$S$3:$Y$5,7))*2.2*C616</f>
        <v>80.885099696771007</v>
      </c>
      <c r="E616" s="32"/>
      <c r="F616" s="32">
        <v>2300</v>
      </c>
      <c r="G616" s="32">
        <f t="shared" si="41"/>
        <v>5850</v>
      </c>
      <c r="H616" s="32">
        <v>140.80000000000001</v>
      </c>
      <c r="I616" s="51">
        <f>(VLOOKUP(F616,'Spring Selection'!$S$3:$Y$5,7))*2.2*H616</f>
        <v>95.445327739973521</v>
      </c>
      <c r="J616" s="49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</row>
    <row r="617" spans="1:30" x14ac:dyDescent="0.2">
      <c r="A617" s="37">
        <v>1727</v>
      </c>
      <c r="B617" s="37">
        <f t="shared" si="40"/>
        <v>5851</v>
      </c>
      <c r="C617" s="37">
        <v>121.6</v>
      </c>
      <c r="D617" s="45">
        <f>(VLOOKUP(A617,'Spring Selection'!$S$3:$Y$5,7))*2.2*C617</f>
        <v>80.885099696771007</v>
      </c>
      <c r="E617" s="37"/>
      <c r="F617" s="37">
        <v>2300</v>
      </c>
      <c r="G617" s="37">
        <f t="shared" si="41"/>
        <v>5851</v>
      </c>
      <c r="H617" s="37">
        <v>140.80000000000001</v>
      </c>
      <c r="I617" s="51">
        <f>(VLOOKUP(F617,'Spring Selection'!$S$3:$Y$5,7))*2.2*H617</f>
        <v>95.445327739973521</v>
      </c>
      <c r="J617" s="49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</row>
    <row r="618" spans="1:30" ht="15.75" thickBot="1" x14ac:dyDescent="0.25">
      <c r="A618" s="32">
        <v>1727</v>
      </c>
      <c r="B618" s="32">
        <f t="shared" si="40"/>
        <v>5950</v>
      </c>
      <c r="C618" s="32">
        <v>123.4</v>
      </c>
      <c r="D618" s="45">
        <f>(VLOOKUP(A618,'Spring Selection'!$S$3:$Y$5,7))*2.2*C618</f>
        <v>82.082412027808743</v>
      </c>
      <c r="E618" s="32"/>
      <c r="F618" s="32">
        <v>2300</v>
      </c>
      <c r="G618" s="32">
        <f t="shared" si="41"/>
        <v>5950</v>
      </c>
      <c r="H618" s="32">
        <v>142.80000000000001</v>
      </c>
      <c r="I618" s="51">
        <f>(VLOOKUP(F618,'Spring Selection'!$S$3:$Y$5,7))*2.2*H618</f>
        <v>96.801085236279974</v>
      </c>
      <c r="J618" s="49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</row>
    <row r="619" spans="1:30" x14ac:dyDescent="0.2">
      <c r="A619" s="37">
        <v>1727</v>
      </c>
      <c r="B619" s="37">
        <f t="shared" si="40"/>
        <v>5951</v>
      </c>
      <c r="C619" s="37">
        <v>123.4</v>
      </c>
      <c r="D619" s="45">
        <f>(VLOOKUP(A619,'Spring Selection'!$S$3:$Y$5,7))*2.2*C619</f>
        <v>82.082412027808743</v>
      </c>
      <c r="E619" s="37"/>
      <c r="F619" s="37">
        <v>2300</v>
      </c>
      <c r="G619" s="37">
        <f t="shared" si="41"/>
        <v>5951</v>
      </c>
      <c r="H619" s="37">
        <v>142.80000000000001</v>
      </c>
      <c r="I619" s="51">
        <f>(VLOOKUP(F619,'Spring Selection'!$S$3:$Y$5,7))*2.2*H619</f>
        <v>96.801085236279974</v>
      </c>
      <c r="J619" s="49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</row>
    <row r="620" spans="1:30" ht="15.75" thickBot="1" x14ac:dyDescent="0.25">
      <c r="A620" s="32">
        <v>1727</v>
      </c>
      <c r="B620" s="32">
        <f t="shared" si="40"/>
        <v>6050</v>
      </c>
      <c r="C620" s="32">
        <v>125.1</v>
      </c>
      <c r="D620" s="45">
        <f>(VLOOKUP(A620,'Spring Selection'!$S$3:$Y$5,7))*2.2*C620</f>
        <v>83.213207007122151</v>
      </c>
      <c r="E620" s="32"/>
      <c r="F620" s="32">
        <v>2300</v>
      </c>
      <c r="G620" s="32">
        <f t="shared" si="41"/>
        <v>6050</v>
      </c>
      <c r="H620" s="32">
        <v>144.80000000000001</v>
      </c>
      <c r="I620" s="51">
        <f>(VLOOKUP(F620,'Spring Selection'!$S$3:$Y$5,7))*2.2*H620</f>
        <v>98.156842732586412</v>
      </c>
      <c r="J620" s="49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</row>
    <row r="621" spans="1:30" x14ac:dyDescent="0.2">
      <c r="A621" s="37">
        <v>1727</v>
      </c>
      <c r="B621" s="37">
        <f t="shared" si="40"/>
        <v>6051</v>
      </c>
      <c r="C621" s="37">
        <v>125.1</v>
      </c>
      <c r="D621" s="45">
        <f>(VLOOKUP(A621,'Spring Selection'!$S$3:$Y$5,7))*2.2*C621</f>
        <v>83.213207007122151</v>
      </c>
      <c r="E621" s="37"/>
      <c r="F621" s="37">
        <v>2300</v>
      </c>
      <c r="G621" s="37">
        <f t="shared" si="41"/>
        <v>6051</v>
      </c>
      <c r="H621" s="37">
        <v>144.80000000000001</v>
      </c>
      <c r="I621" s="51">
        <f>(VLOOKUP(F621,'Spring Selection'!$S$3:$Y$5,7))*2.2*H621</f>
        <v>98.156842732586412</v>
      </c>
      <c r="J621" s="49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</row>
    <row r="622" spans="1:30" ht="15.75" thickBot="1" x14ac:dyDescent="0.25">
      <c r="A622" s="32">
        <v>1727</v>
      </c>
      <c r="B622" s="32">
        <f t="shared" si="40"/>
        <v>6150</v>
      </c>
      <c r="C622" s="32">
        <v>126.8</v>
      </c>
      <c r="D622" s="45">
        <f>(VLOOKUP(A622,'Spring Selection'!$S$3:$Y$5,7))*2.2*C622</f>
        <v>84.344001986435558</v>
      </c>
      <c r="E622" s="32"/>
      <c r="F622" s="32">
        <v>2300</v>
      </c>
      <c r="G622" s="32">
        <f t="shared" si="41"/>
        <v>6150</v>
      </c>
      <c r="H622" s="32">
        <v>146.69999999999999</v>
      </c>
      <c r="I622" s="51">
        <f>(VLOOKUP(F622,'Spring Selection'!$S$3:$Y$5,7))*2.2*H622</f>
        <v>99.444812354077513</v>
      </c>
      <c r="J622" s="49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</row>
    <row r="623" spans="1:30" x14ac:dyDescent="0.2">
      <c r="A623" s="37">
        <v>1727</v>
      </c>
      <c r="B623" s="37">
        <f t="shared" si="40"/>
        <v>6151</v>
      </c>
      <c r="C623" s="37">
        <v>126.8</v>
      </c>
      <c r="D623" s="45">
        <f>(VLOOKUP(A623,'Spring Selection'!$S$3:$Y$5,7))*2.2*C623</f>
        <v>84.344001986435558</v>
      </c>
      <c r="E623" s="37"/>
      <c r="F623" s="37">
        <v>2300</v>
      </c>
      <c r="G623" s="37">
        <f t="shared" si="41"/>
        <v>6151</v>
      </c>
      <c r="H623" s="37">
        <v>146.69999999999999</v>
      </c>
      <c r="I623" s="51">
        <f>(VLOOKUP(F623,'Spring Selection'!$S$3:$Y$5,7))*2.2*H623</f>
        <v>99.444812354077513</v>
      </c>
      <c r="J623" s="49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</row>
    <row r="624" spans="1:30" ht="15.75" thickBot="1" x14ac:dyDescent="0.25">
      <c r="A624" s="32">
        <v>1727</v>
      </c>
      <c r="B624" s="32">
        <f t="shared" si="40"/>
        <v>6250</v>
      </c>
      <c r="C624" s="32">
        <v>128.5</v>
      </c>
      <c r="D624" s="45">
        <f>(VLOOKUP(A624,'Spring Selection'!$S$3:$Y$5,7))*2.2*C624</f>
        <v>85.474796965748965</v>
      </c>
      <c r="E624" s="32"/>
      <c r="F624" s="32">
        <v>2300</v>
      </c>
      <c r="G624" s="32">
        <f t="shared" si="41"/>
        <v>6250</v>
      </c>
      <c r="H624" s="32">
        <v>148.69999999999999</v>
      </c>
      <c r="I624" s="51">
        <f>(VLOOKUP(F624,'Spring Selection'!$S$3:$Y$5,7))*2.2*H624</f>
        <v>100.80056985038397</v>
      </c>
      <c r="J624" s="49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</row>
    <row r="625" spans="1:30" x14ac:dyDescent="0.2">
      <c r="A625" s="37">
        <v>1727</v>
      </c>
      <c r="B625" s="37">
        <f t="shared" si="40"/>
        <v>6251</v>
      </c>
      <c r="C625" s="37">
        <v>151.19999999999999</v>
      </c>
      <c r="D625" s="45">
        <f>(VLOOKUP(A625,'Spring Selection'!$S$3:$Y$5,7))*2.2*C625</f>
        <v>100.5742358071692</v>
      </c>
      <c r="E625" s="37"/>
      <c r="F625" s="37">
        <v>2300</v>
      </c>
      <c r="G625" s="37">
        <f t="shared" si="41"/>
        <v>6251</v>
      </c>
      <c r="H625" s="37">
        <v>171.3</v>
      </c>
      <c r="I625" s="51">
        <f>(VLOOKUP(F625,'Spring Selection'!$S$3:$Y$5,7))*2.2*H625</f>
        <v>116.12062955864677</v>
      </c>
      <c r="J625" s="49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</row>
    <row r="626" spans="1:30" ht="15.75" thickBot="1" x14ac:dyDescent="0.25">
      <c r="A626" s="32">
        <v>1727</v>
      </c>
      <c r="B626" s="32">
        <f t="shared" si="40"/>
        <v>6350</v>
      </c>
      <c r="C626" s="32">
        <v>153.19999999999999</v>
      </c>
      <c r="D626" s="45">
        <f>(VLOOKUP(A626,'Spring Selection'!$S$3:$Y$5,7))*2.2*C626</f>
        <v>101.90458284165557</v>
      </c>
      <c r="E626" s="32"/>
      <c r="F626" s="32">
        <v>2300</v>
      </c>
      <c r="G626" s="32">
        <f t="shared" si="41"/>
        <v>6350</v>
      </c>
      <c r="H626" s="32">
        <v>173.6</v>
      </c>
      <c r="I626" s="51">
        <f>(VLOOKUP(F626,'Spring Selection'!$S$3:$Y$5,7))*2.2*H626</f>
        <v>117.67975067939916</v>
      </c>
      <c r="J626" s="49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</row>
    <row r="627" spans="1:30" x14ac:dyDescent="0.2">
      <c r="A627" s="37">
        <v>1727</v>
      </c>
      <c r="B627" s="37">
        <f t="shared" si="40"/>
        <v>6351</v>
      </c>
      <c r="C627" s="37">
        <v>153.19999999999999</v>
      </c>
      <c r="D627" s="45">
        <f>(VLOOKUP(A627,'Spring Selection'!$S$3:$Y$5,7))*2.2*C627</f>
        <v>101.90458284165557</v>
      </c>
      <c r="E627" s="37"/>
      <c r="F627" s="37">
        <v>2300</v>
      </c>
      <c r="G627" s="37">
        <f t="shared" si="41"/>
        <v>6351</v>
      </c>
      <c r="H627" s="37">
        <v>173.6</v>
      </c>
      <c r="I627" s="51">
        <f>(VLOOKUP(F627,'Spring Selection'!$S$3:$Y$5,7))*2.2*H627</f>
        <v>117.67975067939916</v>
      </c>
      <c r="J627" s="49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</row>
    <row r="628" spans="1:30" ht="15.75" thickBot="1" x14ac:dyDescent="0.25">
      <c r="A628" s="32">
        <v>1727</v>
      </c>
      <c r="B628" s="32">
        <f t="shared" si="40"/>
        <v>6450</v>
      </c>
      <c r="C628" s="32">
        <v>155.30000000000001</v>
      </c>
      <c r="D628" s="45">
        <f>(VLOOKUP(A628,'Spring Selection'!$S$3:$Y$5,7))*2.2*C628</f>
        <v>103.30144722786628</v>
      </c>
      <c r="E628" s="32"/>
      <c r="F628" s="32">
        <v>2300</v>
      </c>
      <c r="G628" s="32">
        <f t="shared" si="41"/>
        <v>6450</v>
      </c>
      <c r="H628" s="32">
        <v>175.9</v>
      </c>
      <c r="I628" s="51">
        <f>(VLOOKUP(F628,'Spring Selection'!$S$3:$Y$5,7))*2.2*H628</f>
        <v>119.23887180015159</v>
      </c>
      <c r="J628" s="49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</row>
    <row r="629" spans="1:30" x14ac:dyDescent="0.2">
      <c r="A629" s="37">
        <v>1727</v>
      </c>
      <c r="B629" s="37">
        <f t="shared" si="40"/>
        <v>6451</v>
      </c>
      <c r="C629" s="37">
        <v>155.30000000000001</v>
      </c>
      <c r="D629" s="45">
        <f>(VLOOKUP(A629,'Spring Selection'!$S$3:$Y$5,7))*2.2*C629</f>
        <v>103.30144722786628</v>
      </c>
      <c r="E629" s="37"/>
      <c r="F629" s="37">
        <v>2300</v>
      </c>
      <c r="G629" s="37">
        <f t="shared" si="41"/>
        <v>6451</v>
      </c>
      <c r="H629" s="37">
        <v>175.9</v>
      </c>
      <c r="I629" s="51">
        <f>(VLOOKUP(F629,'Spring Selection'!$S$3:$Y$5,7))*2.2*H629</f>
        <v>119.23887180015159</v>
      </c>
      <c r="J629" s="49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</row>
    <row r="630" spans="1:30" ht="15.75" thickBot="1" x14ac:dyDescent="0.25">
      <c r="A630" s="32">
        <v>1727</v>
      </c>
      <c r="B630" s="32">
        <f t="shared" si="40"/>
        <v>6550</v>
      </c>
      <c r="C630" s="32">
        <v>157.4</v>
      </c>
      <c r="D630" s="45">
        <f>(VLOOKUP(A630,'Spring Selection'!$S$3:$Y$5,7))*2.2*C630</f>
        <v>104.69831161407696</v>
      </c>
      <c r="E630" s="32"/>
      <c r="F630" s="32">
        <v>2300</v>
      </c>
      <c r="G630" s="32">
        <f t="shared" si="41"/>
        <v>6550</v>
      </c>
      <c r="H630" s="32">
        <v>178.3</v>
      </c>
      <c r="I630" s="51">
        <f>(VLOOKUP(F630,'Spring Selection'!$S$3:$Y$5,7))*2.2*H630</f>
        <v>120.86578079571932</v>
      </c>
      <c r="J630" s="49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</row>
    <row r="631" spans="1:30" x14ac:dyDescent="0.2">
      <c r="A631" s="37">
        <v>1727</v>
      </c>
      <c r="B631" s="37">
        <f t="shared" si="40"/>
        <v>6551</v>
      </c>
      <c r="C631" s="37">
        <v>157.4</v>
      </c>
      <c r="D631" s="45">
        <f>(VLOOKUP(A631,'Spring Selection'!$S$3:$Y$5,7))*2.2*C631</f>
        <v>104.69831161407696</v>
      </c>
      <c r="E631" s="37"/>
      <c r="F631" s="37">
        <v>2300</v>
      </c>
      <c r="G631" s="37">
        <f t="shared" si="41"/>
        <v>6551</v>
      </c>
      <c r="H631" s="37">
        <v>178.3</v>
      </c>
      <c r="I631" s="51">
        <f>(VLOOKUP(F631,'Spring Selection'!$S$3:$Y$5,7))*2.2*H631</f>
        <v>120.86578079571932</v>
      </c>
      <c r="J631" s="49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</row>
    <row r="632" spans="1:30" ht="15.75" thickBot="1" x14ac:dyDescent="0.25">
      <c r="A632" s="32">
        <v>1727</v>
      </c>
      <c r="B632" s="32">
        <f t="shared" si="40"/>
        <v>6650</v>
      </c>
      <c r="C632" s="32">
        <v>159.4</v>
      </c>
      <c r="D632" s="45">
        <f>(VLOOKUP(A632,'Spring Selection'!$S$3:$Y$5,7))*2.2*C632</f>
        <v>106.02865864856332</v>
      </c>
      <c r="E632" s="32"/>
      <c r="F632" s="32">
        <v>2300</v>
      </c>
      <c r="G632" s="32">
        <f t="shared" si="41"/>
        <v>6650</v>
      </c>
      <c r="H632" s="32">
        <v>180.6</v>
      </c>
      <c r="I632" s="51">
        <f>(VLOOKUP(F632,'Spring Selection'!$S$3:$Y$5,7))*2.2*H632</f>
        <v>122.42490191647171</v>
      </c>
      <c r="J632" s="49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</row>
    <row r="633" spans="1:30" x14ac:dyDescent="0.2">
      <c r="A633" s="42"/>
      <c r="B633" s="42"/>
      <c r="C633" s="42"/>
      <c r="D633" s="46"/>
      <c r="E633" s="42"/>
      <c r="F633" s="42"/>
      <c r="G633" s="42"/>
      <c r="H633" s="42"/>
      <c r="I633" s="52"/>
      <c r="J633" s="49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</row>
    <row r="634" spans="1:30" x14ac:dyDescent="0.2">
      <c r="A634" s="42"/>
      <c r="B634" s="42"/>
      <c r="C634" s="42"/>
      <c r="D634" s="46"/>
      <c r="E634" s="42"/>
      <c r="F634" s="42"/>
      <c r="G634" s="42"/>
      <c r="H634" s="42"/>
      <c r="I634" s="52"/>
      <c r="J634" s="49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</row>
    <row r="635" spans="1:30" x14ac:dyDescent="0.2">
      <c r="A635" s="42"/>
      <c r="B635" s="42"/>
      <c r="C635" s="42"/>
      <c r="D635" s="46"/>
      <c r="E635" s="42"/>
      <c r="F635" s="42"/>
      <c r="G635" s="42"/>
      <c r="H635" s="42"/>
      <c r="I635" s="52"/>
      <c r="J635" s="49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</row>
    <row r="636" spans="1:30" x14ac:dyDescent="0.2">
      <c r="A636" s="43" t="s">
        <v>145</v>
      </c>
      <c r="B636" s="42"/>
      <c r="C636" s="42"/>
      <c r="D636" s="46" t="s">
        <v>147</v>
      </c>
      <c r="E636" s="42"/>
      <c r="F636" s="42"/>
      <c r="G636" s="42"/>
      <c r="H636" s="42"/>
      <c r="I636" s="46"/>
      <c r="J636" s="49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</row>
    <row r="637" spans="1:30" ht="15.75" thickBot="1" x14ac:dyDescent="0.25">
      <c r="A637" s="35" t="s">
        <v>140</v>
      </c>
      <c r="B637" s="32" t="s">
        <v>141</v>
      </c>
      <c r="C637" s="32" t="s">
        <v>142</v>
      </c>
      <c r="D637" s="44" t="s">
        <v>3</v>
      </c>
      <c r="E637" s="32"/>
      <c r="F637" s="32" t="s">
        <v>140</v>
      </c>
      <c r="G637" s="32" t="s">
        <v>141</v>
      </c>
      <c r="H637" s="32" t="s">
        <v>142</v>
      </c>
      <c r="I637" s="44" t="s">
        <v>3</v>
      </c>
      <c r="J637" s="49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</row>
    <row r="638" spans="1:30" x14ac:dyDescent="0.2">
      <c r="A638" s="39">
        <v>2301</v>
      </c>
      <c r="B638" s="37">
        <v>2351</v>
      </c>
      <c r="C638" s="37">
        <v>52.8</v>
      </c>
      <c r="D638" s="45">
        <f>(VLOOKUP(A638,'Spring Selection'!$S$3:$Y$5,7))*2.2*C638</f>
        <v>35.791997902490067</v>
      </c>
      <c r="E638" s="37"/>
      <c r="F638" s="37">
        <v>2874</v>
      </c>
      <c r="G638" s="37">
        <f t="shared" ref="G638:G669" si="42">B638</f>
        <v>2351</v>
      </c>
      <c r="H638" s="37">
        <v>60.2</v>
      </c>
      <c r="I638" s="45">
        <f>(VLOOKUP(F638,'Spring Selection'!$S$3:$Y$5,7))*2.2*H638</f>
        <v>40.808300638823908</v>
      </c>
      <c r="J638" s="49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</row>
    <row r="639" spans="1:30" ht="15.75" thickBot="1" x14ac:dyDescent="0.25">
      <c r="A639" s="35">
        <v>2301</v>
      </c>
      <c r="B639" s="32">
        <v>2450</v>
      </c>
      <c r="C639" s="32">
        <v>54.5</v>
      </c>
      <c r="D639" s="45">
        <f>(VLOOKUP(A639,'Spring Selection'!$S$3:$Y$5,7))*2.2*C639</f>
        <v>36.944391774350542</v>
      </c>
      <c r="E639" s="32"/>
      <c r="F639" s="32">
        <v>2874</v>
      </c>
      <c r="G639" s="32">
        <f t="shared" si="42"/>
        <v>2450</v>
      </c>
      <c r="H639" s="32">
        <v>62.1</v>
      </c>
      <c r="I639" s="45">
        <f>(VLOOKUP(F639,'Spring Selection'!$S$3:$Y$5,7))*2.2*H639</f>
        <v>42.096270260315023</v>
      </c>
      <c r="J639" s="49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</row>
    <row r="640" spans="1:30" x14ac:dyDescent="0.2">
      <c r="A640" s="39">
        <v>2301</v>
      </c>
      <c r="B640" s="37">
        <f t="shared" ref="B640:B670" si="43">B638+100</f>
        <v>2451</v>
      </c>
      <c r="C640" s="37">
        <v>54.5</v>
      </c>
      <c r="D640" s="45">
        <f>(VLOOKUP(A640,'Spring Selection'!$S$3:$Y$5,7))*2.2*C640</f>
        <v>36.944391774350542</v>
      </c>
      <c r="E640" s="37"/>
      <c r="F640" s="37">
        <v>2874</v>
      </c>
      <c r="G640" s="37">
        <f t="shared" si="42"/>
        <v>2451</v>
      </c>
      <c r="H640" s="37">
        <v>62.1</v>
      </c>
      <c r="I640" s="45">
        <f>(VLOOKUP(F640,'Spring Selection'!$S$3:$Y$5,7))*2.2*H640</f>
        <v>42.096270260315023</v>
      </c>
      <c r="J640" s="49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</row>
    <row r="641" spans="1:30" ht="15.75" thickBot="1" x14ac:dyDescent="0.25">
      <c r="A641" s="35">
        <v>2301</v>
      </c>
      <c r="B641" s="32">
        <f t="shared" si="43"/>
        <v>2550</v>
      </c>
      <c r="C641" s="32">
        <v>56.3</v>
      </c>
      <c r="D641" s="45">
        <f>(VLOOKUP(A641,'Spring Selection'!$S$3:$Y$5,7))*2.2*C641</f>
        <v>38.164573521026341</v>
      </c>
      <c r="E641" s="32"/>
      <c r="F641" s="32">
        <v>2874</v>
      </c>
      <c r="G641" s="32">
        <f t="shared" si="42"/>
        <v>2550</v>
      </c>
      <c r="H641" s="32">
        <v>64.099999999999994</v>
      </c>
      <c r="I641" s="45">
        <f>(VLOOKUP(F641,'Spring Selection'!$S$3:$Y$5,7))*2.2*H641</f>
        <v>43.452027756621462</v>
      </c>
      <c r="J641" s="49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</row>
    <row r="642" spans="1:30" x14ac:dyDescent="0.2">
      <c r="A642" s="39">
        <v>2301</v>
      </c>
      <c r="B642" s="37">
        <f t="shared" si="43"/>
        <v>2551</v>
      </c>
      <c r="C642" s="37">
        <v>56.3</v>
      </c>
      <c r="D642" s="45">
        <f>(VLOOKUP(A642,'Spring Selection'!$S$3:$Y$5,7))*2.2*C642</f>
        <v>38.164573521026341</v>
      </c>
      <c r="E642" s="37"/>
      <c r="F642" s="37">
        <v>2874</v>
      </c>
      <c r="G642" s="37">
        <f t="shared" si="42"/>
        <v>2551</v>
      </c>
      <c r="H642" s="37">
        <v>64.099999999999994</v>
      </c>
      <c r="I642" s="45">
        <f>(VLOOKUP(F642,'Spring Selection'!$S$3:$Y$5,7))*2.2*H642</f>
        <v>43.452027756621462</v>
      </c>
      <c r="J642" s="49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</row>
    <row r="643" spans="1:30" ht="15.75" thickBot="1" x14ac:dyDescent="0.25">
      <c r="A643" s="35">
        <v>2301</v>
      </c>
      <c r="B643" s="32">
        <f t="shared" si="43"/>
        <v>2650</v>
      </c>
      <c r="C643" s="32">
        <v>58</v>
      </c>
      <c r="D643" s="45">
        <f>(VLOOKUP(A643,'Spring Selection'!$S$3:$Y$5,7))*2.2*C643</f>
        <v>39.316967392886816</v>
      </c>
      <c r="E643" s="32"/>
      <c r="F643" s="32">
        <v>2874</v>
      </c>
      <c r="G643" s="32">
        <f t="shared" si="42"/>
        <v>2650</v>
      </c>
      <c r="H643" s="32">
        <v>66.099999999999994</v>
      </c>
      <c r="I643" s="45">
        <f>(VLOOKUP(F643,'Spring Selection'!$S$3:$Y$5,7))*2.2*H643</f>
        <v>44.807785252927907</v>
      </c>
      <c r="J643" s="49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</row>
    <row r="644" spans="1:30" x14ac:dyDescent="0.2">
      <c r="A644" s="39">
        <v>2301</v>
      </c>
      <c r="B644" s="37">
        <f t="shared" si="43"/>
        <v>2651</v>
      </c>
      <c r="C644" s="37">
        <v>58</v>
      </c>
      <c r="D644" s="45">
        <f>(VLOOKUP(A644,'Spring Selection'!$S$3:$Y$5,7))*2.2*C644</f>
        <v>39.316967392886816</v>
      </c>
      <c r="E644" s="37"/>
      <c r="F644" s="37">
        <v>2874</v>
      </c>
      <c r="G644" s="37">
        <f t="shared" si="42"/>
        <v>2651</v>
      </c>
      <c r="H644" s="37">
        <v>66.099999999999994</v>
      </c>
      <c r="I644" s="45">
        <f>(VLOOKUP(F644,'Spring Selection'!$S$3:$Y$5,7))*2.2*H644</f>
        <v>44.807785252927907</v>
      </c>
      <c r="J644" s="49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</row>
    <row r="645" spans="1:30" ht="15.75" thickBot="1" x14ac:dyDescent="0.25">
      <c r="A645" s="35">
        <v>2301</v>
      </c>
      <c r="B645" s="32">
        <f t="shared" si="43"/>
        <v>2750</v>
      </c>
      <c r="C645" s="32">
        <v>59.8</v>
      </c>
      <c r="D645" s="45">
        <f>(VLOOKUP(A645,'Spring Selection'!$S$3:$Y$5,7))*2.2*C645</f>
        <v>40.537149139562615</v>
      </c>
      <c r="E645" s="32"/>
      <c r="F645" s="32">
        <v>2874</v>
      </c>
      <c r="G645" s="32">
        <f t="shared" si="42"/>
        <v>2750</v>
      </c>
      <c r="H645" s="32">
        <v>68.2</v>
      </c>
      <c r="I645" s="45">
        <f>(VLOOKUP(F645,'Spring Selection'!$S$3:$Y$5,7))*2.2*H645</f>
        <v>46.231330624049676</v>
      </c>
      <c r="J645" s="49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</row>
    <row r="646" spans="1:30" x14ac:dyDescent="0.2">
      <c r="A646" s="39">
        <v>2301</v>
      </c>
      <c r="B646" s="37">
        <f t="shared" si="43"/>
        <v>2751</v>
      </c>
      <c r="C646" s="37">
        <v>59.8</v>
      </c>
      <c r="D646" s="45">
        <f>(VLOOKUP(A646,'Spring Selection'!$S$3:$Y$5,7))*2.2*C646</f>
        <v>40.537149139562615</v>
      </c>
      <c r="E646" s="37"/>
      <c r="F646" s="37">
        <v>2874</v>
      </c>
      <c r="G646" s="37">
        <f t="shared" si="42"/>
        <v>2751</v>
      </c>
      <c r="H646" s="37">
        <v>68.2</v>
      </c>
      <c r="I646" s="45">
        <f>(VLOOKUP(F646,'Spring Selection'!$S$3:$Y$5,7))*2.2*H646</f>
        <v>46.231330624049676</v>
      </c>
      <c r="J646" s="49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</row>
    <row r="647" spans="1:30" ht="15.75" thickBot="1" x14ac:dyDescent="0.25">
      <c r="A647" s="35">
        <v>2301</v>
      </c>
      <c r="B647" s="32">
        <f t="shared" si="43"/>
        <v>2850</v>
      </c>
      <c r="C647" s="32">
        <v>66.400000000000006</v>
      </c>
      <c r="D647" s="45">
        <f>(VLOOKUP(A647,'Spring Selection'!$S$3:$Y$5,7))*2.2*C647</f>
        <v>45.011148877373877</v>
      </c>
      <c r="E647" s="32"/>
      <c r="F647" s="32">
        <v>2874</v>
      </c>
      <c r="G647" s="32">
        <f t="shared" si="42"/>
        <v>2850</v>
      </c>
      <c r="H647" s="32">
        <v>77</v>
      </c>
      <c r="I647" s="45">
        <f>(VLOOKUP(F647,'Spring Selection'!$S$3:$Y$5,7))*2.2*H647</f>
        <v>52.196663607798016</v>
      </c>
      <c r="J647" s="49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</row>
    <row r="648" spans="1:30" x14ac:dyDescent="0.2">
      <c r="A648" s="39">
        <v>2301</v>
      </c>
      <c r="B648" s="37">
        <f t="shared" si="43"/>
        <v>2851</v>
      </c>
      <c r="C648" s="37">
        <v>66.400000000000006</v>
      </c>
      <c r="D648" s="45">
        <f>(VLOOKUP(A648,'Spring Selection'!$S$3:$Y$5,7))*2.2*C648</f>
        <v>45.011148877373877</v>
      </c>
      <c r="E648" s="37"/>
      <c r="F648" s="37">
        <v>2874</v>
      </c>
      <c r="G648" s="37">
        <f t="shared" si="42"/>
        <v>2851</v>
      </c>
      <c r="H648" s="37">
        <v>77</v>
      </c>
      <c r="I648" s="45">
        <f>(VLOOKUP(F648,'Spring Selection'!$S$3:$Y$5,7))*2.2*H648</f>
        <v>52.196663607798016</v>
      </c>
      <c r="J648" s="49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</row>
    <row r="649" spans="1:30" ht="15.75" thickBot="1" x14ac:dyDescent="0.25">
      <c r="A649" s="35">
        <v>2301</v>
      </c>
      <c r="B649" s="32">
        <f t="shared" si="43"/>
        <v>2950</v>
      </c>
      <c r="C649" s="32">
        <v>68.099999999999994</v>
      </c>
      <c r="D649" s="45">
        <f>(VLOOKUP(A649,'Spring Selection'!$S$3:$Y$5,7))*2.2*C649</f>
        <v>46.163542749234345</v>
      </c>
      <c r="E649" s="32"/>
      <c r="F649" s="32">
        <v>2874</v>
      </c>
      <c r="G649" s="32">
        <f t="shared" si="42"/>
        <v>2950</v>
      </c>
      <c r="H649" s="32">
        <v>79</v>
      </c>
      <c r="I649" s="45">
        <f>(VLOOKUP(F649,'Spring Selection'!$S$3:$Y$5,7))*2.2*H649</f>
        <v>53.552421104104461</v>
      </c>
      <c r="J649" s="49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</row>
    <row r="650" spans="1:30" x14ac:dyDescent="0.2">
      <c r="A650" s="39">
        <v>2301</v>
      </c>
      <c r="B650" s="37">
        <f t="shared" si="43"/>
        <v>2951</v>
      </c>
      <c r="C650" s="37">
        <v>68.099999999999994</v>
      </c>
      <c r="D650" s="45">
        <f>(VLOOKUP(A650,'Spring Selection'!$S$3:$Y$5,7))*2.2*C650</f>
        <v>46.163542749234345</v>
      </c>
      <c r="E650" s="37"/>
      <c r="F650" s="37">
        <v>2874</v>
      </c>
      <c r="G650" s="37">
        <f t="shared" si="42"/>
        <v>2951</v>
      </c>
      <c r="H650" s="37">
        <v>79</v>
      </c>
      <c r="I650" s="45">
        <f>(VLOOKUP(F650,'Spring Selection'!$S$3:$Y$5,7))*2.2*H650</f>
        <v>53.552421104104461</v>
      </c>
      <c r="J650" s="49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</row>
    <row r="651" spans="1:30" ht="15.75" thickBot="1" x14ac:dyDescent="0.25">
      <c r="A651" s="35">
        <v>2301</v>
      </c>
      <c r="B651" s="32">
        <f t="shared" si="43"/>
        <v>3050</v>
      </c>
      <c r="C651" s="32">
        <v>70.8</v>
      </c>
      <c r="D651" s="45">
        <f>(VLOOKUP(A651,'Spring Selection'!$S$3:$Y$5,7))*2.2*C651</f>
        <v>47.993815369248047</v>
      </c>
      <c r="E651" s="32"/>
      <c r="F651" s="32">
        <v>2874</v>
      </c>
      <c r="G651" s="32">
        <f t="shared" si="42"/>
        <v>3050</v>
      </c>
      <c r="H651" s="32">
        <v>81</v>
      </c>
      <c r="I651" s="45">
        <f>(VLOOKUP(F651,'Spring Selection'!$S$3:$Y$5,7))*2.2*H651</f>
        <v>54.908178600410906</v>
      </c>
      <c r="J651" s="49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</row>
    <row r="652" spans="1:30" x14ac:dyDescent="0.2">
      <c r="A652" s="39">
        <v>2301</v>
      </c>
      <c r="B652" s="37">
        <f t="shared" si="43"/>
        <v>3051</v>
      </c>
      <c r="C652" s="37">
        <v>70.8</v>
      </c>
      <c r="D652" s="45">
        <f>(VLOOKUP(A652,'Spring Selection'!$S$3:$Y$5,7))*2.2*C652</f>
        <v>47.993815369248047</v>
      </c>
      <c r="E652" s="37"/>
      <c r="F652" s="37">
        <v>2874</v>
      </c>
      <c r="G652" s="37">
        <f t="shared" si="42"/>
        <v>3051</v>
      </c>
      <c r="H652" s="37">
        <v>81</v>
      </c>
      <c r="I652" s="45">
        <f>(VLOOKUP(F652,'Spring Selection'!$S$3:$Y$5,7))*2.2*H652</f>
        <v>54.908178600410906</v>
      </c>
      <c r="J652" s="49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</row>
    <row r="653" spans="1:30" ht="15.75" thickBot="1" x14ac:dyDescent="0.25">
      <c r="A653" s="35">
        <v>2301</v>
      </c>
      <c r="B653" s="32">
        <f t="shared" si="43"/>
        <v>3150</v>
      </c>
      <c r="C653" s="32">
        <v>72.5</v>
      </c>
      <c r="D653" s="45">
        <f>(VLOOKUP(A653,'Spring Selection'!$S$3:$Y$5,7))*2.2*C653</f>
        <v>49.146209241108522</v>
      </c>
      <c r="E653" s="32"/>
      <c r="F653" s="32">
        <v>2874</v>
      </c>
      <c r="G653" s="32">
        <f t="shared" si="42"/>
        <v>3150</v>
      </c>
      <c r="H653" s="32">
        <v>83</v>
      </c>
      <c r="I653" s="45">
        <f>(VLOOKUP(F653,'Spring Selection'!$S$3:$Y$5,7))*2.2*H653</f>
        <v>56.263936096717345</v>
      </c>
      <c r="J653" s="49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</row>
    <row r="654" spans="1:30" x14ac:dyDescent="0.2">
      <c r="A654" s="39">
        <v>2301</v>
      </c>
      <c r="B654" s="37">
        <f t="shared" si="43"/>
        <v>3151</v>
      </c>
      <c r="C654" s="37">
        <v>72.5</v>
      </c>
      <c r="D654" s="45">
        <f>(VLOOKUP(A654,'Spring Selection'!$S$3:$Y$5,7))*2.2*C654</f>
        <v>49.146209241108522</v>
      </c>
      <c r="E654" s="37"/>
      <c r="F654" s="37">
        <v>2874</v>
      </c>
      <c r="G654" s="37">
        <f t="shared" si="42"/>
        <v>3151</v>
      </c>
      <c r="H654" s="37">
        <v>83</v>
      </c>
      <c r="I654" s="45">
        <f>(VLOOKUP(F654,'Spring Selection'!$S$3:$Y$5,7))*2.2*H654</f>
        <v>56.263936096717345</v>
      </c>
      <c r="J654" s="49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</row>
    <row r="655" spans="1:30" ht="15.75" thickBot="1" x14ac:dyDescent="0.25">
      <c r="A655" s="35">
        <v>2301</v>
      </c>
      <c r="B655" s="32">
        <f t="shared" si="43"/>
        <v>3250</v>
      </c>
      <c r="C655" s="32">
        <v>74.3</v>
      </c>
      <c r="D655" s="45">
        <f>(VLOOKUP(A655,'Spring Selection'!$S$3:$Y$5,7))*2.2*C655</f>
        <v>50.366390987784321</v>
      </c>
      <c r="E655" s="32"/>
      <c r="F655" s="32">
        <v>2874</v>
      </c>
      <c r="G655" s="32">
        <f t="shared" si="42"/>
        <v>3250</v>
      </c>
      <c r="H655" s="32">
        <v>85</v>
      </c>
      <c r="I655" s="45">
        <f>(VLOOKUP(F655,'Spring Selection'!$S$3:$Y$5,7))*2.2*H655</f>
        <v>57.61969359302379</v>
      </c>
      <c r="J655" s="49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</row>
    <row r="656" spans="1:30" x14ac:dyDescent="0.2">
      <c r="A656" s="39">
        <v>2301</v>
      </c>
      <c r="B656" s="37">
        <f t="shared" si="43"/>
        <v>3251</v>
      </c>
      <c r="C656" s="37">
        <v>74.3</v>
      </c>
      <c r="D656" s="45">
        <f>(VLOOKUP(A656,'Spring Selection'!$S$3:$Y$5,7))*2.2*C656</f>
        <v>50.366390987784321</v>
      </c>
      <c r="E656" s="37"/>
      <c r="F656" s="37">
        <v>2874</v>
      </c>
      <c r="G656" s="37">
        <f t="shared" si="42"/>
        <v>3251</v>
      </c>
      <c r="H656" s="37">
        <v>85</v>
      </c>
      <c r="I656" s="45">
        <f>(VLOOKUP(F656,'Spring Selection'!$S$3:$Y$5,7))*2.2*H656</f>
        <v>57.61969359302379</v>
      </c>
      <c r="J656" s="49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</row>
    <row r="657" spans="1:30" ht="15.75" thickBot="1" x14ac:dyDescent="0.25">
      <c r="A657" s="35">
        <v>2301</v>
      </c>
      <c r="B657" s="32">
        <f t="shared" si="43"/>
        <v>3350</v>
      </c>
      <c r="C657" s="32">
        <v>76.099999999999994</v>
      </c>
      <c r="D657" s="45">
        <f>(VLOOKUP(A657,'Spring Selection'!$S$3:$Y$5,7))*2.2*C657</f>
        <v>51.586572734460113</v>
      </c>
      <c r="E657" s="32"/>
      <c r="F657" s="32">
        <v>2874</v>
      </c>
      <c r="G657" s="32">
        <f t="shared" si="42"/>
        <v>3350</v>
      </c>
      <c r="H657" s="32">
        <v>87</v>
      </c>
      <c r="I657" s="45">
        <f>(VLOOKUP(F657,'Spring Selection'!$S$3:$Y$5,7))*2.2*H657</f>
        <v>58.975451089330228</v>
      </c>
      <c r="J657" s="49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</row>
    <row r="658" spans="1:30" x14ac:dyDescent="0.2">
      <c r="A658" s="39">
        <v>2301</v>
      </c>
      <c r="B658" s="37">
        <f t="shared" si="43"/>
        <v>3351</v>
      </c>
      <c r="C658" s="37">
        <v>76.099999999999994</v>
      </c>
      <c r="D658" s="45">
        <f>(VLOOKUP(A658,'Spring Selection'!$S$3:$Y$5,7))*2.2*C658</f>
        <v>51.586572734460113</v>
      </c>
      <c r="E658" s="37"/>
      <c r="F658" s="37">
        <v>2874</v>
      </c>
      <c r="G658" s="37">
        <f t="shared" si="42"/>
        <v>3351</v>
      </c>
      <c r="H658" s="37">
        <v>87</v>
      </c>
      <c r="I658" s="45">
        <f>(VLOOKUP(F658,'Spring Selection'!$S$3:$Y$5,7))*2.2*H658</f>
        <v>58.975451089330228</v>
      </c>
      <c r="J658" s="49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</row>
    <row r="659" spans="1:30" ht="15.75" thickBot="1" x14ac:dyDescent="0.25">
      <c r="A659" s="35">
        <v>2301</v>
      </c>
      <c r="B659" s="32">
        <f t="shared" si="43"/>
        <v>3450</v>
      </c>
      <c r="C659" s="32">
        <v>77.8</v>
      </c>
      <c r="D659" s="45">
        <f>(VLOOKUP(A659,'Spring Selection'!$S$3:$Y$5,7))*2.2*C659</f>
        <v>52.738966606320595</v>
      </c>
      <c r="E659" s="32"/>
      <c r="F659" s="32">
        <v>2874</v>
      </c>
      <c r="G659" s="32">
        <f t="shared" si="42"/>
        <v>3450</v>
      </c>
      <c r="H659" s="32">
        <v>89</v>
      </c>
      <c r="I659" s="45">
        <f>(VLOOKUP(F659,'Spring Selection'!$S$3:$Y$5,7))*2.2*H659</f>
        <v>60.331208585636674</v>
      </c>
      <c r="J659" s="49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</row>
    <row r="660" spans="1:30" x14ac:dyDescent="0.2">
      <c r="A660" s="39">
        <v>2301</v>
      </c>
      <c r="B660" s="37">
        <f t="shared" si="43"/>
        <v>3451</v>
      </c>
      <c r="C660" s="37">
        <v>77.8</v>
      </c>
      <c r="D660" s="45">
        <f>(VLOOKUP(A660,'Spring Selection'!$S$3:$Y$5,7))*2.2*C660</f>
        <v>52.738966606320595</v>
      </c>
      <c r="E660" s="37"/>
      <c r="F660" s="37">
        <v>2874</v>
      </c>
      <c r="G660" s="37">
        <f t="shared" si="42"/>
        <v>3451</v>
      </c>
      <c r="H660" s="37">
        <v>89</v>
      </c>
      <c r="I660" s="45">
        <f>(VLOOKUP(F660,'Spring Selection'!$S$3:$Y$5,7))*2.2*H660</f>
        <v>60.331208585636674</v>
      </c>
      <c r="J660" s="49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</row>
    <row r="661" spans="1:30" ht="15.75" thickBot="1" x14ac:dyDescent="0.25">
      <c r="A661" s="35">
        <v>2301</v>
      </c>
      <c r="B661" s="32">
        <f t="shared" si="43"/>
        <v>3550</v>
      </c>
      <c r="C661" s="32">
        <v>79.599999999999994</v>
      </c>
      <c r="D661" s="45">
        <f>(VLOOKUP(A661,'Spring Selection'!$S$3:$Y$5,7))*2.2*C661</f>
        <v>53.959148352996387</v>
      </c>
      <c r="E661" s="32"/>
      <c r="F661" s="32">
        <v>2874</v>
      </c>
      <c r="G661" s="32">
        <f t="shared" si="42"/>
        <v>3550</v>
      </c>
      <c r="H661" s="32">
        <v>91</v>
      </c>
      <c r="I661" s="45">
        <f>(VLOOKUP(F661,'Spring Selection'!$S$3:$Y$5,7))*2.2*H661</f>
        <v>61.686966081943112</v>
      </c>
      <c r="J661" s="49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</row>
    <row r="662" spans="1:30" x14ac:dyDescent="0.2">
      <c r="A662" s="39">
        <v>2301</v>
      </c>
      <c r="B662" s="37">
        <f t="shared" si="43"/>
        <v>3551</v>
      </c>
      <c r="C662" s="37">
        <v>79.599999999999994</v>
      </c>
      <c r="D662" s="45">
        <f>(VLOOKUP(A662,'Spring Selection'!$S$3:$Y$5,7))*2.2*C662</f>
        <v>53.959148352996387</v>
      </c>
      <c r="E662" s="37"/>
      <c r="F662" s="37">
        <v>2874</v>
      </c>
      <c r="G662" s="37">
        <f t="shared" si="42"/>
        <v>3551</v>
      </c>
      <c r="H662" s="37">
        <v>91</v>
      </c>
      <c r="I662" s="45">
        <f>(VLOOKUP(F662,'Spring Selection'!$S$3:$Y$5,7))*2.2*H662</f>
        <v>61.686966081943112</v>
      </c>
      <c r="J662" s="49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</row>
    <row r="663" spans="1:30" ht="15.75" thickBot="1" x14ac:dyDescent="0.25">
      <c r="A663" s="35">
        <v>2301</v>
      </c>
      <c r="B663" s="32">
        <f t="shared" si="43"/>
        <v>3650</v>
      </c>
      <c r="C663" s="32">
        <v>81.3</v>
      </c>
      <c r="D663" s="45">
        <f>(VLOOKUP(A663,'Spring Selection'!$S$3:$Y$5,7))*2.2*C663</f>
        <v>55.111542224856869</v>
      </c>
      <c r="E663" s="32"/>
      <c r="F663" s="32">
        <v>2874</v>
      </c>
      <c r="G663" s="32">
        <f t="shared" si="42"/>
        <v>3650</v>
      </c>
      <c r="H663" s="32">
        <v>93</v>
      </c>
      <c r="I663" s="45">
        <f>(VLOOKUP(F663,'Spring Selection'!$S$3:$Y$5,7))*2.2*H663</f>
        <v>63.042723578249557</v>
      </c>
      <c r="J663" s="49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</row>
    <row r="664" spans="1:30" x14ac:dyDescent="0.2">
      <c r="A664" s="39">
        <v>2301</v>
      </c>
      <c r="B664" s="37">
        <f t="shared" si="43"/>
        <v>3651</v>
      </c>
      <c r="C664" s="37">
        <v>81.3</v>
      </c>
      <c r="D664" s="45">
        <f>(VLOOKUP(A664,'Spring Selection'!$S$3:$Y$5,7))*2.2*C664</f>
        <v>55.111542224856869</v>
      </c>
      <c r="E664" s="37"/>
      <c r="F664" s="37">
        <v>2874</v>
      </c>
      <c r="G664" s="37">
        <f t="shared" si="42"/>
        <v>3651</v>
      </c>
      <c r="H664" s="37">
        <v>93</v>
      </c>
      <c r="I664" s="45">
        <f>(VLOOKUP(F664,'Spring Selection'!$S$3:$Y$5,7))*2.2*H664</f>
        <v>63.042723578249557</v>
      </c>
      <c r="J664" s="49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</row>
    <row r="665" spans="1:30" ht="15.75" thickBot="1" x14ac:dyDescent="0.25">
      <c r="A665" s="35">
        <v>2301</v>
      </c>
      <c r="B665" s="32">
        <f t="shared" si="43"/>
        <v>3750</v>
      </c>
      <c r="C665" s="32">
        <v>83.1</v>
      </c>
      <c r="D665" s="45">
        <f>(VLOOKUP(A665,'Spring Selection'!$S$3:$Y$5,7))*2.2*C665</f>
        <v>56.331723971532661</v>
      </c>
      <c r="E665" s="32"/>
      <c r="F665" s="32">
        <v>2874</v>
      </c>
      <c r="G665" s="32">
        <f t="shared" si="42"/>
        <v>3750</v>
      </c>
      <c r="H665" s="32">
        <v>95</v>
      </c>
      <c r="I665" s="45">
        <f>(VLOOKUP(F665,'Spring Selection'!$S$3:$Y$5,7))*2.2*H665</f>
        <v>64.398481074556003</v>
      </c>
      <c r="J665" s="49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</row>
    <row r="666" spans="1:30" x14ac:dyDescent="0.2">
      <c r="A666" s="39">
        <v>2301</v>
      </c>
      <c r="B666" s="37">
        <f t="shared" si="43"/>
        <v>3751</v>
      </c>
      <c r="C666" s="37">
        <v>83.1</v>
      </c>
      <c r="D666" s="45">
        <f>(VLOOKUP(A666,'Spring Selection'!$S$3:$Y$5,7))*2.2*C666</f>
        <v>56.331723971532661</v>
      </c>
      <c r="E666" s="37"/>
      <c r="F666" s="37">
        <v>2874</v>
      </c>
      <c r="G666" s="37">
        <f t="shared" si="42"/>
        <v>3751</v>
      </c>
      <c r="H666" s="37">
        <v>95</v>
      </c>
      <c r="I666" s="45">
        <f>(VLOOKUP(F666,'Spring Selection'!$S$3:$Y$5,7))*2.2*H666</f>
        <v>64.398481074556003</v>
      </c>
      <c r="J666" s="49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</row>
    <row r="667" spans="1:30" ht="15.75" thickBot="1" x14ac:dyDescent="0.25">
      <c r="A667" s="35">
        <v>2301</v>
      </c>
      <c r="B667" s="32">
        <f t="shared" si="43"/>
        <v>3850</v>
      </c>
      <c r="C667" s="32">
        <v>84.9</v>
      </c>
      <c r="D667" s="45">
        <f>(VLOOKUP(A667,'Spring Selection'!$S$3:$Y$5,7))*2.2*C667</f>
        <v>57.551905718208467</v>
      </c>
      <c r="E667" s="32"/>
      <c r="F667" s="32">
        <v>2874</v>
      </c>
      <c r="G667" s="32">
        <f t="shared" si="42"/>
        <v>3850</v>
      </c>
      <c r="H667" s="32">
        <v>97</v>
      </c>
      <c r="I667" s="45">
        <f>(VLOOKUP(F667,'Spring Selection'!$S$3:$Y$5,7))*2.2*H667</f>
        <v>65.754238570862441</v>
      </c>
      <c r="J667" s="49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</row>
    <row r="668" spans="1:30" x14ac:dyDescent="0.2">
      <c r="A668" s="39">
        <v>2301</v>
      </c>
      <c r="B668" s="37">
        <f t="shared" si="43"/>
        <v>3851</v>
      </c>
      <c r="C668" s="37">
        <v>88.4</v>
      </c>
      <c r="D668" s="45">
        <f>(VLOOKUP(A668,'Spring Selection'!$S$3:$Y$5,7))*2.2*C668</f>
        <v>59.924481336744741</v>
      </c>
      <c r="E668" s="37"/>
      <c r="F668" s="37">
        <v>2874</v>
      </c>
      <c r="G668" s="37">
        <f t="shared" si="42"/>
        <v>3851</v>
      </c>
      <c r="H668" s="37">
        <v>100.6</v>
      </c>
      <c r="I668" s="45">
        <f>(VLOOKUP(F668,'Spring Selection'!$S$3:$Y$5,7))*2.2*H668</f>
        <v>68.194602064214024</v>
      </c>
      <c r="J668" s="49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</row>
    <row r="669" spans="1:30" ht="15.75" thickBot="1" x14ac:dyDescent="0.25">
      <c r="A669" s="35">
        <v>2301</v>
      </c>
      <c r="B669" s="32">
        <f t="shared" si="43"/>
        <v>3950</v>
      </c>
      <c r="C669" s="32">
        <v>90.2</v>
      </c>
      <c r="D669" s="45">
        <f>(VLOOKUP(A669,'Spring Selection'!$S$3:$Y$5,7))*2.2*C669</f>
        <v>61.144663083420539</v>
      </c>
      <c r="E669" s="32"/>
      <c r="F669" s="32">
        <v>2874</v>
      </c>
      <c r="G669" s="32">
        <f t="shared" si="42"/>
        <v>3950</v>
      </c>
      <c r="H669" s="32">
        <v>102.6</v>
      </c>
      <c r="I669" s="45">
        <f>(VLOOKUP(F669,'Spring Selection'!$S$3:$Y$5,7))*2.2*H669</f>
        <v>69.550359560520477</v>
      </c>
      <c r="J669" s="49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</row>
    <row r="670" spans="1:30" x14ac:dyDescent="0.2">
      <c r="A670" s="39">
        <v>2301</v>
      </c>
      <c r="B670" s="37">
        <f t="shared" si="43"/>
        <v>3951</v>
      </c>
      <c r="C670" s="37">
        <v>90.2</v>
      </c>
      <c r="D670" s="45">
        <f>(VLOOKUP(A670,'Spring Selection'!$S$3:$Y$5,7))*2.2*C670</f>
        <v>61.144663083420539</v>
      </c>
      <c r="E670" s="37"/>
      <c r="F670" s="37">
        <v>2874</v>
      </c>
      <c r="G670" s="37">
        <f t="shared" ref="G670:G701" si="44">B670</f>
        <v>3951</v>
      </c>
      <c r="H670" s="37">
        <v>102.6</v>
      </c>
      <c r="I670" s="45">
        <f>(VLOOKUP(F670,'Spring Selection'!$S$3:$Y$5,7))*2.2*H670</f>
        <v>69.550359560520477</v>
      </c>
      <c r="J670" s="49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</row>
    <row r="671" spans="1:30" ht="15.75" thickBot="1" x14ac:dyDescent="0.25">
      <c r="A671" s="35">
        <v>2301</v>
      </c>
      <c r="B671" s="32">
        <v>4080</v>
      </c>
      <c r="C671" s="32">
        <v>92.6</v>
      </c>
      <c r="D671" s="45">
        <f>(VLOOKUP(A671,'Spring Selection'!$S$3:$Y$5,7))*2.2*C671</f>
        <v>62.771572078988264</v>
      </c>
      <c r="E671" s="32"/>
      <c r="F671" s="32">
        <v>2874</v>
      </c>
      <c r="G671" s="32">
        <f t="shared" si="44"/>
        <v>4080</v>
      </c>
      <c r="H671" s="32">
        <v>105.3</v>
      </c>
      <c r="I671" s="45">
        <f>(VLOOKUP(F671,'Spring Selection'!$S$3:$Y$5,7))*2.2*H671</f>
        <v>71.380632180534178</v>
      </c>
      <c r="J671" s="49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</row>
    <row r="672" spans="1:30" x14ac:dyDescent="0.2">
      <c r="A672" s="39">
        <v>2301</v>
      </c>
      <c r="B672" s="37">
        <v>4081</v>
      </c>
      <c r="C672" s="37">
        <v>92.6</v>
      </c>
      <c r="D672" s="45">
        <f>(VLOOKUP(A672,'Spring Selection'!$S$3:$Y$5,7))*2.2*C672</f>
        <v>62.771572078988264</v>
      </c>
      <c r="E672" s="37"/>
      <c r="F672" s="37">
        <v>2874</v>
      </c>
      <c r="G672" s="37">
        <f t="shared" si="44"/>
        <v>4081</v>
      </c>
      <c r="H672" s="37">
        <v>105.3</v>
      </c>
      <c r="I672" s="45">
        <f>(VLOOKUP(F672,'Spring Selection'!$S$3:$Y$5,7))*2.2*H672</f>
        <v>71.380632180534178</v>
      </c>
      <c r="J672" s="49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</row>
    <row r="673" spans="1:30" ht="15.75" thickBot="1" x14ac:dyDescent="0.25">
      <c r="A673" s="35">
        <v>2301</v>
      </c>
      <c r="B673" s="32">
        <f t="shared" ref="B673:B688" si="45">B671+100</f>
        <v>4180</v>
      </c>
      <c r="C673" s="32">
        <v>94.5</v>
      </c>
      <c r="D673" s="45">
        <f>(VLOOKUP(A673,'Spring Selection'!$S$3:$Y$5,7))*2.2*C673</f>
        <v>64.059541700479386</v>
      </c>
      <c r="E673" s="32"/>
      <c r="F673" s="32">
        <v>2874</v>
      </c>
      <c r="G673" s="32">
        <f t="shared" si="44"/>
        <v>4180</v>
      </c>
      <c r="H673" s="32">
        <v>107.4</v>
      </c>
      <c r="I673" s="45">
        <f>(VLOOKUP(F673,'Spring Selection'!$S$3:$Y$5,7))*2.2*H673</f>
        <v>72.80417755165594</v>
      </c>
      <c r="J673" s="49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</row>
    <row r="674" spans="1:30" x14ac:dyDescent="0.2">
      <c r="A674" s="39">
        <v>2301</v>
      </c>
      <c r="B674" s="37">
        <f t="shared" si="45"/>
        <v>4181</v>
      </c>
      <c r="C674" s="37">
        <v>98.3</v>
      </c>
      <c r="D674" s="45">
        <f>(VLOOKUP(A674,'Spring Selection'!$S$3:$Y$5,7))*2.2*C674</f>
        <v>66.63548094346163</v>
      </c>
      <c r="E674" s="37"/>
      <c r="F674" s="37">
        <v>2874</v>
      </c>
      <c r="G674" s="37">
        <f t="shared" si="44"/>
        <v>4181</v>
      </c>
      <c r="H674" s="37">
        <v>111.3</v>
      </c>
      <c r="I674" s="45">
        <f>(VLOOKUP(F674,'Spring Selection'!$S$3:$Y$5,7))*2.2*H674</f>
        <v>75.447904669453493</v>
      </c>
      <c r="J674" s="49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</row>
    <row r="675" spans="1:30" ht="15.75" thickBot="1" x14ac:dyDescent="0.25">
      <c r="A675" s="35">
        <v>2301</v>
      </c>
      <c r="B675" s="32">
        <f t="shared" si="45"/>
        <v>4280</v>
      </c>
      <c r="C675" s="32">
        <v>100.2</v>
      </c>
      <c r="D675" s="45">
        <f>(VLOOKUP(A675,'Spring Selection'!$S$3:$Y$5,7))*2.2*C675</f>
        <v>67.923450564952745</v>
      </c>
      <c r="E675" s="32"/>
      <c r="F675" s="32">
        <v>2874</v>
      </c>
      <c r="G675" s="32">
        <f t="shared" si="44"/>
        <v>4280</v>
      </c>
      <c r="H675" s="32">
        <v>113.4</v>
      </c>
      <c r="I675" s="45">
        <f>(VLOOKUP(F675,'Spring Selection'!$S$3:$Y$5,7))*2.2*H675</f>
        <v>76.871450040575269</v>
      </c>
      <c r="J675" s="49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</row>
    <row r="676" spans="1:30" x14ac:dyDescent="0.2">
      <c r="A676" s="39">
        <v>2301</v>
      </c>
      <c r="B676" s="37">
        <f t="shared" si="45"/>
        <v>4281</v>
      </c>
      <c r="C676" s="37">
        <v>100.2</v>
      </c>
      <c r="D676" s="45">
        <f>(VLOOKUP(A676,'Spring Selection'!$S$3:$Y$5,7))*2.2*C676</f>
        <v>67.923450564952745</v>
      </c>
      <c r="E676" s="37"/>
      <c r="F676" s="37">
        <v>2874</v>
      </c>
      <c r="G676" s="37">
        <f t="shared" si="44"/>
        <v>4281</v>
      </c>
      <c r="H676" s="37">
        <v>113.4</v>
      </c>
      <c r="I676" s="45">
        <f>(VLOOKUP(F676,'Spring Selection'!$S$3:$Y$5,7))*2.2*H676</f>
        <v>76.871450040575269</v>
      </c>
      <c r="J676" s="49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</row>
    <row r="677" spans="1:30" ht="15.75" thickBot="1" x14ac:dyDescent="0.25">
      <c r="A677" s="35">
        <v>2301</v>
      </c>
      <c r="B677" s="32">
        <f t="shared" si="45"/>
        <v>4380</v>
      </c>
      <c r="C677" s="32">
        <v>102.1</v>
      </c>
      <c r="D677" s="45">
        <f>(VLOOKUP(A677,'Spring Selection'!$S$3:$Y$5,7))*2.2*C677</f>
        <v>69.21142018644386</v>
      </c>
      <c r="E677" s="32"/>
      <c r="F677" s="32">
        <v>2874</v>
      </c>
      <c r="G677" s="32">
        <f t="shared" si="44"/>
        <v>4380</v>
      </c>
      <c r="H677" s="32">
        <v>115.6</v>
      </c>
      <c r="I677" s="45">
        <f>(VLOOKUP(F677,'Spring Selection'!$S$3:$Y$5,7))*2.2*H677</f>
        <v>78.362783286512339</v>
      </c>
      <c r="J677" s="49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</row>
    <row r="678" spans="1:30" x14ac:dyDescent="0.2">
      <c r="A678" s="39">
        <v>2301</v>
      </c>
      <c r="B678" s="37">
        <f t="shared" si="45"/>
        <v>4381</v>
      </c>
      <c r="C678" s="37">
        <v>102.1</v>
      </c>
      <c r="D678" s="45">
        <f>(VLOOKUP(A678,'Spring Selection'!$S$3:$Y$5,7))*2.2*C678</f>
        <v>69.21142018644386</v>
      </c>
      <c r="E678" s="37"/>
      <c r="F678" s="37">
        <v>2874</v>
      </c>
      <c r="G678" s="37">
        <f t="shared" si="44"/>
        <v>4381</v>
      </c>
      <c r="H678" s="37">
        <v>115.6</v>
      </c>
      <c r="I678" s="45">
        <f>(VLOOKUP(F678,'Spring Selection'!$S$3:$Y$5,7))*2.2*H678</f>
        <v>78.362783286512339</v>
      </c>
      <c r="J678" s="49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</row>
    <row r="679" spans="1:30" ht="15.75" thickBot="1" x14ac:dyDescent="0.25">
      <c r="A679" s="35">
        <v>2301</v>
      </c>
      <c r="B679" s="32">
        <f t="shared" si="45"/>
        <v>4480</v>
      </c>
      <c r="C679" s="32">
        <v>104.1</v>
      </c>
      <c r="D679" s="45">
        <f>(VLOOKUP(A679,'Spring Selection'!$S$3:$Y$5,7))*2.2*C679</f>
        <v>70.567177682750298</v>
      </c>
      <c r="E679" s="32"/>
      <c r="F679" s="32">
        <v>2874</v>
      </c>
      <c r="G679" s="32">
        <f t="shared" si="44"/>
        <v>4480</v>
      </c>
      <c r="H679" s="32">
        <v>117.8</v>
      </c>
      <c r="I679" s="45">
        <f>(VLOOKUP(F679,'Spring Selection'!$S$3:$Y$5,7))*2.2*H679</f>
        <v>79.854116532449439</v>
      </c>
      <c r="J679" s="49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</row>
    <row r="680" spans="1:30" x14ac:dyDescent="0.2">
      <c r="A680" s="39">
        <v>2301</v>
      </c>
      <c r="B680" s="37">
        <f t="shared" si="45"/>
        <v>4481</v>
      </c>
      <c r="C680" s="37">
        <v>104.1</v>
      </c>
      <c r="D680" s="45">
        <f>(VLOOKUP(A680,'Spring Selection'!$S$3:$Y$5,7))*2.2*C680</f>
        <v>70.567177682750298</v>
      </c>
      <c r="E680" s="37"/>
      <c r="F680" s="37">
        <v>2874</v>
      </c>
      <c r="G680" s="37">
        <f t="shared" si="44"/>
        <v>4481</v>
      </c>
      <c r="H680" s="37">
        <v>117.8</v>
      </c>
      <c r="I680" s="45">
        <f>(VLOOKUP(F680,'Spring Selection'!$S$3:$Y$5,7))*2.2*H680</f>
        <v>79.854116532449439</v>
      </c>
      <c r="J680" s="49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</row>
    <row r="681" spans="1:30" ht="15.75" thickBot="1" x14ac:dyDescent="0.25">
      <c r="A681" s="35">
        <v>2301</v>
      </c>
      <c r="B681" s="32">
        <f t="shared" si="45"/>
        <v>4580</v>
      </c>
      <c r="C681" s="32">
        <v>106</v>
      </c>
      <c r="D681" s="45">
        <f>(VLOOKUP(A681,'Spring Selection'!$S$3:$Y$5,7))*2.2*C681</f>
        <v>71.855147304241427</v>
      </c>
      <c r="E681" s="32"/>
      <c r="F681" s="32">
        <v>2874</v>
      </c>
      <c r="G681" s="32">
        <f t="shared" si="44"/>
        <v>4580</v>
      </c>
      <c r="H681" s="32">
        <v>120</v>
      </c>
      <c r="I681" s="45">
        <f>(VLOOKUP(F681,'Spring Selection'!$S$3:$Y$5,7))*2.2*H681</f>
        <v>81.345449778386524</v>
      </c>
      <c r="J681" s="49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</row>
    <row r="682" spans="1:30" x14ac:dyDescent="0.2">
      <c r="A682" s="39">
        <v>2301</v>
      </c>
      <c r="B682" s="37">
        <f t="shared" si="45"/>
        <v>4581</v>
      </c>
      <c r="C682" s="37">
        <v>106</v>
      </c>
      <c r="D682" s="45">
        <f>(VLOOKUP(A682,'Spring Selection'!$S$3:$Y$5,7))*2.2*C682</f>
        <v>71.855147304241427</v>
      </c>
      <c r="E682" s="37"/>
      <c r="F682" s="37">
        <v>2874</v>
      </c>
      <c r="G682" s="37">
        <f t="shared" si="44"/>
        <v>4581</v>
      </c>
      <c r="H682" s="37">
        <v>120</v>
      </c>
      <c r="I682" s="45">
        <f>(VLOOKUP(F682,'Spring Selection'!$S$3:$Y$5,7))*2.2*H682</f>
        <v>81.345449778386524</v>
      </c>
      <c r="J682" s="49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</row>
    <row r="683" spans="1:30" ht="15.75" thickBot="1" x14ac:dyDescent="0.25">
      <c r="A683" s="35">
        <v>2301</v>
      </c>
      <c r="B683" s="32">
        <f t="shared" si="45"/>
        <v>4680</v>
      </c>
      <c r="C683" s="32">
        <v>108</v>
      </c>
      <c r="D683" s="45">
        <f>(VLOOKUP(A683,'Spring Selection'!$S$3:$Y$5,7))*2.2*C683</f>
        <v>73.210904800547866</v>
      </c>
      <c r="E683" s="32"/>
      <c r="F683" s="32">
        <v>2874</v>
      </c>
      <c r="G683" s="32">
        <f t="shared" si="44"/>
        <v>4680</v>
      </c>
      <c r="H683" s="32">
        <v>122.1</v>
      </c>
      <c r="I683" s="45">
        <f>(VLOOKUP(F683,'Spring Selection'!$S$3:$Y$5,7))*2.2*H683</f>
        <v>82.768995149508285</v>
      </c>
      <c r="J683" s="49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</row>
    <row r="684" spans="1:30" x14ac:dyDescent="0.2">
      <c r="A684" s="39">
        <v>2301</v>
      </c>
      <c r="B684" s="37">
        <f t="shared" si="45"/>
        <v>4681</v>
      </c>
      <c r="C684" s="37">
        <v>108</v>
      </c>
      <c r="D684" s="45">
        <f>(VLOOKUP(A684,'Spring Selection'!$S$3:$Y$5,7))*2.2*C684</f>
        <v>73.210904800547866</v>
      </c>
      <c r="E684" s="37"/>
      <c r="F684" s="37">
        <v>2874</v>
      </c>
      <c r="G684" s="37">
        <f t="shared" si="44"/>
        <v>4681</v>
      </c>
      <c r="H684" s="37">
        <v>122.1</v>
      </c>
      <c r="I684" s="45">
        <f>(VLOOKUP(F684,'Spring Selection'!$S$3:$Y$5,7))*2.2*H684</f>
        <v>82.768995149508285</v>
      </c>
      <c r="J684" s="49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</row>
    <row r="685" spans="1:30" ht="15.75" thickBot="1" x14ac:dyDescent="0.25">
      <c r="A685" s="35">
        <v>2301</v>
      </c>
      <c r="B685" s="32">
        <f t="shared" si="45"/>
        <v>4780</v>
      </c>
      <c r="C685" s="32">
        <v>109.9</v>
      </c>
      <c r="D685" s="45">
        <f>(VLOOKUP(A685,'Spring Selection'!$S$3:$Y$5,7))*2.2*C685</f>
        <v>74.498874422038995</v>
      </c>
      <c r="E685" s="32"/>
      <c r="F685" s="32">
        <v>2874</v>
      </c>
      <c r="G685" s="32">
        <f t="shared" si="44"/>
        <v>4780</v>
      </c>
      <c r="H685" s="32">
        <v>124.3</v>
      </c>
      <c r="I685" s="45">
        <f>(VLOOKUP(F685,'Spring Selection'!$S$3:$Y$5,7))*2.2*H685</f>
        <v>84.26032839544537</v>
      </c>
      <c r="J685" s="49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</row>
    <row r="686" spans="1:30" x14ac:dyDescent="0.2">
      <c r="A686" s="39">
        <v>2301</v>
      </c>
      <c r="B686" s="37">
        <f t="shared" si="45"/>
        <v>4781</v>
      </c>
      <c r="C686" s="37">
        <v>122.9</v>
      </c>
      <c r="D686" s="45">
        <f>(VLOOKUP(A686,'Spring Selection'!$S$3:$Y$5,7))*2.2*C686</f>
        <v>83.311298148030872</v>
      </c>
      <c r="E686" s="37"/>
      <c r="F686" s="37">
        <v>2874</v>
      </c>
      <c r="G686" s="37">
        <f t="shared" si="44"/>
        <v>4781</v>
      </c>
      <c r="H686" s="37">
        <v>137.30000000000001</v>
      </c>
      <c r="I686" s="45">
        <f>(VLOOKUP(F686,'Spring Selection'!$S$3:$Y$5,7))*2.2*H686</f>
        <v>93.072752121437247</v>
      </c>
      <c r="J686" s="49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</row>
    <row r="687" spans="1:30" ht="15.75" thickBot="1" x14ac:dyDescent="0.25">
      <c r="A687" s="35">
        <v>2301</v>
      </c>
      <c r="B687" s="32">
        <f t="shared" si="45"/>
        <v>4880</v>
      </c>
      <c r="C687" s="32">
        <v>125.1</v>
      </c>
      <c r="D687" s="45">
        <f>(VLOOKUP(A687,'Spring Selection'!$S$3:$Y$5,7))*2.2*C687</f>
        <v>84.802631393967943</v>
      </c>
      <c r="E687" s="32"/>
      <c r="F687" s="32">
        <v>2874</v>
      </c>
      <c r="G687" s="32">
        <f t="shared" si="44"/>
        <v>4880</v>
      </c>
      <c r="H687" s="32">
        <v>139.80000000000001</v>
      </c>
      <c r="I687" s="45">
        <f>(VLOOKUP(F687,'Spring Selection'!$S$3:$Y$5,7))*2.2*H687</f>
        <v>94.767448991820302</v>
      </c>
      <c r="J687" s="49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</row>
    <row r="688" spans="1:30" x14ac:dyDescent="0.2">
      <c r="A688" s="39">
        <v>2301</v>
      </c>
      <c r="B688" s="37">
        <f t="shared" si="45"/>
        <v>4881</v>
      </c>
      <c r="C688" s="37">
        <v>125.1</v>
      </c>
      <c r="D688" s="45">
        <f>(VLOOKUP(A688,'Spring Selection'!$S$3:$Y$5,7))*2.2*C688</f>
        <v>84.802631393967943</v>
      </c>
      <c r="E688" s="37"/>
      <c r="F688" s="37">
        <v>2874</v>
      </c>
      <c r="G688" s="37">
        <f t="shared" si="44"/>
        <v>4881</v>
      </c>
      <c r="H688" s="37">
        <v>139.80000000000001</v>
      </c>
      <c r="I688" s="45">
        <f>(VLOOKUP(F688,'Spring Selection'!$S$3:$Y$5,7))*2.2*H688</f>
        <v>94.767448991820302</v>
      </c>
      <c r="J688" s="49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</row>
    <row r="689" spans="1:30" ht="15.75" thickBot="1" x14ac:dyDescent="0.25">
      <c r="A689" s="35">
        <v>2301</v>
      </c>
      <c r="B689" s="32">
        <v>4950</v>
      </c>
      <c r="C689" s="32">
        <v>126.6</v>
      </c>
      <c r="D689" s="45">
        <f>(VLOOKUP(A689,'Spring Selection'!$S$3:$Y$5,7))*2.2*C689</f>
        <v>85.819449516197778</v>
      </c>
      <c r="E689" s="32"/>
      <c r="F689" s="32">
        <v>2874</v>
      </c>
      <c r="G689" s="32">
        <f t="shared" si="44"/>
        <v>4950</v>
      </c>
      <c r="H689" s="32">
        <v>141.5</v>
      </c>
      <c r="I689" s="45">
        <f>(VLOOKUP(F689,'Spring Selection'!$S$3:$Y$5,7))*2.2*H689</f>
        <v>95.919842863680771</v>
      </c>
      <c r="J689" s="49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</row>
    <row r="690" spans="1:30" x14ac:dyDescent="0.2">
      <c r="A690" s="39">
        <v>2301</v>
      </c>
      <c r="B690" s="37">
        <v>4951</v>
      </c>
      <c r="C690" s="37">
        <v>126.6</v>
      </c>
      <c r="D690" s="45">
        <f>(VLOOKUP(A690,'Spring Selection'!$S$3:$Y$5,7))*2.2*C690</f>
        <v>85.819449516197778</v>
      </c>
      <c r="E690" s="37"/>
      <c r="F690" s="37">
        <v>2874</v>
      </c>
      <c r="G690" s="37">
        <f t="shared" si="44"/>
        <v>4951</v>
      </c>
      <c r="H690" s="37">
        <v>141.5</v>
      </c>
      <c r="I690" s="45">
        <f>(VLOOKUP(F690,'Spring Selection'!$S$3:$Y$5,7))*2.2*H690</f>
        <v>95.919842863680771</v>
      </c>
      <c r="J690" s="49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</row>
    <row r="691" spans="1:30" ht="15.75" thickBot="1" x14ac:dyDescent="0.25">
      <c r="A691" s="35">
        <v>2301</v>
      </c>
      <c r="B691" s="32">
        <f t="shared" ref="B691:B723" si="46">B689+100</f>
        <v>5050</v>
      </c>
      <c r="C691" s="32">
        <v>128.80000000000001</v>
      </c>
      <c r="D691" s="45">
        <f>(VLOOKUP(A691,'Spring Selection'!$S$3:$Y$5,7))*2.2*C691</f>
        <v>87.310782762134878</v>
      </c>
      <c r="E691" s="32"/>
      <c r="F691" s="32">
        <v>2874</v>
      </c>
      <c r="G691" s="32">
        <f t="shared" si="44"/>
        <v>5050</v>
      </c>
      <c r="H691" s="32">
        <v>143.9</v>
      </c>
      <c r="I691" s="45">
        <f>(VLOOKUP(F691,'Spring Selection'!$S$3:$Y$5,7))*2.2*H691</f>
        <v>97.546751859248502</v>
      </c>
      <c r="J691" s="49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</row>
    <row r="692" spans="1:30" x14ac:dyDescent="0.2">
      <c r="A692" s="39">
        <v>2301</v>
      </c>
      <c r="B692" s="37">
        <f t="shared" si="46"/>
        <v>5051</v>
      </c>
      <c r="C692" s="37">
        <v>128.80000000000001</v>
      </c>
      <c r="D692" s="45">
        <f>(VLOOKUP(A692,'Spring Selection'!$S$3:$Y$5,7))*2.2*C692</f>
        <v>87.310782762134878</v>
      </c>
      <c r="E692" s="37"/>
      <c r="F692" s="37">
        <v>2874</v>
      </c>
      <c r="G692" s="37">
        <f t="shared" si="44"/>
        <v>5051</v>
      </c>
      <c r="H692" s="37">
        <v>143.9</v>
      </c>
      <c r="I692" s="45">
        <f>(VLOOKUP(F692,'Spring Selection'!$S$3:$Y$5,7))*2.2*H692</f>
        <v>97.546751859248502</v>
      </c>
      <c r="J692" s="49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</row>
    <row r="693" spans="1:30" ht="15.75" thickBot="1" x14ac:dyDescent="0.25">
      <c r="A693" s="35">
        <v>2301</v>
      </c>
      <c r="B693" s="32">
        <f t="shared" si="46"/>
        <v>5150</v>
      </c>
      <c r="C693" s="32">
        <v>131</v>
      </c>
      <c r="D693" s="45">
        <f>(VLOOKUP(A693,'Spring Selection'!$S$3:$Y$5,7))*2.2*C693</f>
        <v>88.802116008071948</v>
      </c>
      <c r="E693" s="32"/>
      <c r="F693" s="32">
        <v>2874</v>
      </c>
      <c r="G693" s="32">
        <f t="shared" si="44"/>
        <v>5150</v>
      </c>
      <c r="H693" s="32">
        <v>146.4</v>
      </c>
      <c r="I693" s="45">
        <f>(VLOOKUP(F693,'Spring Selection'!$S$3:$Y$5,7))*2.2*H693</f>
        <v>99.241448729631557</v>
      </c>
      <c r="J693" s="49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</row>
    <row r="694" spans="1:30" x14ac:dyDescent="0.2">
      <c r="A694" s="39">
        <v>2301</v>
      </c>
      <c r="B694" s="37">
        <f t="shared" si="46"/>
        <v>5151</v>
      </c>
      <c r="C694" s="37">
        <v>131</v>
      </c>
      <c r="D694" s="45">
        <f>(VLOOKUP(A694,'Spring Selection'!$S$3:$Y$5,7))*2.2*C694</f>
        <v>88.802116008071948</v>
      </c>
      <c r="E694" s="37"/>
      <c r="F694" s="37">
        <v>2874</v>
      </c>
      <c r="G694" s="37">
        <f t="shared" si="44"/>
        <v>5151</v>
      </c>
      <c r="H694" s="37">
        <v>146.4</v>
      </c>
      <c r="I694" s="45">
        <f>(VLOOKUP(F694,'Spring Selection'!$S$3:$Y$5,7))*2.2*H694</f>
        <v>99.241448729631557</v>
      </c>
      <c r="J694" s="49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</row>
    <row r="695" spans="1:30" ht="15.75" thickBot="1" x14ac:dyDescent="0.25">
      <c r="A695" s="35">
        <v>2301</v>
      </c>
      <c r="B695" s="32">
        <f t="shared" si="46"/>
        <v>5250</v>
      </c>
      <c r="C695" s="32">
        <v>133.19999999999999</v>
      </c>
      <c r="D695" s="45">
        <f>(VLOOKUP(A695,'Spring Selection'!$S$3:$Y$5,7))*2.2*C695</f>
        <v>90.293449254009033</v>
      </c>
      <c r="E695" s="32"/>
      <c r="F695" s="32">
        <v>2874</v>
      </c>
      <c r="G695" s="32">
        <f t="shared" si="44"/>
        <v>5250</v>
      </c>
      <c r="H695" s="32">
        <v>148.80000000000001</v>
      </c>
      <c r="I695" s="45">
        <f>(VLOOKUP(F695,'Spring Selection'!$S$3:$Y$5,7))*2.2*H695</f>
        <v>100.8683577251993</v>
      </c>
      <c r="J695" s="49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</row>
    <row r="696" spans="1:30" x14ac:dyDescent="0.2">
      <c r="A696" s="39">
        <v>2301</v>
      </c>
      <c r="B696" s="37">
        <f t="shared" si="46"/>
        <v>5251</v>
      </c>
      <c r="C696" s="37">
        <v>133.19999999999999</v>
      </c>
      <c r="D696" s="45">
        <f>(VLOOKUP(A696,'Spring Selection'!$S$3:$Y$5,7))*2.2*C696</f>
        <v>90.293449254009033</v>
      </c>
      <c r="E696" s="37"/>
      <c r="F696" s="37">
        <v>2874</v>
      </c>
      <c r="G696" s="37">
        <f t="shared" si="44"/>
        <v>5251</v>
      </c>
      <c r="H696" s="37">
        <v>148.80000000000001</v>
      </c>
      <c r="I696" s="45">
        <f>(VLOOKUP(F696,'Spring Selection'!$S$3:$Y$5,7))*2.2*H696</f>
        <v>100.8683577251993</v>
      </c>
      <c r="J696" s="49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</row>
    <row r="697" spans="1:30" ht="15.75" thickBot="1" x14ac:dyDescent="0.25">
      <c r="A697" s="35">
        <v>2301</v>
      </c>
      <c r="B697" s="32">
        <f t="shared" si="46"/>
        <v>5350</v>
      </c>
      <c r="C697" s="32">
        <v>135.5</v>
      </c>
      <c r="D697" s="45">
        <f>(VLOOKUP(A697,'Spring Selection'!$S$3:$Y$5,7))*2.2*C697</f>
        <v>91.852570374761441</v>
      </c>
      <c r="E697" s="32"/>
      <c r="F697" s="32">
        <v>2874</v>
      </c>
      <c r="G697" s="32">
        <f t="shared" si="44"/>
        <v>5350</v>
      </c>
      <c r="H697" s="32">
        <v>151.30000000000001</v>
      </c>
      <c r="I697" s="45">
        <f>(VLOOKUP(F697,'Spring Selection'!$S$3:$Y$5,7))*2.2*H697</f>
        <v>102.56305459558234</v>
      </c>
      <c r="J697" s="49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</row>
    <row r="698" spans="1:30" x14ac:dyDescent="0.2">
      <c r="A698" s="39">
        <v>2301</v>
      </c>
      <c r="B698" s="37">
        <f t="shared" si="46"/>
        <v>5351</v>
      </c>
      <c r="C698" s="37">
        <v>135.5</v>
      </c>
      <c r="D698" s="45">
        <f>(VLOOKUP(A698,'Spring Selection'!$S$3:$Y$5,7))*2.2*C698</f>
        <v>91.852570374761441</v>
      </c>
      <c r="E698" s="37"/>
      <c r="F698" s="37">
        <v>2874</v>
      </c>
      <c r="G698" s="37">
        <f t="shared" si="44"/>
        <v>5351</v>
      </c>
      <c r="H698" s="37">
        <v>151.30000000000001</v>
      </c>
      <c r="I698" s="45">
        <f>(VLOOKUP(F698,'Spring Selection'!$S$3:$Y$5,7))*2.2*H698</f>
        <v>102.56305459558234</v>
      </c>
      <c r="J698" s="49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</row>
    <row r="699" spans="1:30" ht="15.75" thickBot="1" x14ac:dyDescent="0.25">
      <c r="A699" s="35">
        <v>2301</v>
      </c>
      <c r="B699" s="32">
        <f t="shared" si="46"/>
        <v>5450</v>
      </c>
      <c r="C699" s="32">
        <v>142.4</v>
      </c>
      <c r="D699" s="45">
        <f>(VLOOKUP(A699,'Spring Selection'!$S$3:$Y$5,7))*2.2*C699</f>
        <v>96.529933737018681</v>
      </c>
      <c r="E699" s="32"/>
      <c r="F699" s="32">
        <v>2874</v>
      </c>
      <c r="G699" s="32">
        <f t="shared" si="44"/>
        <v>5450</v>
      </c>
      <c r="H699" s="32">
        <v>159.6</v>
      </c>
      <c r="I699" s="45">
        <f>(VLOOKUP(F699,'Spring Selection'!$S$3:$Y$5,7))*2.2*H699</f>
        <v>108.18944820525407</v>
      </c>
      <c r="J699" s="49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</row>
    <row r="700" spans="1:30" x14ac:dyDescent="0.2">
      <c r="A700" s="39">
        <v>2301</v>
      </c>
      <c r="B700" s="37">
        <f t="shared" si="46"/>
        <v>5451</v>
      </c>
      <c r="C700" s="37">
        <v>142.4</v>
      </c>
      <c r="D700" s="45">
        <f>(VLOOKUP(A700,'Spring Selection'!$S$3:$Y$5,7))*2.2*C700</f>
        <v>96.529933737018681</v>
      </c>
      <c r="E700" s="37"/>
      <c r="F700" s="37">
        <v>2874</v>
      </c>
      <c r="G700" s="37">
        <f t="shared" si="44"/>
        <v>5451</v>
      </c>
      <c r="H700" s="37">
        <v>159.6</v>
      </c>
      <c r="I700" s="45">
        <f>(VLOOKUP(F700,'Spring Selection'!$S$3:$Y$5,7))*2.2*H700</f>
        <v>108.18944820525407</v>
      </c>
      <c r="J700" s="49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</row>
    <row r="701" spans="1:30" ht="15.75" thickBot="1" x14ac:dyDescent="0.25">
      <c r="A701" s="35">
        <v>2301</v>
      </c>
      <c r="B701" s="32">
        <f t="shared" si="46"/>
        <v>5550</v>
      </c>
      <c r="C701" s="32">
        <v>144.6</v>
      </c>
      <c r="D701" s="45">
        <f>(VLOOKUP(A701,'Spring Selection'!$S$3:$Y$5,7))*2.2*C701</f>
        <v>98.021266982955751</v>
      </c>
      <c r="E701" s="32"/>
      <c r="F701" s="32">
        <v>2874</v>
      </c>
      <c r="G701" s="32">
        <f t="shared" si="44"/>
        <v>5550</v>
      </c>
      <c r="H701" s="32">
        <v>162.1</v>
      </c>
      <c r="I701" s="45">
        <f>(VLOOKUP(F701,'Spring Selection'!$S$3:$Y$5,7))*2.2*H701</f>
        <v>109.88414507563712</v>
      </c>
      <c r="J701" s="49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</row>
    <row r="702" spans="1:30" x14ac:dyDescent="0.2">
      <c r="A702" s="39">
        <v>2301</v>
      </c>
      <c r="B702" s="37">
        <f t="shared" si="46"/>
        <v>5551</v>
      </c>
      <c r="C702" s="37">
        <v>144.6</v>
      </c>
      <c r="D702" s="45">
        <f>(VLOOKUP(A702,'Spring Selection'!$S$3:$Y$5,7))*2.2*C702</f>
        <v>98.021266982955751</v>
      </c>
      <c r="E702" s="37"/>
      <c r="F702" s="37">
        <v>2874</v>
      </c>
      <c r="G702" s="37">
        <f t="shared" ref="G702:G723" si="47">B702</f>
        <v>5551</v>
      </c>
      <c r="H702" s="37">
        <v>162.1</v>
      </c>
      <c r="I702" s="45">
        <f>(VLOOKUP(F702,'Spring Selection'!$S$3:$Y$5,7))*2.2*H702</f>
        <v>109.88414507563712</v>
      </c>
      <c r="J702" s="49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</row>
    <row r="703" spans="1:30" ht="15.75" thickBot="1" x14ac:dyDescent="0.25">
      <c r="A703" s="35">
        <v>2301</v>
      </c>
      <c r="B703" s="32">
        <f t="shared" si="46"/>
        <v>5650</v>
      </c>
      <c r="C703" s="32">
        <v>152.4</v>
      </c>
      <c r="D703" s="45">
        <f>(VLOOKUP(A703,'Spring Selection'!$S$3:$Y$5,7))*2.2*C703</f>
        <v>103.30872121855089</v>
      </c>
      <c r="E703" s="32"/>
      <c r="F703" s="32">
        <v>2874</v>
      </c>
      <c r="G703" s="32">
        <f t="shared" si="47"/>
        <v>5650</v>
      </c>
      <c r="H703" s="32">
        <v>171.2</v>
      </c>
      <c r="I703" s="45">
        <f>(VLOOKUP(F703,'Spring Selection'!$S$3:$Y$5,7))*2.2*H703</f>
        <v>116.05284168383143</v>
      </c>
      <c r="J703" s="49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</row>
    <row r="704" spans="1:30" x14ac:dyDescent="0.2">
      <c r="A704" s="39">
        <v>2301</v>
      </c>
      <c r="B704" s="37">
        <f t="shared" si="46"/>
        <v>5651</v>
      </c>
      <c r="C704" s="37">
        <v>152.4</v>
      </c>
      <c r="D704" s="45">
        <f>(VLOOKUP(A704,'Spring Selection'!$S$3:$Y$5,7))*2.2*C704</f>
        <v>103.30872121855089</v>
      </c>
      <c r="E704" s="37"/>
      <c r="F704" s="37">
        <v>2874</v>
      </c>
      <c r="G704" s="37">
        <f t="shared" si="47"/>
        <v>5651</v>
      </c>
      <c r="H704" s="37">
        <v>171.2</v>
      </c>
      <c r="I704" s="45">
        <f>(VLOOKUP(F704,'Spring Selection'!$S$3:$Y$5,7))*2.2*H704</f>
        <v>116.05284168383143</v>
      </c>
      <c r="J704" s="49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</row>
    <row r="705" spans="1:30" ht="15.75" thickBot="1" x14ac:dyDescent="0.25">
      <c r="A705" s="35">
        <v>2301</v>
      </c>
      <c r="B705" s="32">
        <f t="shared" si="46"/>
        <v>5750</v>
      </c>
      <c r="C705" s="32">
        <v>154.6</v>
      </c>
      <c r="D705" s="45">
        <f>(VLOOKUP(A705,'Spring Selection'!$S$3:$Y$5,7))*2.2*C705</f>
        <v>104.80005446448797</v>
      </c>
      <c r="E705" s="32"/>
      <c r="F705" s="32">
        <v>2874</v>
      </c>
      <c r="G705" s="32">
        <f t="shared" si="47"/>
        <v>5750</v>
      </c>
      <c r="H705" s="32">
        <v>173.6</v>
      </c>
      <c r="I705" s="45">
        <f>(VLOOKUP(F705,'Spring Selection'!$S$3:$Y$5,7))*2.2*H705</f>
        <v>117.67975067939916</v>
      </c>
      <c r="J705" s="49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</row>
    <row r="706" spans="1:30" x14ac:dyDescent="0.2">
      <c r="A706" s="39">
        <v>2301</v>
      </c>
      <c r="B706" s="37">
        <f t="shared" si="46"/>
        <v>5751</v>
      </c>
      <c r="C706" s="37">
        <v>154.6</v>
      </c>
      <c r="D706" s="45">
        <f>(VLOOKUP(A706,'Spring Selection'!$S$3:$Y$5,7))*2.2*C706</f>
        <v>104.80005446448797</v>
      </c>
      <c r="E706" s="37"/>
      <c r="F706" s="37">
        <v>2874</v>
      </c>
      <c r="G706" s="37">
        <f t="shared" si="47"/>
        <v>5751</v>
      </c>
      <c r="H706" s="37">
        <v>173.6</v>
      </c>
      <c r="I706" s="45">
        <f>(VLOOKUP(F706,'Spring Selection'!$S$3:$Y$5,7))*2.2*H706</f>
        <v>117.67975067939916</v>
      </c>
      <c r="J706" s="49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</row>
    <row r="707" spans="1:30" ht="15.75" thickBot="1" x14ac:dyDescent="0.25">
      <c r="A707" s="35">
        <v>2301</v>
      </c>
      <c r="B707" s="32">
        <f t="shared" si="46"/>
        <v>5850</v>
      </c>
      <c r="C707" s="32">
        <v>156.80000000000001</v>
      </c>
      <c r="D707" s="45">
        <f>(VLOOKUP(A707,'Spring Selection'!$S$3:$Y$5,7))*2.2*C707</f>
        <v>106.29138771042507</v>
      </c>
      <c r="E707" s="32"/>
      <c r="F707" s="32">
        <v>2874</v>
      </c>
      <c r="G707" s="32">
        <f t="shared" si="47"/>
        <v>5850</v>
      </c>
      <c r="H707" s="32">
        <v>176.1</v>
      </c>
      <c r="I707" s="45">
        <f>(VLOOKUP(F707,'Spring Selection'!$S$3:$Y$5,7))*2.2*H707</f>
        <v>119.37444754978222</v>
      </c>
      <c r="J707" s="49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</row>
    <row r="708" spans="1:30" x14ac:dyDescent="0.2">
      <c r="A708" s="39">
        <v>2301</v>
      </c>
      <c r="B708" s="37">
        <f t="shared" si="46"/>
        <v>5851</v>
      </c>
      <c r="C708" s="37">
        <v>156.80000000000001</v>
      </c>
      <c r="D708" s="45">
        <f>(VLOOKUP(A708,'Spring Selection'!$S$3:$Y$5,7))*2.2*C708</f>
        <v>106.29138771042507</v>
      </c>
      <c r="E708" s="37"/>
      <c r="F708" s="37">
        <v>2874</v>
      </c>
      <c r="G708" s="37">
        <f t="shared" si="47"/>
        <v>5851</v>
      </c>
      <c r="H708" s="37">
        <v>176.1</v>
      </c>
      <c r="I708" s="45">
        <f>(VLOOKUP(F708,'Spring Selection'!$S$3:$Y$5,7))*2.2*H708</f>
        <v>119.37444754978222</v>
      </c>
      <c r="J708" s="49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</row>
    <row r="709" spans="1:30" ht="15.75" thickBot="1" x14ac:dyDescent="0.25">
      <c r="A709" s="35">
        <v>2301</v>
      </c>
      <c r="B709" s="32">
        <f t="shared" si="46"/>
        <v>5950</v>
      </c>
      <c r="C709" s="32">
        <v>159</v>
      </c>
      <c r="D709" s="45">
        <f>(VLOOKUP(A709,'Spring Selection'!$S$3:$Y$5,7))*2.2*C709</f>
        <v>107.78272095636214</v>
      </c>
      <c r="E709" s="32"/>
      <c r="F709" s="32">
        <v>2874</v>
      </c>
      <c r="G709" s="32">
        <f t="shared" si="47"/>
        <v>5950</v>
      </c>
      <c r="H709" s="32">
        <v>178.5</v>
      </c>
      <c r="I709" s="45">
        <f>(VLOOKUP(F709,'Spring Selection'!$S$3:$Y$5,7))*2.2*H709</f>
        <v>121.00135654534995</v>
      </c>
      <c r="J709" s="49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</row>
    <row r="710" spans="1:30" x14ac:dyDescent="0.2">
      <c r="A710" s="39">
        <v>2301</v>
      </c>
      <c r="B710" s="37">
        <f t="shared" si="46"/>
        <v>5951</v>
      </c>
      <c r="C710" s="37">
        <v>159</v>
      </c>
      <c r="D710" s="45">
        <f>(VLOOKUP(A710,'Spring Selection'!$S$3:$Y$5,7))*2.2*C710</f>
        <v>107.78272095636214</v>
      </c>
      <c r="E710" s="37"/>
      <c r="F710" s="37">
        <v>2874</v>
      </c>
      <c r="G710" s="37">
        <f t="shared" si="47"/>
        <v>5951</v>
      </c>
      <c r="H710" s="37">
        <v>178.5</v>
      </c>
      <c r="I710" s="45">
        <f>(VLOOKUP(F710,'Spring Selection'!$S$3:$Y$5,7))*2.2*H710</f>
        <v>121.00135654534995</v>
      </c>
      <c r="J710" s="49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</row>
    <row r="711" spans="1:30" ht="15.75" thickBot="1" x14ac:dyDescent="0.25">
      <c r="A711" s="35">
        <v>2301</v>
      </c>
      <c r="B711" s="32">
        <f t="shared" si="46"/>
        <v>6050</v>
      </c>
      <c r="C711" s="32">
        <v>161.19999999999999</v>
      </c>
      <c r="D711" s="45">
        <f>(VLOOKUP(A711,'Spring Selection'!$S$3:$Y$5,7))*2.2*C711</f>
        <v>109.27405420229923</v>
      </c>
      <c r="E711" s="32"/>
      <c r="F711" s="32">
        <v>2874</v>
      </c>
      <c r="G711" s="32">
        <f t="shared" si="47"/>
        <v>6050</v>
      </c>
      <c r="H711" s="32">
        <v>181</v>
      </c>
      <c r="I711" s="45">
        <f>(VLOOKUP(F711,'Spring Selection'!$S$3:$Y$5,7))*2.2*H711</f>
        <v>122.696053415733</v>
      </c>
      <c r="J711" s="49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</row>
    <row r="712" spans="1:30" x14ac:dyDescent="0.2">
      <c r="A712" s="39">
        <v>2301</v>
      </c>
      <c r="B712" s="37">
        <f t="shared" si="46"/>
        <v>6051</v>
      </c>
      <c r="C712" s="37">
        <v>161.19999999999999</v>
      </c>
      <c r="D712" s="45">
        <f>(VLOOKUP(A712,'Spring Selection'!$S$3:$Y$5,7))*2.2*C712</f>
        <v>109.27405420229923</v>
      </c>
      <c r="E712" s="37"/>
      <c r="F712" s="37">
        <v>2874</v>
      </c>
      <c r="G712" s="37">
        <f t="shared" si="47"/>
        <v>6051</v>
      </c>
      <c r="H712" s="37">
        <v>181</v>
      </c>
      <c r="I712" s="45">
        <f>(VLOOKUP(F712,'Spring Selection'!$S$3:$Y$5,7))*2.2*H712</f>
        <v>122.696053415733</v>
      </c>
      <c r="J712" s="49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</row>
    <row r="713" spans="1:30" ht="15.75" thickBot="1" x14ac:dyDescent="0.25">
      <c r="A713" s="35">
        <v>2301</v>
      </c>
      <c r="B713" s="32">
        <f t="shared" si="46"/>
        <v>6150</v>
      </c>
      <c r="C713" s="32">
        <v>163.4</v>
      </c>
      <c r="D713" s="45">
        <f>(VLOOKUP(A713,'Spring Selection'!$S$3:$Y$5,7))*2.2*C713</f>
        <v>110.76538744823632</v>
      </c>
      <c r="E713" s="32"/>
      <c r="F713" s="32">
        <v>2874</v>
      </c>
      <c r="G713" s="32">
        <f t="shared" si="47"/>
        <v>6150</v>
      </c>
      <c r="H713" s="32">
        <v>183.4</v>
      </c>
      <c r="I713" s="45">
        <f>(VLOOKUP(F713,'Spring Selection'!$S$3:$Y$5,7))*2.2*H713</f>
        <v>124.32296241130074</v>
      </c>
      <c r="J713" s="49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</row>
    <row r="714" spans="1:30" x14ac:dyDescent="0.2">
      <c r="A714" s="39">
        <v>2301</v>
      </c>
      <c r="B714" s="37">
        <f t="shared" si="46"/>
        <v>6151</v>
      </c>
      <c r="C714" s="37">
        <v>163.4</v>
      </c>
      <c r="D714" s="45">
        <f>(VLOOKUP(A714,'Spring Selection'!$S$3:$Y$5,7))*2.2*C714</f>
        <v>110.76538744823632</v>
      </c>
      <c r="E714" s="37"/>
      <c r="F714" s="37">
        <v>2874</v>
      </c>
      <c r="G714" s="37">
        <f t="shared" si="47"/>
        <v>6151</v>
      </c>
      <c r="H714" s="37">
        <v>183.4</v>
      </c>
      <c r="I714" s="45">
        <f>(VLOOKUP(F714,'Spring Selection'!$S$3:$Y$5,7))*2.2*H714</f>
        <v>124.32296241130074</v>
      </c>
      <c r="J714" s="49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</row>
    <row r="715" spans="1:30" ht="15.75" thickBot="1" x14ac:dyDescent="0.25">
      <c r="A715" s="35">
        <v>2301</v>
      </c>
      <c r="B715" s="32">
        <f t="shared" si="46"/>
        <v>6250</v>
      </c>
      <c r="C715" s="32">
        <v>165.6</v>
      </c>
      <c r="D715" s="45">
        <f>(VLOOKUP(A715,'Spring Selection'!$S$3:$Y$5,7))*2.2*C715</f>
        <v>112.2567206941734</v>
      </c>
      <c r="E715" s="32"/>
      <c r="F715" s="32">
        <v>2874</v>
      </c>
      <c r="G715" s="32">
        <f t="shared" si="47"/>
        <v>6250</v>
      </c>
      <c r="H715" s="32">
        <v>185.9</v>
      </c>
      <c r="I715" s="45">
        <f>(VLOOKUP(F715,'Spring Selection'!$S$3:$Y$5,7))*2.2*H715</f>
        <v>126.01765928168379</v>
      </c>
      <c r="J715" s="49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</row>
    <row r="716" spans="1:30" x14ac:dyDescent="0.2">
      <c r="A716" s="39">
        <v>2301</v>
      </c>
      <c r="B716" s="37">
        <f t="shared" si="46"/>
        <v>6251</v>
      </c>
      <c r="C716" s="37">
        <v>193.9</v>
      </c>
      <c r="D716" s="45">
        <f>(VLOOKUP(A716,'Spring Selection'!$S$3:$Y$5,7))*2.2*C716</f>
        <v>131.44068926690957</v>
      </c>
      <c r="E716" s="37"/>
      <c r="F716" s="37">
        <v>2874</v>
      </c>
      <c r="G716" s="37">
        <f t="shared" si="47"/>
        <v>6251</v>
      </c>
      <c r="H716" s="37">
        <v>214.2</v>
      </c>
      <c r="I716" s="45">
        <f>(VLOOKUP(F716,'Spring Selection'!$S$3:$Y$5,7))*2.2*H716</f>
        <v>145.20162785441994</v>
      </c>
      <c r="J716" s="49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</row>
    <row r="717" spans="1:30" ht="15.75" thickBot="1" x14ac:dyDescent="0.25">
      <c r="A717" s="35">
        <v>2301</v>
      </c>
      <c r="B717" s="32">
        <f t="shared" si="46"/>
        <v>6350</v>
      </c>
      <c r="C717" s="32">
        <v>196.6</v>
      </c>
      <c r="D717" s="45">
        <f>(VLOOKUP(A717,'Spring Selection'!$S$3:$Y$5,7))*2.2*C717</f>
        <v>133.27096188692326</v>
      </c>
      <c r="E717" s="32"/>
      <c r="F717" s="32">
        <v>2874</v>
      </c>
      <c r="G717" s="32">
        <f t="shared" si="47"/>
        <v>6350</v>
      </c>
      <c r="H717" s="32">
        <v>217.1</v>
      </c>
      <c r="I717" s="45">
        <f>(VLOOKUP(F717,'Spring Selection'!$S$3:$Y$5,7))*2.2*H717</f>
        <v>147.16747622406427</v>
      </c>
      <c r="J717" s="49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</row>
    <row r="718" spans="1:30" x14ac:dyDescent="0.2">
      <c r="A718" s="39">
        <v>2301</v>
      </c>
      <c r="B718" s="37">
        <f t="shared" si="46"/>
        <v>6351</v>
      </c>
      <c r="C718" s="37">
        <v>196.6</v>
      </c>
      <c r="D718" s="45">
        <f>(VLOOKUP(A718,'Spring Selection'!$S$3:$Y$5,7))*2.2*C718</f>
        <v>133.27096188692326</v>
      </c>
      <c r="E718" s="37"/>
      <c r="F718" s="37">
        <v>2874</v>
      </c>
      <c r="G718" s="37">
        <f t="shared" si="47"/>
        <v>6351</v>
      </c>
      <c r="H718" s="37">
        <v>217.1</v>
      </c>
      <c r="I718" s="45">
        <f>(VLOOKUP(F718,'Spring Selection'!$S$3:$Y$5,7))*2.2*H718</f>
        <v>147.16747622406427</v>
      </c>
      <c r="J718" s="49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</row>
    <row r="719" spans="1:30" ht="15.75" thickBot="1" x14ac:dyDescent="0.25">
      <c r="A719" s="35">
        <v>2301</v>
      </c>
      <c r="B719" s="32">
        <f t="shared" si="46"/>
        <v>6450</v>
      </c>
      <c r="C719" s="32">
        <v>199.2</v>
      </c>
      <c r="D719" s="45">
        <f>(VLOOKUP(A719,'Spring Selection'!$S$3:$Y$5,7))*2.2*C719</f>
        <v>135.03344663212161</v>
      </c>
      <c r="E719" s="32"/>
      <c r="F719" s="32">
        <v>2874</v>
      </c>
      <c r="G719" s="32">
        <f t="shared" si="47"/>
        <v>6450</v>
      </c>
      <c r="H719" s="32">
        <v>220</v>
      </c>
      <c r="I719" s="45">
        <f>(VLOOKUP(F719,'Spring Selection'!$S$3:$Y$5,7))*2.2*H719</f>
        <v>149.13332459370864</v>
      </c>
      <c r="J719" s="49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</row>
    <row r="720" spans="1:30" x14ac:dyDescent="0.2">
      <c r="A720" s="39">
        <v>2301</v>
      </c>
      <c r="B720" s="37">
        <f t="shared" si="46"/>
        <v>6451</v>
      </c>
      <c r="C720" s="37">
        <v>199.2</v>
      </c>
      <c r="D720" s="45">
        <f>(VLOOKUP(A720,'Spring Selection'!$S$3:$Y$5,7))*2.2*C720</f>
        <v>135.03344663212161</v>
      </c>
      <c r="E720" s="37"/>
      <c r="F720" s="37">
        <v>2874</v>
      </c>
      <c r="G720" s="37">
        <f t="shared" si="47"/>
        <v>6451</v>
      </c>
      <c r="H720" s="37">
        <v>220</v>
      </c>
      <c r="I720" s="45">
        <f>(VLOOKUP(F720,'Spring Selection'!$S$3:$Y$5,7))*2.2*H720</f>
        <v>149.13332459370864</v>
      </c>
      <c r="J720" s="49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</row>
    <row r="721" spans="1:30" ht="15.75" thickBot="1" x14ac:dyDescent="0.25">
      <c r="A721" s="35">
        <v>2301</v>
      </c>
      <c r="B721" s="32">
        <f t="shared" si="46"/>
        <v>6550</v>
      </c>
      <c r="C721" s="32">
        <v>201.9</v>
      </c>
      <c r="D721" s="45">
        <f>(VLOOKUP(A721,'Spring Selection'!$S$3:$Y$5,7))*2.2*C721</f>
        <v>136.86371925213533</v>
      </c>
      <c r="E721" s="32"/>
      <c r="F721" s="32">
        <v>2874</v>
      </c>
      <c r="G721" s="32">
        <f t="shared" si="47"/>
        <v>6550</v>
      </c>
      <c r="H721" s="32">
        <v>222.8</v>
      </c>
      <c r="I721" s="45">
        <f>(VLOOKUP(F721,'Spring Selection'!$S$3:$Y$5,7))*2.2*H721</f>
        <v>151.03138508853766</v>
      </c>
      <c r="J721" s="49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</row>
    <row r="722" spans="1:30" x14ac:dyDescent="0.2">
      <c r="A722" s="39">
        <v>2301</v>
      </c>
      <c r="B722" s="37">
        <f t="shared" si="46"/>
        <v>6551</v>
      </c>
      <c r="C722" s="37">
        <v>201.9</v>
      </c>
      <c r="D722" s="45">
        <f>(VLOOKUP(A722,'Spring Selection'!$S$3:$Y$5,7))*2.2*C722</f>
        <v>136.86371925213533</v>
      </c>
      <c r="E722" s="37"/>
      <c r="F722" s="37">
        <v>2874</v>
      </c>
      <c r="G722" s="37">
        <f t="shared" si="47"/>
        <v>6551</v>
      </c>
      <c r="H722" s="37">
        <v>222.8</v>
      </c>
      <c r="I722" s="45">
        <f>(VLOOKUP(F722,'Spring Selection'!$S$3:$Y$5,7))*2.2*H722</f>
        <v>151.03138508853766</v>
      </c>
      <c r="J722" s="49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</row>
    <row r="723" spans="1:30" ht="15.75" thickBot="1" x14ac:dyDescent="0.25">
      <c r="A723" s="35">
        <v>2301</v>
      </c>
      <c r="B723" s="32">
        <f t="shared" si="46"/>
        <v>6650</v>
      </c>
      <c r="C723" s="32">
        <v>204.5</v>
      </c>
      <c r="D723" s="45">
        <f>(VLOOKUP(A723,'Spring Selection'!$S$3:$Y$5,7))*2.2*C723</f>
        <v>138.6262039973337</v>
      </c>
      <c r="E723" s="32"/>
      <c r="F723" s="32">
        <v>2874</v>
      </c>
      <c r="G723" s="32">
        <f t="shared" si="47"/>
        <v>6650</v>
      </c>
      <c r="H723" s="32">
        <v>225.7</v>
      </c>
      <c r="I723" s="45">
        <f>(VLOOKUP(F723,'Spring Selection'!$S$3:$Y$5,7))*2.2*H723</f>
        <v>152.99723345818197</v>
      </c>
      <c r="J723" s="49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</row>
    <row r="724" spans="1:30" x14ac:dyDescent="0.2">
      <c r="A724" s="42"/>
      <c r="B724" s="42"/>
      <c r="C724" s="42"/>
      <c r="D724" s="46"/>
      <c r="E724" s="42"/>
      <c r="F724" s="42"/>
      <c r="G724" s="42"/>
      <c r="H724" s="42"/>
      <c r="I724" s="52"/>
      <c r="J724" s="49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</row>
    <row r="725" spans="1:30" x14ac:dyDescent="0.2">
      <c r="A725" s="42"/>
      <c r="B725" s="42"/>
      <c r="C725" s="42"/>
      <c r="D725" s="46"/>
      <c r="E725" s="42"/>
      <c r="F725" s="42"/>
      <c r="G725" s="42"/>
      <c r="H725" s="42"/>
      <c r="I725" s="52"/>
      <c r="J725" s="49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</row>
    <row r="726" spans="1:30" x14ac:dyDescent="0.2">
      <c r="A726" s="42"/>
      <c r="B726" s="42"/>
      <c r="C726" s="42"/>
      <c r="D726" s="46"/>
      <c r="E726" s="42"/>
      <c r="F726" s="42"/>
      <c r="G726" s="42"/>
      <c r="H726" s="42"/>
      <c r="I726" s="52"/>
      <c r="J726" s="49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</row>
    <row r="727" spans="1:30" x14ac:dyDescent="0.2">
      <c r="A727" s="42"/>
      <c r="B727" s="42"/>
      <c r="C727" s="42"/>
      <c r="D727" s="46"/>
      <c r="E727" s="42"/>
      <c r="F727" s="42"/>
      <c r="G727" s="42"/>
      <c r="H727" s="42"/>
      <c r="I727" s="52"/>
      <c r="J727" s="49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</row>
    <row r="728" spans="1:30" x14ac:dyDescent="0.2">
      <c r="A728" s="42" t="s">
        <v>146</v>
      </c>
      <c r="B728" s="42"/>
      <c r="C728" s="42"/>
      <c r="D728" s="46" t="s">
        <v>148</v>
      </c>
      <c r="E728" s="42"/>
      <c r="F728" s="42"/>
      <c r="G728" s="42"/>
      <c r="H728" s="42"/>
      <c r="I728" s="52"/>
      <c r="J728" s="49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</row>
    <row r="729" spans="1:30" ht="15.75" thickBot="1" x14ac:dyDescent="0.25">
      <c r="A729" s="32" t="s">
        <v>140</v>
      </c>
      <c r="B729" s="32" t="s">
        <v>141</v>
      </c>
      <c r="C729" s="32" t="s">
        <v>142</v>
      </c>
      <c r="D729" s="44" t="s">
        <v>3</v>
      </c>
      <c r="E729" s="32"/>
      <c r="F729" s="32" t="s">
        <v>140</v>
      </c>
      <c r="G729" s="32" t="s">
        <v>141</v>
      </c>
      <c r="H729" s="32" t="s">
        <v>142</v>
      </c>
      <c r="I729" s="50" t="s">
        <v>3</v>
      </c>
      <c r="J729" s="49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</row>
    <row r="730" spans="1:30" x14ac:dyDescent="0.2">
      <c r="A730" s="37">
        <v>1727</v>
      </c>
      <c r="B730" s="37">
        <v>2351</v>
      </c>
      <c r="C730" s="37">
        <v>39.4</v>
      </c>
      <c r="D730" s="45">
        <f>(VLOOKUP(A730,'Spring Selection'!$S$3:$Y$5,7))*2.2*C730</f>
        <v>26.207836579381397</v>
      </c>
      <c r="E730" s="37"/>
      <c r="F730" s="37">
        <v>2224</v>
      </c>
      <c r="G730" s="37">
        <f t="shared" ref="G730:G761" si="48">B730</f>
        <v>2351</v>
      </c>
      <c r="H730" s="37">
        <v>47</v>
      </c>
      <c r="I730" s="51">
        <f>(VLOOKUP(F730,'Spring Selection'!$S$3:$Y$5,7))*2.2*H730</f>
        <v>31.263155310429585</v>
      </c>
      <c r="J730" s="49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</row>
    <row r="731" spans="1:30" ht="15.75" thickBot="1" x14ac:dyDescent="0.25">
      <c r="A731" s="32">
        <v>1727</v>
      </c>
      <c r="B731" s="32">
        <v>2450</v>
      </c>
      <c r="C731" s="32">
        <v>40.700000000000003</v>
      </c>
      <c r="D731" s="45">
        <f>(VLOOKUP(A731,'Spring Selection'!$S$3:$Y$5,7))*2.2*C731</f>
        <v>27.072562151797534</v>
      </c>
      <c r="E731" s="32"/>
      <c r="F731" s="32">
        <v>2224</v>
      </c>
      <c r="G731" s="32">
        <f t="shared" si="48"/>
        <v>2450</v>
      </c>
      <c r="H731" s="32">
        <v>48.5</v>
      </c>
      <c r="I731" s="51">
        <f>(VLOOKUP(F731,'Spring Selection'!$S$3:$Y$5,7))*2.2*H731</f>
        <v>32.26091558629436</v>
      </c>
      <c r="J731" s="49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</row>
    <row r="732" spans="1:30" x14ac:dyDescent="0.2">
      <c r="A732" s="37">
        <v>1727</v>
      </c>
      <c r="B732" s="37">
        <f t="shared" ref="B732:B762" si="49">B730+100</f>
        <v>2451</v>
      </c>
      <c r="C732" s="37">
        <v>40.700000000000003</v>
      </c>
      <c r="D732" s="45">
        <f>(VLOOKUP(A732,'Spring Selection'!$S$3:$Y$5,7))*2.2*C732</f>
        <v>27.072562151797534</v>
      </c>
      <c r="E732" s="37"/>
      <c r="F732" s="37">
        <v>2224</v>
      </c>
      <c r="G732" s="37">
        <f t="shared" si="48"/>
        <v>2451</v>
      </c>
      <c r="H732" s="37">
        <v>48.5</v>
      </c>
      <c r="I732" s="51">
        <f>(VLOOKUP(F732,'Spring Selection'!$S$3:$Y$5,7))*2.2*H732</f>
        <v>32.26091558629436</v>
      </c>
      <c r="J732" s="49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</row>
    <row r="733" spans="1:30" ht="15.75" thickBot="1" x14ac:dyDescent="0.25">
      <c r="A733" s="32">
        <v>1727</v>
      </c>
      <c r="B733" s="32">
        <f t="shared" si="49"/>
        <v>2550</v>
      </c>
      <c r="C733" s="32">
        <v>42</v>
      </c>
      <c r="D733" s="45">
        <f>(VLOOKUP(A733,'Spring Selection'!$S$3:$Y$5,7))*2.2*C733</f>
        <v>27.937287724213672</v>
      </c>
      <c r="E733" s="32"/>
      <c r="F733" s="32">
        <v>2224</v>
      </c>
      <c r="G733" s="32">
        <f t="shared" si="48"/>
        <v>2550</v>
      </c>
      <c r="H733" s="32">
        <v>50.1</v>
      </c>
      <c r="I733" s="51">
        <f>(VLOOKUP(F733,'Spring Selection'!$S$3:$Y$5,7))*2.2*H733</f>
        <v>33.325193213883452</v>
      </c>
      <c r="J733" s="49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</row>
    <row r="734" spans="1:30" x14ac:dyDescent="0.2">
      <c r="A734" s="37">
        <v>1727</v>
      </c>
      <c r="B734" s="37">
        <f t="shared" si="49"/>
        <v>2551</v>
      </c>
      <c r="C734" s="37">
        <v>42</v>
      </c>
      <c r="D734" s="45">
        <f>(VLOOKUP(A734,'Spring Selection'!$S$3:$Y$5,7))*2.2*C734</f>
        <v>27.937287724213672</v>
      </c>
      <c r="E734" s="37"/>
      <c r="F734" s="37">
        <v>2224</v>
      </c>
      <c r="G734" s="37">
        <f t="shared" si="48"/>
        <v>2551</v>
      </c>
      <c r="H734" s="37">
        <v>50.1</v>
      </c>
      <c r="I734" s="51">
        <f>(VLOOKUP(F734,'Spring Selection'!$S$3:$Y$5,7))*2.2*H734</f>
        <v>33.325193213883452</v>
      </c>
      <c r="J734" s="49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</row>
    <row r="735" spans="1:30" ht="15.75" thickBot="1" x14ac:dyDescent="0.25">
      <c r="A735" s="32">
        <v>1727</v>
      </c>
      <c r="B735" s="32">
        <f t="shared" si="49"/>
        <v>2650</v>
      </c>
      <c r="C735" s="32">
        <v>43.3</v>
      </c>
      <c r="D735" s="45">
        <f>(VLOOKUP(A735,'Spring Selection'!$S$3:$Y$5,7))*2.2*C735</f>
        <v>28.802013296629806</v>
      </c>
      <c r="E735" s="32"/>
      <c r="F735" s="32">
        <v>2224</v>
      </c>
      <c r="G735" s="32">
        <f t="shared" si="48"/>
        <v>2650</v>
      </c>
      <c r="H735" s="32">
        <v>51.6</v>
      </c>
      <c r="I735" s="51">
        <f>(VLOOKUP(F735,'Spring Selection'!$S$3:$Y$5,7))*2.2*H735</f>
        <v>34.322953489748222</v>
      </c>
      <c r="J735" s="49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</row>
    <row r="736" spans="1:30" x14ac:dyDescent="0.2">
      <c r="A736" s="37">
        <v>1727</v>
      </c>
      <c r="B736" s="37">
        <f t="shared" si="49"/>
        <v>2651</v>
      </c>
      <c r="C736" s="37">
        <v>43.3</v>
      </c>
      <c r="D736" s="45">
        <f>(VLOOKUP(A736,'Spring Selection'!$S$3:$Y$5,7))*2.2*C736</f>
        <v>28.802013296629806</v>
      </c>
      <c r="E736" s="37"/>
      <c r="F736" s="37">
        <v>2224</v>
      </c>
      <c r="G736" s="37">
        <f t="shared" si="48"/>
        <v>2651</v>
      </c>
      <c r="H736" s="37">
        <v>51.6</v>
      </c>
      <c r="I736" s="51">
        <f>(VLOOKUP(F736,'Spring Selection'!$S$3:$Y$5,7))*2.2*H736</f>
        <v>34.322953489748222</v>
      </c>
      <c r="J736" s="49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</row>
    <row r="737" spans="1:30" ht="15.75" thickBot="1" x14ac:dyDescent="0.25">
      <c r="A737" s="32">
        <v>1727</v>
      </c>
      <c r="B737" s="32">
        <f t="shared" si="49"/>
        <v>2750</v>
      </c>
      <c r="C737" s="32">
        <v>44.7</v>
      </c>
      <c r="D737" s="45">
        <f>(VLOOKUP(A737,'Spring Selection'!$S$3:$Y$5,7))*2.2*C737</f>
        <v>29.733256220770265</v>
      </c>
      <c r="E737" s="32"/>
      <c r="F737" s="32">
        <v>2224</v>
      </c>
      <c r="G737" s="32">
        <f t="shared" si="48"/>
        <v>2750</v>
      </c>
      <c r="H737" s="32">
        <v>53.2</v>
      </c>
      <c r="I737" s="51">
        <f>(VLOOKUP(F737,'Spring Selection'!$S$3:$Y$5,7))*2.2*H737</f>
        <v>35.387231117337315</v>
      </c>
      <c r="J737" s="49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</row>
    <row r="738" spans="1:30" x14ac:dyDescent="0.2">
      <c r="A738" s="37">
        <v>1727</v>
      </c>
      <c r="B738" s="37">
        <f t="shared" si="49"/>
        <v>2751</v>
      </c>
      <c r="C738" s="37">
        <v>44.7</v>
      </c>
      <c r="D738" s="45">
        <f>(VLOOKUP(A738,'Spring Selection'!$S$3:$Y$5,7))*2.2*C738</f>
        <v>29.733256220770265</v>
      </c>
      <c r="E738" s="37"/>
      <c r="F738" s="37">
        <v>2224</v>
      </c>
      <c r="G738" s="37">
        <f t="shared" si="48"/>
        <v>2751</v>
      </c>
      <c r="H738" s="37">
        <v>53.2</v>
      </c>
      <c r="I738" s="51">
        <f>(VLOOKUP(F738,'Spring Selection'!$S$3:$Y$5,7))*2.2*H738</f>
        <v>35.387231117337315</v>
      </c>
      <c r="J738" s="49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</row>
    <row r="739" spans="1:30" ht="15.75" thickBot="1" x14ac:dyDescent="0.25">
      <c r="A739" s="32">
        <v>1727</v>
      </c>
      <c r="B739" s="32">
        <f t="shared" si="49"/>
        <v>2850</v>
      </c>
      <c r="C739" s="32">
        <v>49.4</v>
      </c>
      <c r="D739" s="45">
        <f>(VLOOKUP(A739,'Spring Selection'!$S$3:$Y$5,7))*2.2*C739</f>
        <v>32.85957175181322</v>
      </c>
      <c r="E739" s="32"/>
      <c r="F739" s="32">
        <v>2224</v>
      </c>
      <c r="G739" s="32">
        <f t="shared" si="48"/>
        <v>2850</v>
      </c>
      <c r="H739" s="32">
        <v>59.3</v>
      </c>
      <c r="I739" s="51">
        <f>(VLOOKUP(F739,'Spring Selection'!$S$3:$Y$5,7))*2.2*H739</f>
        <v>39.444789572520726</v>
      </c>
      <c r="J739" s="49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</row>
    <row r="740" spans="1:30" x14ac:dyDescent="0.2">
      <c r="A740" s="37">
        <v>1727</v>
      </c>
      <c r="B740" s="37">
        <f t="shared" si="49"/>
        <v>2851</v>
      </c>
      <c r="C740" s="37">
        <v>49.4</v>
      </c>
      <c r="D740" s="45">
        <f>(VLOOKUP(A740,'Spring Selection'!$S$3:$Y$5,7))*2.2*C740</f>
        <v>32.85957175181322</v>
      </c>
      <c r="E740" s="37"/>
      <c r="F740" s="37">
        <v>2224</v>
      </c>
      <c r="G740" s="37">
        <f t="shared" si="48"/>
        <v>2851</v>
      </c>
      <c r="H740" s="37">
        <v>59.3</v>
      </c>
      <c r="I740" s="51">
        <f>(VLOOKUP(F740,'Spring Selection'!$S$3:$Y$5,7))*2.2*H740</f>
        <v>39.444789572520726</v>
      </c>
      <c r="J740" s="49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</row>
    <row r="741" spans="1:30" ht="15.75" thickBot="1" x14ac:dyDescent="0.25">
      <c r="A741" s="32">
        <v>1727</v>
      </c>
      <c r="B741" s="32">
        <f t="shared" si="49"/>
        <v>2950</v>
      </c>
      <c r="C741" s="32">
        <v>50.7</v>
      </c>
      <c r="D741" s="45">
        <f>(VLOOKUP(A741,'Spring Selection'!$S$3:$Y$5,7))*2.2*C741</f>
        <v>33.724297324229362</v>
      </c>
      <c r="E741" s="32"/>
      <c r="F741" s="32">
        <v>2224</v>
      </c>
      <c r="G741" s="32">
        <f t="shared" si="48"/>
        <v>2950</v>
      </c>
      <c r="H741" s="32">
        <v>60.9</v>
      </c>
      <c r="I741" s="51">
        <f>(VLOOKUP(F741,'Spring Selection'!$S$3:$Y$5,7))*2.2*H741</f>
        <v>40.509067200109818</v>
      </c>
      <c r="J741" s="49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</row>
    <row r="742" spans="1:30" x14ac:dyDescent="0.2">
      <c r="A742" s="37">
        <v>1727</v>
      </c>
      <c r="B742" s="37">
        <f t="shared" si="49"/>
        <v>2951</v>
      </c>
      <c r="C742" s="37">
        <v>50.7</v>
      </c>
      <c r="D742" s="45">
        <f>(VLOOKUP(A742,'Spring Selection'!$S$3:$Y$5,7))*2.2*C742</f>
        <v>33.724297324229362</v>
      </c>
      <c r="E742" s="37"/>
      <c r="F742" s="37">
        <v>2224</v>
      </c>
      <c r="G742" s="37">
        <f t="shared" si="48"/>
        <v>2951</v>
      </c>
      <c r="H742" s="37">
        <v>60.9</v>
      </c>
      <c r="I742" s="51">
        <f>(VLOOKUP(F742,'Spring Selection'!$S$3:$Y$5,7))*2.2*H742</f>
        <v>40.509067200109818</v>
      </c>
      <c r="J742" s="49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</row>
    <row r="743" spans="1:30" ht="15.75" thickBot="1" x14ac:dyDescent="0.25">
      <c r="A743" s="32">
        <v>1727</v>
      </c>
      <c r="B743" s="32">
        <f t="shared" si="49"/>
        <v>3050</v>
      </c>
      <c r="C743" s="32">
        <v>52</v>
      </c>
      <c r="D743" s="45">
        <f>(VLOOKUP(A743,'Spring Selection'!$S$3:$Y$5,7))*2.2*C743</f>
        <v>34.589022896645496</v>
      </c>
      <c r="E743" s="32"/>
      <c r="F743" s="32">
        <v>2224</v>
      </c>
      <c r="G743" s="32">
        <f t="shared" si="48"/>
        <v>3050</v>
      </c>
      <c r="H743" s="32">
        <v>62.4</v>
      </c>
      <c r="I743" s="51">
        <f>(VLOOKUP(F743,'Spring Selection'!$S$3:$Y$5,7))*2.2*H743</f>
        <v>41.506827475974596</v>
      </c>
      <c r="J743" s="49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</row>
    <row r="744" spans="1:30" x14ac:dyDescent="0.2">
      <c r="A744" s="37">
        <v>1727</v>
      </c>
      <c r="B744" s="37">
        <f t="shared" si="49"/>
        <v>3051</v>
      </c>
      <c r="C744" s="37">
        <v>52</v>
      </c>
      <c r="D744" s="45">
        <f>(VLOOKUP(A744,'Spring Selection'!$S$3:$Y$5,7))*2.2*C744</f>
        <v>34.589022896645496</v>
      </c>
      <c r="E744" s="37"/>
      <c r="F744" s="37">
        <v>2224</v>
      </c>
      <c r="G744" s="37">
        <f t="shared" si="48"/>
        <v>3051</v>
      </c>
      <c r="H744" s="37">
        <v>62.4</v>
      </c>
      <c r="I744" s="51">
        <f>(VLOOKUP(F744,'Spring Selection'!$S$3:$Y$5,7))*2.2*H744</f>
        <v>41.506827475974596</v>
      </c>
      <c r="J744" s="49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</row>
    <row r="745" spans="1:30" ht="15.75" thickBot="1" x14ac:dyDescent="0.25">
      <c r="A745" s="32">
        <v>1727</v>
      </c>
      <c r="B745" s="32">
        <f t="shared" si="49"/>
        <v>3150</v>
      </c>
      <c r="C745" s="32">
        <v>53.4</v>
      </c>
      <c r="D745" s="45">
        <f>(VLOOKUP(A745,'Spring Selection'!$S$3:$Y$5,7))*2.2*C745</f>
        <v>35.520265820785951</v>
      </c>
      <c r="E745" s="32"/>
      <c r="F745" s="32">
        <v>2224</v>
      </c>
      <c r="G745" s="32">
        <f t="shared" si="48"/>
        <v>3150</v>
      </c>
      <c r="H745" s="32">
        <v>64</v>
      </c>
      <c r="I745" s="51">
        <f>(VLOOKUP(F745,'Spring Selection'!$S$3:$Y$5,7))*2.2*H745</f>
        <v>42.571105103563688</v>
      </c>
      <c r="J745" s="49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</row>
    <row r="746" spans="1:30" x14ac:dyDescent="0.2">
      <c r="A746" s="37">
        <v>1727</v>
      </c>
      <c r="B746" s="37">
        <f t="shared" si="49"/>
        <v>3151</v>
      </c>
      <c r="C746" s="37">
        <v>53.4</v>
      </c>
      <c r="D746" s="45">
        <f>(VLOOKUP(A746,'Spring Selection'!$S$3:$Y$5,7))*2.2*C746</f>
        <v>35.520265820785951</v>
      </c>
      <c r="E746" s="37"/>
      <c r="F746" s="37">
        <v>2224</v>
      </c>
      <c r="G746" s="37">
        <f t="shared" si="48"/>
        <v>3151</v>
      </c>
      <c r="H746" s="37">
        <v>64</v>
      </c>
      <c r="I746" s="51">
        <f>(VLOOKUP(F746,'Spring Selection'!$S$3:$Y$5,7))*2.2*H746</f>
        <v>42.571105103563688</v>
      </c>
      <c r="J746" s="49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</row>
    <row r="747" spans="1:30" ht="15.75" thickBot="1" x14ac:dyDescent="0.25">
      <c r="A747" s="32">
        <v>1727</v>
      </c>
      <c r="B747" s="32">
        <f t="shared" si="49"/>
        <v>3250</v>
      </c>
      <c r="C747" s="32">
        <v>54.7</v>
      </c>
      <c r="D747" s="45">
        <f>(VLOOKUP(A747,'Spring Selection'!$S$3:$Y$5,7))*2.2*C747</f>
        <v>36.384991393202093</v>
      </c>
      <c r="E747" s="32"/>
      <c r="F747" s="32">
        <v>2224</v>
      </c>
      <c r="G747" s="32">
        <f t="shared" si="48"/>
        <v>3250</v>
      </c>
      <c r="H747" s="32">
        <v>65.5</v>
      </c>
      <c r="I747" s="51">
        <f>(VLOOKUP(F747,'Spring Selection'!$S$3:$Y$5,7))*2.2*H747</f>
        <v>43.568865379428459</v>
      </c>
      <c r="J747" s="49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</row>
    <row r="748" spans="1:30" x14ac:dyDescent="0.2">
      <c r="A748" s="37">
        <v>1727</v>
      </c>
      <c r="B748" s="37">
        <f t="shared" si="49"/>
        <v>3251</v>
      </c>
      <c r="C748" s="37">
        <v>54.7</v>
      </c>
      <c r="D748" s="45">
        <f>(VLOOKUP(A748,'Spring Selection'!$S$3:$Y$5,7))*2.2*C748</f>
        <v>36.384991393202093</v>
      </c>
      <c r="E748" s="37"/>
      <c r="F748" s="37">
        <v>2224</v>
      </c>
      <c r="G748" s="37">
        <f t="shared" si="48"/>
        <v>3251</v>
      </c>
      <c r="H748" s="37">
        <v>65.5</v>
      </c>
      <c r="I748" s="51">
        <f>(VLOOKUP(F748,'Spring Selection'!$S$3:$Y$5,7))*2.2*H748</f>
        <v>43.568865379428459</v>
      </c>
      <c r="J748" s="49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</row>
    <row r="749" spans="1:30" ht="15.75" thickBot="1" x14ac:dyDescent="0.25">
      <c r="A749" s="32">
        <v>1727</v>
      </c>
      <c r="B749" s="32">
        <f t="shared" si="49"/>
        <v>3350</v>
      </c>
      <c r="C749" s="32">
        <v>56</v>
      </c>
      <c r="D749" s="45">
        <f>(VLOOKUP(A749,'Spring Selection'!$S$3:$Y$5,7))*2.2*C749</f>
        <v>37.249716965618227</v>
      </c>
      <c r="E749" s="32"/>
      <c r="F749" s="32">
        <v>2224</v>
      </c>
      <c r="G749" s="32">
        <f t="shared" si="48"/>
        <v>3350</v>
      </c>
      <c r="H749" s="32">
        <v>67.099999999999994</v>
      </c>
      <c r="I749" s="51">
        <f>(VLOOKUP(F749,'Spring Selection'!$S$3:$Y$5,7))*2.2*H749</f>
        <v>44.633143007017551</v>
      </c>
      <c r="J749" s="49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</row>
    <row r="750" spans="1:30" x14ac:dyDescent="0.2">
      <c r="A750" s="37">
        <v>1727</v>
      </c>
      <c r="B750" s="37">
        <f t="shared" si="49"/>
        <v>3351</v>
      </c>
      <c r="C750" s="37">
        <v>56</v>
      </c>
      <c r="D750" s="45">
        <f>(VLOOKUP(A750,'Spring Selection'!$S$3:$Y$5,7))*2.2*C750</f>
        <v>37.249716965618227</v>
      </c>
      <c r="E750" s="37"/>
      <c r="F750" s="37">
        <v>2224</v>
      </c>
      <c r="G750" s="37">
        <f t="shared" si="48"/>
        <v>3351</v>
      </c>
      <c r="H750" s="37">
        <v>67.099999999999994</v>
      </c>
      <c r="I750" s="51">
        <f>(VLOOKUP(F750,'Spring Selection'!$S$3:$Y$5,7))*2.2*H750</f>
        <v>44.633143007017551</v>
      </c>
      <c r="J750" s="49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</row>
    <row r="751" spans="1:30" ht="15.75" thickBot="1" x14ac:dyDescent="0.25">
      <c r="A751" s="32">
        <v>1727</v>
      </c>
      <c r="B751" s="32">
        <f t="shared" si="49"/>
        <v>3450</v>
      </c>
      <c r="C751" s="32">
        <v>57.3</v>
      </c>
      <c r="D751" s="45">
        <f>(VLOOKUP(A751,'Spring Selection'!$S$3:$Y$5,7))*2.2*C751</f>
        <v>38.114442538034361</v>
      </c>
      <c r="E751" s="32"/>
      <c r="F751" s="32">
        <v>2224</v>
      </c>
      <c r="G751" s="32">
        <f t="shared" si="48"/>
        <v>3450</v>
      </c>
      <c r="H751" s="32">
        <v>68.7</v>
      </c>
      <c r="I751" s="51">
        <f>(VLOOKUP(F751,'Spring Selection'!$S$3:$Y$5,7))*2.2*H751</f>
        <v>45.697420634606651</v>
      </c>
      <c r="J751" s="49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</row>
    <row r="752" spans="1:30" x14ac:dyDescent="0.2">
      <c r="A752" s="37">
        <v>1727</v>
      </c>
      <c r="B752" s="37">
        <f t="shared" si="49"/>
        <v>3451</v>
      </c>
      <c r="C752" s="37">
        <v>57.3</v>
      </c>
      <c r="D752" s="45">
        <f>(VLOOKUP(A752,'Spring Selection'!$S$3:$Y$5,7))*2.2*C752</f>
        <v>38.114442538034361</v>
      </c>
      <c r="E752" s="37"/>
      <c r="F752" s="37">
        <v>2224</v>
      </c>
      <c r="G752" s="37">
        <f t="shared" si="48"/>
        <v>3451</v>
      </c>
      <c r="H752" s="37">
        <v>68.7</v>
      </c>
      <c r="I752" s="51">
        <f>(VLOOKUP(F752,'Spring Selection'!$S$3:$Y$5,7))*2.2*H752</f>
        <v>45.697420634606651</v>
      </c>
      <c r="J752" s="49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</row>
    <row r="753" spans="1:30" ht="15.75" thickBot="1" x14ac:dyDescent="0.25">
      <c r="A753" s="32">
        <v>1727</v>
      </c>
      <c r="B753" s="32">
        <f t="shared" si="49"/>
        <v>3550</v>
      </c>
      <c r="C753" s="32">
        <v>58.6</v>
      </c>
      <c r="D753" s="45">
        <f>(VLOOKUP(A753,'Spring Selection'!$S$3:$Y$5,7))*2.2*C753</f>
        <v>38.979168110450502</v>
      </c>
      <c r="E753" s="32"/>
      <c r="F753" s="32">
        <v>2224</v>
      </c>
      <c r="G753" s="32">
        <f t="shared" si="48"/>
        <v>3550</v>
      </c>
      <c r="H753" s="32">
        <v>70.900000000000006</v>
      </c>
      <c r="I753" s="51">
        <f>(VLOOKUP(F753,'Spring Selection'!$S$3:$Y$5,7))*2.2*H753</f>
        <v>47.160802372541653</v>
      </c>
      <c r="J753" s="49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</row>
    <row r="754" spans="1:30" x14ac:dyDescent="0.2">
      <c r="A754" s="37">
        <v>1727</v>
      </c>
      <c r="B754" s="37">
        <f t="shared" si="49"/>
        <v>3551</v>
      </c>
      <c r="C754" s="37">
        <v>58.6</v>
      </c>
      <c r="D754" s="45">
        <f>(VLOOKUP(A754,'Spring Selection'!$S$3:$Y$5,7))*2.2*C754</f>
        <v>38.979168110450502</v>
      </c>
      <c r="E754" s="37"/>
      <c r="F754" s="37">
        <v>2224</v>
      </c>
      <c r="G754" s="37">
        <f t="shared" si="48"/>
        <v>3551</v>
      </c>
      <c r="H754" s="37">
        <v>70.900000000000006</v>
      </c>
      <c r="I754" s="51">
        <f>(VLOOKUP(F754,'Spring Selection'!$S$3:$Y$5,7))*2.2*H754</f>
        <v>47.160802372541653</v>
      </c>
      <c r="J754" s="49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</row>
    <row r="755" spans="1:30" ht="15.75" thickBot="1" x14ac:dyDescent="0.25">
      <c r="A755" s="32">
        <v>1727</v>
      </c>
      <c r="B755" s="32">
        <f t="shared" si="49"/>
        <v>3650</v>
      </c>
      <c r="C755" s="32">
        <v>59.1</v>
      </c>
      <c r="D755" s="45">
        <f>(VLOOKUP(A755,'Spring Selection'!$S$3:$Y$5,7))*2.2*C755</f>
        <v>39.311754869072097</v>
      </c>
      <c r="E755" s="32"/>
      <c r="F755" s="32">
        <v>2224</v>
      </c>
      <c r="G755" s="32">
        <f t="shared" si="48"/>
        <v>3650</v>
      </c>
      <c r="H755" s="32">
        <v>72.400000000000006</v>
      </c>
      <c r="I755" s="51">
        <f>(VLOOKUP(F755,'Spring Selection'!$S$3:$Y$5,7))*2.2*H755</f>
        <v>48.158562648406424</v>
      </c>
      <c r="J755" s="49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</row>
    <row r="756" spans="1:30" x14ac:dyDescent="0.2">
      <c r="A756" s="37">
        <v>1727</v>
      </c>
      <c r="B756" s="37">
        <f t="shared" si="49"/>
        <v>3651</v>
      </c>
      <c r="C756" s="37">
        <v>59.1</v>
      </c>
      <c r="D756" s="45">
        <f>(VLOOKUP(A756,'Spring Selection'!$S$3:$Y$5,7))*2.2*C756</f>
        <v>39.311754869072097</v>
      </c>
      <c r="E756" s="37"/>
      <c r="F756" s="37">
        <v>2224</v>
      </c>
      <c r="G756" s="37">
        <f t="shared" si="48"/>
        <v>3651</v>
      </c>
      <c r="H756" s="37">
        <v>72.400000000000006</v>
      </c>
      <c r="I756" s="51">
        <f>(VLOOKUP(F756,'Spring Selection'!$S$3:$Y$5,7))*2.2*H756</f>
        <v>48.158562648406424</v>
      </c>
      <c r="J756" s="49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</row>
    <row r="757" spans="1:30" ht="15.75" thickBot="1" x14ac:dyDescent="0.25">
      <c r="A757" s="32">
        <v>1727</v>
      </c>
      <c r="B757" s="32">
        <f t="shared" si="49"/>
        <v>3750</v>
      </c>
      <c r="C757" s="32">
        <v>61.2</v>
      </c>
      <c r="D757" s="45">
        <f>(VLOOKUP(A757,'Spring Selection'!$S$3:$Y$5,7))*2.2*C757</f>
        <v>40.708619255282777</v>
      </c>
      <c r="E757" s="32"/>
      <c r="F757" s="32">
        <v>2224</v>
      </c>
      <c r="G757" s="32">
        <f t="shared" si="48"/>
        <v>3750</v>
      </c>
      <c r="H757" s="32">
        <v>74</v>
      </c>
      <c r="I757" s="51">
        <f>(VLOOKUP(F757,'Spring Selection'!$S$3:$Y$5,7))*2.2*H757</f>
        <v>49.222840275995516</v>
      </c>
      <c r="J757" s="49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</row>
    <row r="758" spans="1:30" x14ac:dyDescent="0.2">
      <c r="A758" s="37">
        <v>1727</v>
      </c>
      <c r="B758" s="37">
        <f t="shared" si="49"/>
        <v>3751</v>
      </c>
      <c r="C758" s="37">
        <v>61.2</v>
      </c>
      <c r="D758" s="45">
        <f>(VLOOKUP(A758,'Spring Selection'!$S$3:$Y$5,7))*2.2*C758</f>
        <v>40.708619255282777</v>
      </c>
      <c r="E758" s="37"/>
      <c r="F758" s="37">
        <v>2224</v>
      </c>
      <c r="G758" s="37">
        <f t="shared" si="48"/>
        <v>3751</v>
      </c>
      <c r="H758" s="37">
        <v>74</v>
      </c>
      <c r="I758" s="51">
        <f>(VLOOKUP(F758,'Spring Selection'!$S$3:$Y$5,7))*2.2*H758</f>
        <v>49.222840275995516</v>
      </c>
      <c r="J758" s="49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</row>
    <row r="759" spans="1:30" ht="15.75" thickBot="1" x14ac:dyDescent="0.25">
      <c r="A759" s="32">
        <v>1727</v>
      </c>
      <c r="B759" s="32">
        <f t="shared" si="49"/>
        <v>3850</v>
      </c>
      <c r="C759" s="32">
        <v>62.5</v>
      </c>
      <c r="D759" s="45">
        <f>(VLOOKUP(A759,'Spring Selection'!$S$3:$Y$5,7))*2.2*C759</f>
        <v>41.573344827698918</v>
      </c>
      <c r="E759" s="32"/>
      <c r="F759" s="32">
        <v>2224</v>
      </c>
      <c r="G759" s="32">
        <f t="shared" si="48"/>
        <v>3850</v>
      </c>
      <c r="H759" s="32">
        <v>75.5</v>
      </c>
      <c r="I759" s="51">
        <f>(VLOOKUP(F759,'Spring Selection'!$S$3:$Y$5,7))*2.2*H759</f>
        <v>50.220600551860286</v>
      </c>
      <c r="J759" s="49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</row>
    <row r="760" spans="1:30" x14ac:dyDescent="0.2">
      <c r="A760" s="37">
        <v>1727</v>
      </c>
      <c r="B760" s="37">
        <f t="shared" si="49"/>
        <v>3851</v>
      </c>
      <c r="C760" s="37">
        <v>62.5</v>
      </c>
      <c r="D760" s="45">
        <f>(VLOOKUP(A760,'Spring Selection'!$S$3:$Y$5,7))*2.2*C760</f>
        <v>41.573344827698918</v>
      </c>
      <c r="E760" s="37"/>
      <c r="F760" s="37">
        <v>2224</v>
      </c>
      <c r="G760" s="37">
        <f t="shared" si="48"/>
        <v>3851</v>
      </c>
      <c r="H760" s="37">
        <v>75.5</v>
      </c>
      <c r="I760" s="51">
        <f>(VLOOKUP(F760,'Spring Selection'!$S$3:$Y$5,7))*2.2*H760</f>
        <v>50.220600551860286</v>
      </c>
      <c r="J760" s="49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</row>
    <row r="761" spans="1:30" ht="15.75" thickBot="1" x14ac:dyDescent="0.25">
      <c r="A761" s="32">
        <v>1727</v>
      </c>
      <c r="B761" s="32">
        <f t="shared" si="49"/>
        <v>3950</v>
      </c>
      <c r="C761" s="32">
        <v>63.8</v>
      </c>
      <c r="D761" s="45">
        <f>(VLOOKUP(A761,'Spring Selection'!$S$3:$Y$5,7))*2.2*C761</f>
        <v>42.438070400115052</v>
      </c>
      <c r="E761" s="32"/>
      <c r="F761" s="32">
        <v>2224</v>
      </c>
      <c r="G761" s="32">
        <f t="shared" si="48"/>
        <v>3950</v>
      </c>
      <c r="H761" s="32">
        <v>77.099999999999994</v>
      </c>
      <c r="I761" s="51">
        <f>(VLOOKUP(F761,'Spring Selection'!$S$3:$Y$5,7))*2.2*H761</f>
        <v>51.284878179449379</v>
      </c>
      <c r="J761" s="49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</row>
    <row r="762" spans="1:30" x14ac:dyDescent="0.2">
      <c r="A762" s="37">
        <v>1727</v>
      </c>
      <c r="B762" s="37">
        <f t="shared" si="49"/>
        <v>3951</v>
      </c>
      <c r="C762" s="37">
        <v>63.8</v>
      </c>
      <c r="D762" s="45">
        <f>(VLOOKUP(A762,'Spring Selection'!$S$3:$Y$5,7))*2.2*C762</f>
        <v>42.438070400115052</v>
      </c>
      <c r="E762" s="37"/>
      <c r="F762" s="37">
        <v>2224</v>
      </c>
      <c r="G762" s="37">
        <f t="shared" ref="G762:G793" si="50">B762</f>
        <v>3951</v>
      </c>
      <c r="H762" s="37">
        <v>77.099999999999994</v>
      </c>
      <c r="I762" s="51">
        <f>(VLOOKUP(F762,'Spring Selection'!$S$3:$Y$5,7))*2.2*H762</f>
        <v>51.284878179449379</v>
      </c>
      <c r="J762" s="49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</row>
    <row r="763" spans="1:30" ht="15.75" thickBot="1" x14ac:dyDescent="0.25">
      <c r="A763" s="32">
        <v>1727</v>
      </c>
      <c r="B763" s="32">
        <v>4080</v>
      </c>
      <c r="C763" s="32">
        <v>65.5</v>
      </c>
      <c r="D763" s="45">
        <f>(VLOOKUP(A763,'Spring Selection'!$S$3:$Y$5,7))*2.2*C763</f>
        <v>43.568865379428459</v>
      </c>
      <c r="E763" s="32"/>
      <c r="F763" s="32">
        <v>2224</v>
      </c>
      <c r="G763" s="32">
        <f t="shared" si="50"/>
        <v>4080</v>
      </c>
      <c r="H763" s="32">
        <v>79.099999999999994</v>
      </c>
      <c r="I763" s="51">
        <f>(VLOOKUP(F763,'Spring Selection'!$S$3:$Y$5,7))*2.2*H763</f>
        <v>52.615225213935744</v>
      </c>
      <c r="J763" s="49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</row>
    <row r="764" spans="1:30" x14ac:dyDescent="0.2">
      <c r="A764" s="37">
        <v>1727</v>
      </c>
      <c r="B764" s="37">
        <v>4081</v>
      </c>
      <c r="C764" s="37">
        <v>65.5</v>
      </c>
      <c r="D764" s="45">
        <f>(VLOOKUP(A764,'Spring Selection'!$S$3:$Y$5,7))*2.2*C764</f>
        <v>43.568865379428459</v>
      </c>
      <c r="E764" s="37"/>
      <c r="F764" s="37">
        <v>2224</v>
      </c>
      <c r="G764" s="37">
        <f t="shared" si="50"/>
        <v>4081</v>
      </c>
      <c r="H764" s="37">
        <v>79.099999999999994</v>
      </c>
      <c r="I764" s="51">
        <f>(VLOOKUP(F764,'Spring Selection'!$S$3:$Y$5,7))*2.2*H764</f>
        <v>52.615225213935744</v>
      </c>
      <c r="J764" s="49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</row>
    <row r="765" spans="1:30" ht="15.75" thickBot="1" x14ac:dyDescent="0.25">
      <c r="A765" s="32">
        <v>1727</v>
      </c>
      <c r="B765" s="32">
        <f t="shared" ref="B765:B780" si="51">B763+100</f>
        <v>4180</v>
      </c>
      <c r="C765" s="32">
        <v>66.8</v>
      </c>
      <c r="D765" s="45">
        <f>(VLOOKUP(A765,'Spring Selection'!$S$3:$Y$5,7))*2.2*C765</f>
        <v>44.4335909518446</v>
      </c>
      <c r="E765" s="32"/>
      <c r="F765" s="32">
        <v>2224</v>
      </c>
      <c r="G765" s="32">
        <f t="shared" si="50"/>
        <v>4180</v>
      </c>
      <c r="H765" s="32">
        <v>80.7</v>
      </c>
      <c r="I765" s="51">
        <f>(VLOOKUP(F765,'Spring Selection'!$S$3:$Y$5,7))*2.2*H765</f>
        <v>53.679502841524844</v>
      </c>
      <c r="J765" s="49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</row>
    <row r="766" spans="1:30" x14ac:dyDescent="0.2">
      <c r="A766" s="37">
        <v>1727</v>
      </c>
      <c r="B766" s="37">
        <f t="shared" si="51"/>
        <v>4181</v>
      </c>
      <c r="C766" s="37">
        <v>66.8</v>
      </c>
      <c r="D766" s="45">
        <f>(VLOOKUP(A766,'Spring Selection'!$S$3:$Y$5,7))*2.2*C766</f>
        <v>44.4335909518446</v>
      </c>
      <c r="E766" s="37"/>
      <c r="F766" s="37">
        <v>2224</v>
      </c>
      <c r="G766" s="37">
        <f t="shared" si="50"/>
        <v>4181</v>
      </c>
      <c r="H766" s="37">
        <v>80.7</v>
      </c>
      <c r="I766" s="51">
        <f>(VLOOKUP(F766,'Spring Selection'!$S$3:$Y$5,7))*2.2*H766</f>
        <v>53.679502841524844</v>
      </c>
      <c r="J766" s="49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</row>
    <row r="767" spans="1:30" ht="15.75" thickBot="1" x14ac:dyDescent="0.25">
      <c r="A767" s="32">
        <v>1727</v>
      </c>
      <c r="B767" s="32">
        <f t="shared" si="51"/>
        <v>4280</v>
      </c>
      <c r="C767" s="32">
        <v>68.099999999999994</v>
      </c>
      <c r="D767" s="45">
        <f>(VLOOKUP(A767,'Spring Selection'!$S$3:$Y$5,7))*2.2*C767</f>
        <v>45.298316524260734</v>
      </c>
      <c r="E767" s="32"/>
      <c r="F767" s="32">
        <v>2224</v>
      </c>
      <c r="G767" s="32">
        <f t="shared" si="50"/>
        <v>4280</v>
      </c>
      <c r="H767" s="32">
        <v>82.2</v>
      </c>
      <c r="I767" s="51">
        <f>(VLOOKUP(F767,'Spring Selection'!$S$3:$Y$5,7))*2.2*H767</f>
        <v>54.677263117389614</v>
      </c>
      <c r="J767" s="49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</row>
    <row r="768" spans="1:30" x14ac:dyDescent="0.2">
      <c r="A768" s="37">
        <v>1727</v>
      </c>
      <c r="B768" s="37">
        <f t="shared" si="51"/>
        <v>4281</v>
      </c>
      <c r="C768" s="37">
        <v>68.099999999999994</v>
      </c>
      <c r="D768" s="45">
        <f>(VLOOKUP(A768,'Spring Selection'!$S$3:$Y$5,7))*2.2*C768</f>
        <v>45.298316524260734</v>
      </c>
      <c r="E768" s="37"/>
      <c r="F768" s="37">
        <v>2224</v>
      </c>
      <c r="G768" s="37">
        <f t="shared" si="50"/>
        <v>4281</v>
      </c>
      <c r="H768" s="37">
        <v>82.2</v>
      </c>
      <c r="I768" s="51">
        <f>(VLOOKUP(F768,'Spring Selection'!$S$3:$Y$5,7))*2.2*H768</f>
        <v>54.677263117389614</v>
      </c>
      <c r="J768" s="49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</row>
    <row r="769" spans="1:30" ht="15.75" thickBot="1" x14ac:dyDescent="0.25">
      <c r="A769" s="32">
        <v>1727</v>
      </c>
      <c r="B769" s="32">
        <f t="shared" si="51"/>
        <v>4380</v>
      </c>
      <c r="C769" s="32">
        <v>69.400000000000006</v>
      </c>
      <c r="D769" s="45">
        <f>(VLOOKUP(A769,'Spring Selection'!$S$3:$Y$5,7))*2.2*C769</f>
        <v>46.163042096676875</v>
      </c>
      <c r="E769" s="32"/>
      <c r="F769" s="32">
        <v>2224</v>
      </c>
      <c r="G769" s="32">
        <f t="shared" si="50"/>
        <v>4380</v>
      </c>
      <c r="H769" s="32">
        <v>83.8</v>
      </c>
      <c r="I769" s="51">
        <f>(VLOOKUP(F769,'Spring Selection'!$S$3:$Y$5,7))*2.2*H769</f>
        <v>55.7415407449787</v>
      </c>
      <c r="J769" s="49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</row>
    <row r="770" spans="1:30" x14ac:dyDescent="0.2">
      <c r="A770" s="37">
        <v>1727</v>
      </c>
      <c r="B770" s="37">
        <f t="shared" si="51"/>
        <v>4381</v>
      </c>
      <c r="C770" s="37">
        <v>69.400000000000006</v>
      </c>
      <c r="D770" s="45">
        <f>(VLOOKUP(A770,'Spring Selection'!$S$3:$Y$5,7))*2.2*C770</f>
        <v>46.163042096676875</v>
      </c>
      <c r="E770" s="37"/>
      <c r="F770" s="37">
        <v>2224</v>
      </c>
      <c r="G770" s="37">
        <f t="shared" si="50"/>
        <v>4381</v>
      </c>
      <c r="H770" s="37">
        <v>83.8</v>
      </c>
      <c r="I770" s="51">
        <f>(VLOOKUP(F770,'Spring Selection'!$S$3:$Y$5,7))*2.2*H770</f>
        <v>55.7415407449787</v>
      </c>
      <c r="J770" s="49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</row>
    <row r="771" spans="1:30" ht="15.75" thickBot="1" x14ac:dyDescent="0.25">
      <c r="A771" s="32">
        <v>1727</v>
      </c>
      <c r="B771" s="32">
        <f t="shared" si="51"/>
        <v>4480</v>
      </c>
      <c r="C771" s="32">
        <v>71.400000000000006</v>
      </c>
      <c r="D771" s="45">
        <f>(VLOOKUP(A771,'Spring Selection'!$S$3:$Y$5,7))*2.2*C771</f>
        <v>47.493389131163241</v>
      </c>
      <c r="E771" s="32"/>
      <c r="F771" s="32">
        <v>2224</v>
      </c>
      <c r="G771" s="32">
        <f t="shared" si="50"/>
        <v>4480</v>
      </c>
      <c r="H771" s="32">
        <v>85.4</v>
      </c>
      <c r="I771" s="51">
        <f>(VLOOKUP(F771,'Spring Selection'!$S$3:$Y$5,7))*2.2*H771</f>
        <v>56.805818372567799</v>
      </c>
      <c r="J771" s="49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</row>
    <row r="772" spans="1:30" x14ac:dyDescent="0.2">
      <c r="A772" s="37">
        <v>1727</v>
      </c>
      <c r="B772" s="37">
        <f t="shared" si="51"/>
        <v>4481</v>
      </c>
      <c r="C772" s="37">
        <v>75.5</v>
      </c>
      <c r="D772" s="45">
        <f>(VLOOKUP(A772,'Spring Selection'!$S$3:$Y$5,7))*2.2*C772</f>
        <v>50.220600551860286</v>
      </c>
      <c r="E772" s="37"/>
      <c r="F772" s="37">
        <v>2224</v>
      </c>
      <c r="G772" s="37">
        <f t="shared" si="50"/>
        <v>4481</v>
      </c>
      <c r="H772" s="37">
        <v>89.4</v>
      </c>
      <c r="I772" s="51">
        <f>(VLOOKUP(F772,'Spring Selection'!$S$3:$Y$5,7))*2.2*H772</f>
        <v>59.46651244154053</v>
      </c>
      <c r="J772" s="49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</row>
    <row r="773" spans="1:30" ht="15.75" thickBot="1" x14ac:dyDescent="0.25">
      <c r="A773" s="32">
        <v>1727</v>
      </c>
      <c r="B773" s="32">
        <f t="shared" si="51"/>
        <v>4580</v>
      </c>
      <c r="C773" s="32">
        <v>76.900000000000006</v>
      </c>
      <c r="D773" s="45">
        <f>(VLOOKUP(A773,'Spring Selection'!$S$3:$Y$5,7))*2.2*C773</f>
        <v>51.151843476000749</v>
      </c>
      <c r="E773" s="32"/>
      <c r="F773" s="32">
        <v>2224</v>
      </c>
      <c r="G773" s="32">
        <f t="shared" si="50"/>
        <v>4580</v>
      </c>
      <c r="H773" s="32">
        <v>91.1</v>
      </c>
      <c r="I773" s="51">
        <f>(VLOOKUP(F773,'Spring Selection'!$S$3:$Y$5,7))*2.2*H773</f>
        <v>60.597307420853937</v>
      </c>
      <c r="J773" s="49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</row>
    <row r="774" spans="1:30" x14ac:dyDescent="0.2">
      <c r="A774" s="37">
        <v>1727</v>
      </c>
      <c r="B774" s="37">
        <f t="shared" si="51"/>
        <v>4581</v>
      </c>
      <c r="C774" s="37">
        <v>76.900000000000006</v>
      </c>
      <c r="D774" s="45">
        <f>(VLOOKUP(A774,'Spring Selection'!$S$3:$Y$5,7))*2.2*C774</f>
        <v>51.151843476000749</v>
      </c>
      <c r="E774" s="37"/>
      <c r="F774" s="37">
        <v>2224</v>
      </c>
      <c r="G774" s="37">
        <f t="shared" si="50"/>
        <v>4581</v>
      </c>
      <c r="H774" s="37">
        <v>91.1</v>
      </c>
      <c r="I774" s="51">
        <f>(VLOOKUP(F774,'Spring Selection'!$S$3:$Y$5,7))*2.2*H774</f>
        <v>60.597307420853937</v>
      </c>
      <c r="J774" s="49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</row>
    <row r="775" spans="1:30" ht="15.75" thickBot="1" x14ac:dyDescent="0.25">
      <c r="A775" s="32">
        <v>1727</v>
      </c>
      <c r="B775" s="32">
        <f t="shared" si="51"/>
        <v>4680</v>
      </c>
      <c r="C775" s="32">
        <v>78.3</v>
      </c>
      <c r="D775" s="45">
        <f>(VLOOKUP(A775,'Spring Selection'!$S$3:$Y$5,7))*2.2*C775</f>
        <v>52.083086400141198</v>
      </c>
      <c r="E775" s="32"/>
      <c r="F775" s="32">
        <v>2224</v>
      </c>
      <c r="G775" s="32">
        <f t="shared" si="50"/>
        <v>4680</v>
      </c>
      <c r="H775" s="32">
        <v>92.7</v>
      </c>
      <c r="I775" s="51">
        <f>(VLOOKUP(F775,'Spring Selection'!$S$3:$Y$5,7))*2.2*H775</f>
        <v>61.66158504844303</v>
      </c>
      <c r="J775" s="49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</row>
    <row r="776" spans="1:30" x14ac:dyDescent="0.2">
      <c r="A776" s="37">
        <v>1727</v>
      </c>
      <c r="B776" s="37">
        <f t="shared" si="51"/>
        <v>4681</v>
      </c>
      <c r="C776" s="37">
        <v>78.3</v>
      </c>
      <c r="D776" s="45">
        <f>(VLOOKUP(A776,'Spring Selection'!$S$3:$Y$5,7))*2.2*C776</f>
        <v>52.083086400141198</v>
      </c>
      <c r="E776" s="37"/>
      <c r="F776" s="37">
        <v>2224</v>
      </c>
      <c r="G776" s="37">
        <f t="shared" si="50"/>
        <v>4681</v>
      </c>
      <c r="H776" s="37">
        <v>92.7</v>
      </c>
      <c r="I776" s="51">
        <f>(VLOOKUP(F776,'Spring Selection'!$S$3:$Y$5,7))*2.2*H776</f>
        <v>61.66158504844303</v>
      </c>
      <c r="J776" s="49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</row>
    <row r="777" spans="1:30" ht="15.75" thickBot="1" x14ac:dyDescent="0.25">
      <c r="A777" s="32">
        <v>1727</v>
      </c>
      <c r="B777" s="32">
        <f t="shared" si="51"/>
        <v>4780</v>
      </c>
      <c r="C777" s="32">
        <v>79.599999999999994</v>
      </c>
      <c r="D777" s="45">
        <f>(VLOOKUP(A777,'Spring Selection'!$S$3:$Y$5,7))*2.2*C777</f>
        <v>52.947811972557332</v>
      </c>
      <c r="E777" s="32"/>
      <c r="F777" s="32">
        <v>2224</v>
      </c>
      <c r="G777" s="32">
        <f t="shared" si="50"/>
        <v>4780</v>
      </c>
      <c r="H777" s="32">
        <v>94.4</v>
      </c>
      <c r="I777" s="51">
        <f>(VLOOKUP(F777,'Spring Selection'!$S$3:$Y$5,7))*2.2*H777</f>
        <v>62.792380027756444</v>
      </c>
      <c r="J777" s="49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</row>
    <row r="778" spans="1:30" x14ac:dyDescent="0.2">
      <c r="A778" s="37">
        <v>1727</v>
      </c>
      <c r="B778" s="37">
        <f t="shared" si="51"/>
        <v>4781</v>
      </c>
      <c r="C778" s="37">
        <v>79.599999999999994</v>
      </c>
      <c r="D778" s="45">
        <f>(VLOOKUP(A778,'Spring Selection'!$S$3:$Y$5,7))*2.2*C778</f>
        <v>52.947811972557332</v>
      </c>
      <c r="E778" s="37"/>
      <c r="F778" s="37">
        <v>2224</v>
      </c>
      <c r="G778" s="37">
        <f t="shared" si="50"/>
        <v>4781</v>
      </c>
      <c r="H778" s="37">
        <v>94.4</v>
      </c>
      <c r="I778" s="51">
        <f>(VLOOKUP(F778,'Spring Selection'!$S$3:$Y$5,7))*2.2*H778</f>
        <v>62.792380027756444</v>
      </c>
      <c r="J778" s="49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</row>
    <row r="779" spans="1:30" ht="15.75" thickBot="1" x14ac:dyDescent="0.25">
      <c r="A779" s="32">
        <v>1727</v>
      </c>
      <c r="B779" s="32">
        <f t="shared" si="51"/>
        <v>4880</v>
      </c>
      <c r="C779" s="32">
        <v>81</v>
      </c>
      <c r="D779" s="45">
        <f>(VLOOKUP(A779,'Spring Selection'!$S$3:$Y$5,7))*2.2*C779</f>
        <v>53.879054896697795</v>
      </c>
      <c r="E779" s="32"/>
      <c r="F779" s="32">
        <v>2224</v>
      </c>
      <c r="G779" s="32">
        <f t="shared" si="50"/>
        <v>4880</v>
      </c>
      <c r="H779" s="32">
        <v>96</v>
      </c>
      <c r="I779" s="51">
        <f>(VLOOKUP(F779,'Spring Selection'!$S$3:$Y$5,7))*2.2*H779</f>
        <v>63.856657655345529</v>
      </c>
      <c r="J779" s="49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</row>
    <row r="780" spans="1:30" x14ac:dyDescent="0.2">
      <c r="A780" s="37">
        <v>1727</v>
      </c>
      <c r="B780" s="37">
        <f t="shared" si="51"/>
        <v>4881</v>
      </c>
      <c r="C780" s="37">
        <v>81</v>
      </c>
      <c r="D780" s="45">
        <f>(VLOOKUP(A780,'Spring Selection'!$S$3:$Y$5,7))*2.2*C780</f>
        <v>53.879054896697795</v>
      </c>
      <c r="E780" s="37"/>
      <c r="F780" s="37">
        <v>2224</v>
      </c>
      <c r="G780" s="37">
        <f t="shared" si="50"/>
        <v>4881</v>
      </c>
      <c r="H780" s="37">
        <v>96</v>
      </c>
      <c r="I780" s="51">
        <f>(VLOOKUP(F780,'Spring Selection'!$S$3:$Y$5,7))*2.2*H780</f>
        <v>63.856657655345529</v>
      </c>
      <c r="J780" s="49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</row>
    <row r="781" spans="1:30" ht="15.75" thickBot="1" x14ac:dyDescent="0.25">
      <c r="A781" s="32">
        <v>1727</v>
      </c>
      <c r="B781" s="32">
        <v>4950</v>
      </c>
      <c r="C781" s="32">
        <v>82</v>
      </c>
      <c r="D781" s="45">
        <f>(VLOOKUP(A781,'Spring Selection'!$S$3:$Y$5,7))*2.2*C781</f>
        <v>54.544228413940978</v>
      </c>
      <c r="E781" s="32"/>
      <c r="F781" s="32">
        <v>2224</v>
      </c>
      <c r="G781" s="32">
        <f t="shared" si="50"/>
        <v>4950</v>
      </c>
      <c r="H781" s="32">
        <v>97.2</v>
      </c>
      <c r="I781" s="51">
        <f>(VLOOKUP(F781,'Spring Selection'!$S$3:$Y$5,7))*2.2*H781</f>
        <v>64.654865876037348</v>
      </c>
      <c r="J781" s="49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</row>
    <row r="782" spans="1:30" x14ac:dyDescent="0.2">
      <c r="A782" s="37">
        <v>1727</v>
      </c>
      <c r="B782" s="37">
        <v>4951</v>
      </c>
      <c r="C782" s="37">
        <v>82</v>
      </c>
      <c r="D782" s="45">
        <f>(VLOOKUP(A782,'Spring Selection'!$S$3:$Y$5,7))*2.2*C782</f>
        <v>54.544228413940978</v>
      </c>
      <c r="E782" s="37"/>
      <c r="F782" s="37">
        <v>2224</v>
      </c>
      <c r="G782" s="37">
        <f t="shared" si="50"/>
        <v>4951</v>
      </c>
      <c r="H782" s="37">
        <v>97.2</v>
      </c>
      <c r="I782" s="51">
        <f>(VLOOKUP(F782,'Spring Selection'!$S$3:$Y$5,7))*2.2*H782</f>
        <v>64.654865876037348</v>
      </c>
      <c r="J782" s="49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</row>
    <row r="783" spans="1:30" ht="15.75" thickBot="1" x14ac:dyDescent="0.25">
      <c r="A783" s="32">
        <v>1727</v>
      </c>
      <c r="B783" s="32">
        <f t="shared" ref="B783:B815" si="52">B781+100</f>
        <v>5050</v>
      </c>
      <c r="C783" s="32">
        <v>83.4</v>
      </c>
      <c r="D783" s="45">
        <f>(VLOOKUP(A783,'Spring Selection'!$S$3:$Y$5,7))*2.2*C783</f>
        <v>55.475471338081434</v>
      </c>
      <c r="E783" s="32"/>
      <c r="F783" s="32">
        <v>2224</v>
      </c>
      <c r="G783" s="32">
        <f t="shared" si="50"/>
        <v>5050</v>
      </c>
      <c r="H783" s="32">
        <v>98.8</v>
      </c>
      <c r="I783" s="51">
        <f>(VLOOKUP(F783,'Spring Selection'!$S$3:$Y$5,7))*2.2*H783</f>
        <v>65.719143503626441</v>
      </c>
      <c r="J783" s="49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</row>
    <row r="784" spans="1:30" x14ac:dyDescent="0.2">
      <c r="A784" s="37">
        <v>1727</v>
      </c>
      <c r="B784" s="37">
        <f t="shared" si="52"/>
        <v>5051</v>
      </c>
      <c r="C784" s="37">
        <v>92.6</v>
      </c>
      <c r="D784" s="45">
        <f>(VLOOKUP(A784,'Spring Selection'!$S$3:$Y$5,7))*2.2*C784</f>
        <v>61.595067696718708</v>
      </c>
      <c r="E784" s="37"/>
      <c r="F784" s="37">
        <v>2224</v>
      </c>
      <c r="G784" s="37">
        <f t="shared" si="50"/>
        <v>5051</v>
      </c>
      <c r="H784" s="37">
        <v>108</v>
      </c>
      <c r="I784" s="51">
        <f>(VLOOKUP(F784,'Spring Selection'!$S$3:$Y$5,7))*2.2*H784</f>
        <v>71.838739862263722</v>
      </c>
      <c r="J784" s="49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</row>
    <row r="785" spans="1:30" ht="15.75" thickBot="1" x14ac:dyDescent="0.25">
      <c r="A785" s="32">
        <v>1727</v>
      </c>
      <c r="B785" s="32">
        <f t="shared" si="52"/>
        <v>5150</v>
      </c>
      <c r="C785" s="32">
        <v>94.1</v>
      </c>
      <c r="D785" s="45">
        <f>(VLOOKUP(A785,'Spring Selection'!$S$3:$Y$5,7))*2.2*C785</f>
        <v>62.592827972583478</v>
      </c>
      <c r="E785" s="32"/>
      <c r="F785" s="32">
        <v>2224</v>
      </c>
      <c r="G785" s="32">
        <f t="shared" si="50"/>
        <v>5150</v>
      </c>
      <c r="H785" s="32">
        <v>109.8</v>
      </c>
      <c r="I785" s="51">
        <f>(VLOOKUP(F785,'Spring Selection'!$S$3:$Y$5,7))*2.2*H785</f>
        <v>73.036052193301458</v>
      </c>
      <c r="J785" s="49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</row>
    <row r="786" spans="1:30" x14ac:dyDescent="0.2">
      <c r="A786" s="37">
        <v>1727</v>
      </c>
      <c r="B786" s="37">
        <f t="shared" si="52"/>
        <v>5151</v>
      </c>
      <c r="C786" s="37">
        <v>94.1</v>
      </c>
      <c r="D786" s="45">
        <f>(VLOOKUP(A786,'Spring Selection'!$S$3:$Y$5,7))*2.2*C786</f>
        <v>62.592827972583478</v>
      </c>
      <c r="E786" s="37"/>
      <c r="F786" s="37">
        <v>2224</v>
      </c>
      <c r="G786" s="37">
        <f t="shared" si="50"/>
        <v>5151</v>
      </c>
      <c r="H786" s="37">
        <v>109.8</v>
      </c>
      <c r="I786" s="51">
        <f>(VLOOKUP(F786,'Spring Selection'!$S$3:$Y$5,7))*2.2*H786</f>
        <v>73.036052193301458</v>
      </c>
      <c r="J786" s="49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</row>
    <row r="787" spans="1:30" ht="15.75" thickBot="1" x14ac:dyDescent="0.25">
      <c r="A787" s="32">
        <v>1727</v>
      </c>
      <c r="B787" s="32">
        <f t="shared" si="52"/>
        <v>5250</v>
      </c>
      <c r="C787" s="32">
        <v>95.7</v>
      </c>
      <c r="D787" s="45">
        <f>(VLOOKUP(A787,'Spring Selection'!$S$3:$Y$5,7))*2.2*C787</f>
        <v>63.657105600172578</v>
      </c>
      <c r="E787" s="32"/>
      <c r="F787" s="32">
        <v>2224</v>
      </c>
      <c r="G787" s="32">
        <f t="shared" si="50"/>
        <v>5250</v>
      </c>
      <c r="H787" s="32">
        <v>111.6</v>
      </c>
      <c r="I787" s="51">
        <f>(VLOOKUP(F787,'Spring Selection'!$S$3:$Y$5,7))*2.2*H787</f>
        <v>74.23336452433918</v>
      </c>
      <c r="J787" s="49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</row>
    <row r="788" spans="1:30" x14ac:dyDescent="0.2">
      <c r="A788" s="37">
        <v>1727</v>
      </c>
      <c r="B788" s="37">
        <f t="shared" si="52"/>
        <v>5251</v>
      </c>
      <c r="C788" s="37">
        <v>95.7</v>
      </c>
      <c r="D788" s="45">
        <f>(VLOOKUP(A788,'Spring Selection'!$S$3:$Y$5,7))*2.2*C788</f>
        <v>63.657105600172578</v>
      </c>
      <c r="E788" s="37"/>
      <c r="F788" s="37">
        <v>2224</v>
      </c>
      <c r="G788" s="37">
        <f t="shared" si="50"/>
        <v>5251</v>
      </c>
      <c r="H788" s="37">
        <v>111.6</v>
      </c>
      <c r="I788" s="51">
        <f>(VLOOKUP(F788,'Spring Selection'!$S$3:$Y$5,7))*2.2*H788</f>
        <v>74.23336452433918</v>
      </c>
      <c r="J788" s="49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</row>
    <row r="789" spans="1:30" ht="15.75" thickBot="1" x14ac:dyDescent="0.25">
      <c r="A789" s="32">
        <v>1727</v>
      </c>
      <c r="B789" s="32">
        <f t="shared" si="52"/>
        <v>5350</v>
      </c>
      <c r="C789" s="32">
        <v>97.3</v>
      </c>
      <c r="D789" s="45">
        <f>(VLOOKUP(A789,'Spring Selection'!$S$3:$Y$5,7))*2.2*C789</f>
        <v>64.721383227761663</v>
      </c>
      <c r="E789" s="32"/>
      <c r="F789" s="32">
        <v>2224</v>
      </c>
      <c r="G789" s="32">
        <f t="shared" si="50"/>
        <v>5350</v>
      </c>
      <c r="H789" s="32">
        <v>113.4</v>
      </c>
      <c r="I789" s="51">
        <f>(VLOOKUP(F789,'Spring Selection'!$S$3:$Y$5,7))*2.2*H789</f>
        <v>75.430676855376916</v>
      </c>
      <c r="J789" s="49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</row>
    <row r="790" spans="1:30" x14ac:dyDescent="0.2">
      <c r="A790" s="37">
        <v>1727</v>
      </c>
      <c r="B790" s="37">
        <f t="shared" si="52"/>
        <v>5351</v>
      </c>
      <c r="C790" s="37">
        <v>97.3</v>
      </c>
      <c r="D790" s="45">
        <f>(VLOOKUP(A790,'Spring Selection'!$S$3:$Y$5,7))*2.2*C790</f>
        <v>64.721383227761663</v>
      </c>
      <c r="E790" s="37"/>
      <c r="F790" s="37">
        <v>2224</v>
      </c>
      <c r="G790" s="37">
        <f t="shared" si="50"/>
        <v>5351</v>
      </c>
      <c r="H790" s="37">
        <v>113.4</v>
      </c>
      <c r="I790" s="51">
        <f>(VLOOKUP(F790,'Spring Selection'!$S$3:$Y$5,7))*2.2*H790</f>
        <v>75.430676855376916</v>
      </c>
      <c r="J790" s="49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</row>
    <row r="791" spans="1:30" ht="15.75" thickBot="1" x14ac:dyDescent="0.25">
      <c r="A791" s="32">
        <v>1727</v>
      </c>
      <c r="B791" s="32">
        <f t="shared" si="52"/>
        <v>5450</v>
      </c>
      <c r="C791" s="32">
        <v>102.3</v>
      </c>
      <c r="D791" s="45">
        <f>(VLOOKUP(A791,'Spring Selection'!$S$3:$Y$5,7))*2.2*C791</f>
        <v>68.047250813977584</v>
      </c>
      <c r="E791" s="32"/>
      <c r="F791" s="32">
        <v>2224</v>
      </c>
      <c r="G791" s="32">
        <f t="shared" si="50"/>
        <v>5450</v>
      </c>
      <c r="H791" s="32">
        <v>119.9</v>
      </c>
      <c r="I791" s="51">
        <f>(VLOOKUP(F791,'Spring Selection'!$S$3:$Y$5,7))*2.2*H791</f>
        <v>79.7543047174576</v>
      </c>
      <c r="J791" s="49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</row>
    <row r="792" spans="1:30" x14ac:dyDescent="0.2">
      <c r="A792" s="37">
        <v>1727</v>
      </c>
      <c r="B792" s="37">
        <f t="shared" si="52"/>
        <v>5451</v>
      </c>
      <c r="C792" s="37">
        <v>102.3</v>
      </c>
      <c r="D792" s="45">
        <f>(VLOOKUP(A792,'Spring Selection'!$S$3:$Y$5,7))*2.2*C792</f>
        <v>68.047250813977584</v>
      </c>
      <c r="E792" s="37"/>
      <c r="F792" s="37">
        <v>2224</v>
      </c>
      <c r="G792" s="37">
        <f t="shared" si="50"/>
        <v>5451</v>
      </c>
      <c r="H792" s="37">
        <v>119.9</v>
      </c>
      <c r="I792" s="51">
        <f>(VLOOKUP(F792,'Spring Selection'!$S$3:$Y$5,7))*2.2*H792</f>
        <v>79.7543047174576</v>
      </c>
      <c r="J792" s="49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</row>
    <row r="793" spans="1:30" ht="15.75" thickBot="1" x14ac:dyDescent="0.25">
      <c r="A793" s="32">
        <v>1727</v>
      </c>
      <c r="B793" s="32">
        <f t="shared" si="52"/>
        <v>5550</v>
      </c>
      <c r="C793" s="32">
        <v>103.9</v>
      </c>
      <c r="D793" s="45">
        <f>(VLOOKUP(A793,'Spring Selection'!$S$3:$Y$5,7))*2.2*C793</f>
        <v>69.111528441566676</v>
      </c>
      <c r="E793" s="32"/>
      <c r="F793" s="32">
        <v>2224</v>
      </c>
      <c r="G793" s="32">
        <f t="shared" si="50"/>
        <v>5550</v>
      </c>
      <c r="H793" s="32">
        <v>121.7</v>
      </c>
      <c r="I793" s="51">
        <f>(VLOOKUP(F793,'Spring Selection'!$S$3:$Y$5,7))*2.2*H793</f>
        <v>80.951617048495322</v>
      </c>
      <c r="J793" s="49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</row>
    <row r="794" spans="1:30" x14ac:dyDescent="0.2">
      <c r="A794" s="37">
        <v>1727</v>
      </c>
      <c r="B794" s="37">
        <f t="shared" si="52"/>
        <v>5551</v>
      </c>
      <c r="C794" s="37">
        <v>103.9</v>
      </c>
      <c r="D794" s="45">
        <f>(VLOOKUP(A794,'Spring Selection'!$S$3:$Y$5,7))*2.2*C794</f>
        <v>69.111528441566676</v>
      </c>
      <c r="E794" s="37"/>
      <c r="F794" s="37">
        <v>2224</v>
      </c>
      <c r="G794" s="37">
        <f t="shared" ref="G794:G815" si="53">B794</f>
        <v>5551</v>
      </c>
      <c r="H794" s="37">
        <v>121.7</v>
      </c>
      <c r="I794" s="51">
        <f>(VLOOKUP(F794,'Spring Selection'!$S$3:$Y$5,7))*2.2*H794</f>
        <v>80.951617048495322</v>
      </c>
      <c r="J794" s="49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</row>
    <row r="795" spans="1:30" ht="15.75" thickBot="1" x14ac:dyDescent="0.25">
      <c r="A795" s="32">
        <v>1727</v>
      </c>
      <c r="B795" s="32">
        <f t="shared" si="52"/>
        <v>5650</v>
      </c>
      <c r="C795" s="32">
        <v>109.5</v>
      </c>
      <c r="D795" s="45">
        <f>(VLOOKUP(A795,'Spring Selection'!$S$3:$Y$5,7))*2.2*C795</f>
        <v>72.8365001381285</v>
      </c>
      <c r="E795" s="32"/>
      <c r="F795" s="32">
        <v>2224</v>
      </c>
      <c r="G795" s="32">
        <f t="shared" si="53"/>
        <v>5650</v>
      </c>
      <c r="H795" s="32">
        <v>128.5</v>
      </c>
      <c r="I795" s="51">
        <f>(VLOOKUP(F795,'Spring Selection'!$S$3:$Y$5,7))*2.2*H795</f>
        <v>85.474796965748965</v>
      </c>
      <c r="J795" s="49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</row>
    <row r="796" spans="1:30" x14ac:dyDescent="0.2">
      <c r="A796" s="37">
        <v>1727</v>
      </c>
      <c r="B796" s="37">
        <f t="shared" si="52"/>
        <v>5651</v>
      </c>
      <c r="C796" s="37">
        <v>109.5</v>
      </c>
      <c r="D796" s="45">
        <f>(VLOOKUP(A796,'Spring Selection'!$S$3:$Y$5,7))*2.2*C796</f>
        <v>72.8365001381285</v>
      </c>
      <c r="E796" s="37"/>
      <c r="F796" s="37">
        <v>2224</v>
      </c>
      <c r="G796" s="37">
        <f t="shared" si="53"/>
        <v>5651</v>
      </c>
      <c r="H796" s="37">
        <v>128.5</v>
      </c>
      <c r="I796" s="51">
        <f>(VLOOKUP(F796,'Spring Selection'!$S$3:$Y$5,7))*2.2*H796</f>
        <v>85.474796965748965</v>
      </c>
      <c r="J796" s="49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</row>
    <row r="797" spans="1:30" ht="15.75" thickBot="1" x14ac:dyDescent="0.25">
      <c r="A797" s="32">
        <v>1727</v>
      </c>
      <c r="B797" s="32">
        <f t="shared" si="52"/>
        <v>5750</v>
      </c>
      <c r="C797" s="32">
        <v>111</v>
      </c>
      <c r="D797" s="45">
        <f>(VLOOKUP(A797,'Spring Selection'!$S$3:$Y$5,7))*2.2*C797</f>
        <v>73.834260413993277</v>
      </c>
      <c r="E797" s="32"/>
      <c r="F797" s="32">
        <v>2224</v>
      </c>
      <c r="G797" s="32">
        <f t="shared" si="53"/>
        <v>5750</v>
      </c>
      <c r="H797" s="32">
        <v>130.4</v>
      </c>
      <c r="I797" s="51">
        <f>(VLOOKUP(F797,'Spring Selection'!$S$3:$Y$5,7))*2.2*H797</f>
        <v>86.738626648511016</v>
      </c>
      <c r="J797" s="49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</row>
    <row r="798" spans="1:30" x14ac:dyDescent="0.2">
      <c r="A798" s="37">
        <v>1727</v>
      </c>
      <c r="B798" s="38">
        <f t="shared" si="52"/>
        <v>5751</v>
      </c>
      <c r="C798" s="37">
        <v>111</v>
      </c>
      <c r="D798" s="45">
        <f>(VLOOKUP(A798,'Spring Selection'!$S$3:$Y$5,7))*2.2*C798</f>
        <v>73.834260413993277</v>
      </c>
      <c r="E798" s="37"/>
      <c r="F798" s="37">
        <v>2224</v>
      </c>
      <c r="G798" s="37">
        <f t="shared" si="53"/>
        <v>5751</v>
      </c>
      <c r="H798" s="37">
        <v>130.4</v>
      </c>
      <c r="I798" s="51">
        <f>(VLOOKUP(F798,'Spring Selection'!$S$3:$Y$5,7))*2.2*H798</f>
        <v>86.738626648511016</v>
      </c>
      <c r="J798" s="49"/>
      <c r="K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</row>
    <row r="799" spans="1:30" ht="15.75" thickBot="1" x14ac:dyDescent="0.25">
      <c r="A799" s="32">
        <v>1727</v>
      </c>
      <c r="B799" s="33">
        <f t="shared" si="52"/>
        <v>5850</v>
      </c>
      <c r="C799" s="32">
        <v>112.6</v>
      </c>
      <c r="D799" s="45">
        <f>(VLOOKUP(A799,'Spring Selection'!$S$3:$Y$5,7))*2.2*C799</f>
        <v>74.898538041582356</v>
      </c>
      <c r="E799" s="32"/>
      <c r="F799" s="32">
        <v>2224</v>
      </c>
      <c r="G799" s="32">
        <f t="shared" si="53"/>
        <v>5850</v>
      </c>
      <c r="H799" s="32">
        <v>132.19999999999999</v>
      </c>
      <c r="I799" s="51">
        <f>(VLOOKUP(F799,'Spring Selection'!$S$3:$Y$5,7))*2.2*H799</f>
        <v>87.935938979548737</v>
      </c>
      <c r="J799" s="49"/>
      <c r="K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</row>
    <row r="800" spans="1:30" x14ac:dyDescent="0.2">
      <c r="A800" s="37">
        <v>1727</v>
      </c>
      <c r="B800" s="38">
        <f t="shared" si="52"/>
        <v>5851</v>
      </c>
      <c r="C800" s="37">
        <v>112.6</v>
      </c>
      <c r="D800" s="45">
        <f>(VLOOKUP(A800,'Spring Selection'!$S$3:$Y$5,7))*2.2*C800</f>
        <v>74.898538041582356</v>
      </c>
      <c r="E800" s="37"/>
      <c r="F800" s="37">
        <v>2224</v>
      </c>
      <c r="G800" s="37">
        <f t="shared" si="53"/>
        <v>5851</v>
      </c>
      <c r="H800" s="37">
        <v>132.19999999999999</v>
      </c>
      <c r="I800" s="51">
        <f>(VLOOKUP(F800,'Spring Selection'!$S$3:$Y$5,7))*2.2*H800</f>
        <v>87.935938979548737</v>
      </c>
      <c r="J800" s="49"/>
      <c r="K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</row>
    <row r="801" spans="1:30" ht="15.75" thickBot="1" x14ac:dyDescent="0.25">
      <c r="A801" s="32">
        <v>1727</v>
      </c>
      <c r="B801" s="33">
        <f t="shared" si="52"/>
        <v>5950</v>
      </c>
      <c r="C801" s="32">
        <v>114.2</v>
      </c>
      <c r="D801" s="45">
        <f>(VLOOKUP(A801,'Spring Selection'!$S$3:$Y$5,7))*2.2*C801</f>
        <v>75.962815669171462</v>
      </c>
      <c r="E801" s="32"/>
      <c r="F801" s="32">
        <v>2224</v>
      </c>
      <c r="G801" s="32">
        <f t="shared" si="53"/>
        <v>5950</v>
      </c>
      <c r="H801" s="32">
        <v>134</v>
      </c>
      <c r="I801" s="51">
        <f>(VLOOKUP(F801,'Spring Selection'!$S$3:$Y$5,7))*2.2*H801</f>
        <v>89.133251310586473</v>
      </c>
      <c r="J801" s="49"/>
      <c r="K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</row>
    <row r="802" spans="1:30" x14ac:dyDescent="0.2">
      <c r="A802" s="37">
        <v>1727</v>
      </c>
      <c r="B802" s="38">
        <f t="shared" si="52"/>
        <v>5951</v>
      </c>
      <c r="C802" s="37">
        <v>114.2</v>
      </c>
      <c r="D802" s="45">
        <f>(VLOOKUP(A802,'Spring Selection'!$S$3:$Y$5,7))*2.2*C802</f>
        <v>75.962815669171462</v>
      </c>
      <c r="E802" s="37"/>
      <c r="F802" s="37">
        <v>2224</v>
      </c>
      <c r="G802" s="37">
        <f t="shared" si="53"/>
        <v>5951</v>
      </c>
      <c r="H802" s="37">
        <v>134</v>
      </c>
      <c r="I802" s="51">
        <f>(VLOOKUP(F802,'Spring Selection'!$S$3:$Y$5,7))*2.2*H802</f>
        <v>89.133251310586473</v>
      </c>
      <c r="J802" s="49"/>
      <c r="K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</row>
    <row r="803" spans="1:30" ht="15.75" thickBot="1" x14ac:dyDescent="0.25">
      <c r="A803" s="32">
        <v>1727</v>
      </c>
      <c r="B803" s="33">
        <f t="shared" si="52"/>
        <v>6050</v>
      </c>
      <c r="C803" s="32">
        <v>115.8</v>
      </c>
      <c r="D803" s="45">
        <f>(VLOOKUP(A803,'Spring Selection'!$S$3:$Y$5,7))*2.2*C803</f>
        <v>77.02709329676054</v>
      </c>
      <c r="E803" s="32"/>
      <c r="F803" s="32">
        <v>2224</v>
      </c>
      <c r="G803" s="32">
        <f t="shared" si="53"/>
        <v>6050</v>
      </c>
      <c r="H803" s="32">
        <v>135.80000000000001</v>
      </c>
      <c r="I803" s="51">
        <f>(VLOOKUP(F803,'Spring Selection'!$S$3:$Y$5,7))*2.2*H803</f>
        <v>90.330563641624209</v>
      </c>
      <c r="J803" s="49"/>
      <c r="K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</row>
    <row r="804" spans="1:30" x14ac:dyDescent="0.2">
      <c r="A804" s="37">
        <v>1727</v>
      </c>
      <c r="B804" s="38">
        <f t="shared" si="52"/>
        <v>6051</v>
      </c>
      <c r="C804" s="37">
        <v>115.8</v>
      </c>
      <c r="D804" s="45">
        <f>(VLOOKUP(A804,'Spring Selection'!$S$3:$Y$5,7))*2.2*C804</f>
        <v>77.02709329676054</v>
      </c>
      <c r="E804" s="37"/>
      <c r="F804" s="37">
        <v>2224</v>
      </c>
      <c r="G804" s="37">
        <f t="shared" si="53"/>
        <v>6051</v>
      </c>
      <c r="H804" s="37">
        <v>135.80000000000001</v>
      </c>
      <c r="I804" s="51">
        <f>(VLOOKUP(F804,'Spring Selection'!$S$3:$Y$5,7))*2.2*H804</f>
        <v>90.330563641624209</v>
      </c>
      <c r="J804" s="49"/>
      <c r="K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</row>
    <row r="805" spans="1:30" ht="15.75" thickBot="1" x14ac:dyDescent="0.25">
      <c r="A805" s="32">
        <v>1727</v>
      </c>
      <c r="B805" s="33">
        <f t="shared" si="52"/>
        <v>6150</v>
      </c>
      <c r="C805" s="32">
        <v>117.3</v>
      </c>
      <c r="D805" s="45">
        <f>(VLOOKUP(A805,'Spring Selection'!$S$3:$Y$5,7))*2.2*C805</f>
        <v>78.024853572625318</v>
      </c>
      <c r="E805" s="32"/>
      <c r="F805" s="32">
        <v>2224</v>
      </c>
      <c r="G805" s="32">
        <f t="shared" si="53"/>
        <v>6150</v>
      </c>
      <c r="H805" s="32">
        <v>137.69999999999999</v>
      </c>
      <c r="I805" s="51">
        <f>(VLOOKUP(F805,'Spring Selection'!$S$3:$Y$5,7))*2.2*H805</f>
        <v>91.594393324386246</v>
      </c>
      <c r="J805" s="49"/>
      <c r="K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</row>
    <row r="806" spans="1:30" x14ac:dyDescent="0.2">
      <c r="A806" s="37">
        <v>1727</v>
      </c>
      <c r="B806" s="38">
        <f t="shared" si="52"/>
        <v>6151</v>
      </c>
      <c r="C806" s="37">
        <v>117.3</v>
      </c>
      <c r="D806" s="45">
        <f>(VLOOKUP(A806,'Spring Selection'!$S$3:$Y$5,7))*2.2*C806</f>
        <v>78.024853572625318</v>
      </c>
      <c r="E806" s="37"/>
      <c r="F806" s="37">
        <v>2224</v>
      </c>
      <c r="G806" s="37">
        <f t="shared" si="53"/>
        <v>6151</v>
      </c>
      <c r="H806" s="37">
        <v>137.69999999999999</v>
      </c>
      <c r="I806" s="51">
        <f>(VLOOKUP(F806,'Spring Selection'!$S$3:$Y$5,7))*2.2*H806</f>
        <v>91.594393324386246</v>
      </c>
      <c r="J806" s="49"/>
      <c r="K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</row>
    <row r="807" spans="1:30" ht="15.75" thickBot="1" x14ac:dyDescent="0.25">
      <c r="A807" s="32">
        <v>1727</v>
      </c>
      <c r="B807" s="33">
        <f t="shared" si="52"/>
        <v>6250</v>
      </c>
      <c r="C807" s="32">
        <v>118.9</v>
      </c>
      <c r="D807" s="45">
        <f>(VLOOKUP(A807,'Spring Selection'!$S$3:$Y$5,7))*2.2*C807</f>
        <v>79.089131200214425</v>
      </c>
      <c r="E807" s="32"/>
      <c r="F807" s="32">
        <v>2224</v>
      </c>
      <c r="G807" s="32">
        <f t="shared" si="53"/>
        <v>6250</v>
      </c>
      <c r="H807" s="32">
        <v>139.5</v>
      </c>
      <c r="I807" s="51">
        <f>(VLOOKUP(F807,'Spring Selection'!$S$3:$Y$5,7))*2.2*H807</f>
        <v>92.791705655423982</v>
      </c>
      <c r="J807" s="49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</row>
    <row r="808" spans="1:30" x14ac:dyDescent="0.2">
      <c r="A808" s="37">
        <v>1727</v>
      </c>
      <c r="B808" s="38">
        <f t="shared" si="52"/>
        <v>6251</v>
      </c>
      <c r="C808" s="37">
        <v>118.9</v>
      </c>
      <c r="D808" s="45">
        <f>(VLOOKUP(A808,'Spring Selection'!$S$3:$Y$5,7))*2.2*C808</f>
        <v>79.089131200214425</v>
      </c>
      <c r="E808" s="37"/>
      <c r="F808" s="37">
        <v>2224</v>
      </c>
      <c r="G808" s="37">
        <f t="shared" si="53"/>
        <v>6251</v>
      </c>
      <c r="H808" s="37">
        <v>139.5</v>
      </c>
      <c r="I808" s="51">
        <f>(VLOOKUP(F808,'Spring Selection'!$S$3:$Y$5,7))*2.2*H808</f>
        <v>92.791705655423982</v>
      </c>
      <c r="J808" s="49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</row>
    <row r="809" spans="1:30" ht="15.75" thickBot="1" x14ac:dyDescent="0.25">
      <c r="A809" s="32">
        <v>1727</v>
      </c>
      <c r="B809" s="32">
        <f t="shared" si="52"/>
        <v>6350</v>
      </c>
      <c r="C809" s="32">
        <v>120.5</v>
      </c>
      <c r="D809" s="45">
        <f>(VLOOKUP(A809,'Spring Selection'!$S$3:$Y$5,7))*2.2*C809</f>
        <v>80.153408827803503</v>
      </c>
      <c r="E809" s="32"/>
      <c r="F809" s="32">
        <v>2224</v>
      </c>
      <c r="G809" s="32">
        <f t="shared" si="53"/>
        <v>6350</v>
      </c>
      <c r="H809" s="32">
        <v>141.30000000000001</v>
      </c>
      <c r="I809" s="51">
        <f>(VLOOKUP(F809,'Spring Selection'!$S$3:$Y$5,7))*2.2*H809</f>
        <v>93.989017986461718</v>
      </c>
      <c r="J809" s="49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</row>
    <row r="810" spans="1:30" x14ac:dyDescent="0.2">
      <c r="A810" s="37">
        <v>1727</v>
      </c>
      <c r="B810" s="37">
        <f t="shared" si="52"/>
        <v>6351</v>
      </c>
      <c r="C810" s="37">
        <v>120.5</v>
      </c>
      <c r="D810" s="45">
        <f>(VLOOKUP(A810,'Spring Selection'!$S$3:$Y$5,7))*2.2*C810</f>
        <v>80.153408827803503</v>
      </c>
      <c r="E810" s="37"/>
      <c r="F810" s="37">
        <v>2224</v>
      </c>
      <c r="G810" s="37">
        <f t="shared" si="53"/>
        <v>6351</v>
      </c>
      <c r="H810" s="37">
        <v>141.30000000000001</v>
      </c>
      <c r="I810" s="51">
        <f>(VLOOKUP(F810,'Spring Selection'!$S$3:$Y$5,7))*2.2*H810</f>
        <v>93.989017986461718</v>
      </c>
      <c r="J810" s="49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</row>
    <row r="811" spans="1:30" ht="15.75" thickBot="1" x14ac:dyDescent="0.25">
      <c r="A811" s="32">
        <v>1727</v>
      </c>
      <c r="B811" s="32">
        <f t="shared" si="52"/>
        <v>6450</v>
      </c>
      <c r="C811" s="32">
        <v>122.1</v>
      </c>
      <c r="D811" s="45">
        <f>(VLOOKUP(A811,'Spring Selection'!$S$3:$Y$5,7))*2.2*C811</f>
        <v>81.217686455392595</v>
      </c>
      <c r="E811" s="32"/>
      <c r="F811" s="32">
        <v>2224</v>
      </c>
      <c r="G811" s="32">
        <f t="shared" si="53"/>
        <v>6450</v>
      </c>
      <c r="H811" s="32">
        <v>143.1</v>
      </c>
      <c r="I811" s="51">
        <f>(VLOOKUP(F811,'Spring Selection'!$S$3:$Y$5,7))*2.2*H811</f>
        <v>95.186330317499426</v>
      </c>
      <c r="J811" s="49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</row>
    <row r="812" spans="1:30" x14ac:dyDescent="0.2">
      <c r="A812" s="37">
        <v>1727</v>
      </c>
      <c r="B812" s="37">
        <f t="shared" si="52"/>
        <v>6451</v>
      </c>
      <c r="C812" s="37">
        <v>145.4</v>
      </c>
      <c r="D812" s="45">
        <f>(VLOOKUP(A812,'Spring Selection'!$S$3:$Y$5,7))*2.2*C812</f>
        <v>96.716229407158764</v>
      </c>
      <c r="E812" s="37"/>
      <c r="F812" s="37">
        <v>2224</v>
      </c>
      <c r="G812" s="37">
        <f t="shared" si="53"/>
        <v>6451</v>
      </c>
      <c r="H812" s="37">
        <v>166.5</v>
      </c>
      <c r="I812" s="51">
        <f>(VLOOKUP(F812,'Spring Selection'!$S$3:$Y$5,7))*2.2*H812</f>
        <v>110.75139062098991</v>
      </c>
      <c r="J812" s="49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</row>
    <row r="813" spans="1:30" ht="15.75" thickBot="1" x14ac:dyDescent="0.25">
      <c r="A813" s="32">
        <v>1727</v>
      </c>
      <c r="B813" s="32">
        <f t="shared" si="52"/>
        <v>6550</v>
      </c>
      <c r="C813" s="32">
        <v>147.30000000000001</v>
      </c>
      <c r="D813" s="45">
        <f>(VLOOKUP(A813,'Spring Selection'!$S$3:$Y$5,7))*2.2*C813</f>
        <v>97.980059089920815</v>
      </c>
      <c r="E813" s="32"/>
      <c r="F813" s="32">
        <v>2224</v>
      </c>
      <c r="G813" s="32">
        <f t="shared" si="53"/>
        <v>6550</v>
      </c>
      <c r="H813" s="32">
        <v>168.7</v>
      </c>
      <c r="I813" s="51">
        <f>(VLOOKUP(F813,'Spring Selection'!$S$3:$Y$5,7))*2.2*H813</f>
        <v>112.2147723589249</v>
      </c>
      <c r="J813" s="49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</row>
    <row r="814" spans="1:30" x14ac:dyDescent="0.2">
      <c r="A814" s="37">
        <v>1727</v>
      </c>
      <c r="B814" s="37">
        <f t="shared" si="52"/>
        <v>6551</v>
      </c>
      <c r="C814" s="37">
        <v>147.30000000000001</v>
      </c>
      <c r="D814" s="45">
        <f>(VLOOKUP(A814,'Spring Selection'!$S$3:$Y$5,7))*2.2*C814</f>
        <v>97.980059089920815</v>
      </c>
      <c r="E814" s="37"/>
      <c r="F814" s="37">
        <v>2224</v>
      </c>
      <c r="G814" s="37">
        <f t="shared" si="53"/>
        <v>6551</v>
      </c>
      <c r="H814" s="37">
        <v>168.7</v>
      </c>
      <c r="I814" s="51">
        <f>(VLOOKUP(F814,'Spring Selection'!$S$3:$Y$5,7))*2.2*H814</f>
        <v>112.2147723589249</v>
      </c>
      <c r="J814" s="49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</row>
    <row r="815" spans="1:30" ht="15.75" thickBot="1" x14ac:dyDescent="0.25">
      <c r="A815" s="32">
        <v>1727</v>
      </c>
      <c r="B815" s="32">
        <f t="shared" si="52"/>
        <v>6650</v>
      </c>
      <c r="C815" s="32">
        <v>149.30000000000001</v>
      </c>
      <c r="D815" s="45">
        <f>(VLOOKUP(A815,'Spring Selection'!$S$3:$Y$5,7))*2.2*C815</f>
        <v>99.31040612440718</v>
      </c>
      <c r="E815" s="32"/>
      <c r="F815" s="32">
        <v>2224</v>
      </c>
      <c r="G815" s="32">
        <f t="shared" si="53"/>
        <v>6650</v>
      </c>
      <c r="H815" s="32">
        <v>170.9</v>
      </c>
      <c r="I815" s="51">
        <f>(VLOOKUP(F815,'Spring Selection'!$S$3:$Y$5,7))*2.2*H815</f>
        <v>113.67815409685991</v>
      </c>
      <c r="J815" s="49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</row>
    <row r="816" spans="1:30" x14ac:dyDescent="0.2">
      <c r="J816" s="49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</row>
    <row r="817" spans="1:30" x14ac:dyDescent="0.2">
      <c r="J817" s="49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</row>
    <row r="818" spans="1:30" x14ac:dyDescent="0.2">
      <c r="J818" s="49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</row>
    <row r="819" spans="1:30" x14ac:dyDescent="0.2">
      <c r="A819" s="43" t="s">
        <v>146</v>
      </c>
      <c r="B819" s="42"/>
      <c r="C819" s="42"/>
      <c r="D819" s="46" t="s">
        <v>147</v>
      </c>
      <c r="E819" s="42"/>
      <c r="F819" s="42"/>
      <c r="G819" s="42"/>
      <c r="H819" s="42"/>
      <c r="I819" s="46"/>
      <c r="J819" s="49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</row>
    <row r="820" spans="1:30" ht="15.75" thickBot="1" x14ac:dyDescent="0.25">
      <c r="A820" s="35" t="s">
        <v>140</v>
      </c>
      <c r="B820" s="32" t="s">
        <v>141</v>
      </c>
      <c r="C820" s="32" t="s">
        <v>142</v>
      </c>
      <c r="D820" s="44" t="s">
        <v>3</v>
      </c>
      <c r="E820" s="32"/>
      <c r="F820" s="32" t="s">
        <v>140</v>
      </c>
      <c r="G820" s="32" t="s">
        <v>141</v>
      </c>
      <c r="H820" s="32" t="s">
        <v>142</v>
      </c>
      <c r="I820" s="44" t="s">
        <v>3</v>
      </c>
      <c r="J820" s="49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</row>
    <row r="821" spans="1:30" x14ac:dyDescent="0.2">
      <c r="A821" s="39">
        <v>2225</v>
      </c>
      <c r="B821" s="37">
        <v>2351</v>
      </c>
      <c r="C821" s="37">
        <v>50.5</v>
      </c>
      <c r="D821" s="45">
        <f>(VLOOKUP(A821,'Spring Selection'!$S$3:$Y$5,7))*2.2*C821</f>
        <v>33.591262620780725</v>
      </c>
      <c r="E821" s="37"/>
      <c r="F821" s="37">
        <v>2779</v>
      </c>
      <c r="G821" s="37">
        <f t="shared" ref="G821:G852" si="54">B821</f>
        <v>2351</v>
      </c>
      <c r="H821" s="37">
        <v>58</v>
      </c>
      <c r="I821" s="45">
        <f>(VLOOKUP(F821,'Spring Selection'!$S$3:$Y$5,7))*2.2*H821</f>
        <v>39.316967392886816</v>
      </c>
      <c r="J821" s="49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</row>
    <row r="822" spans="1:30" ht="15.75" thickBot="1" x14ac:dyDescent="0.25">
      <c r="A822" s="35">
        <v>2225</v>
      </c>
      <c r="B822" s="32">
        <v>2450</v>
      </c>
      <c r="C822" s="32">
        <v>52.1</v>
      </c>
      <c r="D822" s="45">
        <f>(VLOOKUP(A822,'Spring Selection'!$S$3:$Y$5,7))*2.2*C822</f>
        <v>34.655540248369817</v>
      </c>
      <c r="E822" s="32"/>
      <c r="F822" s="32">
        <v>2779</v>
      </c>
      <c r="G822" s="32">
        <f t="shared" si="54"/>
        <v>2450</v>
      </c>
      <c r="H822" s="32">
        <v>59.9</v>
      </c>
      <c r="I822" s="45">
        <f>(VLOOKUP(F822,'Spring Selection'!$S$3:$Y$5,7))*2.2*H822</f>
        <v>40.604937014377938</v>
      </c>
      <c r="J822" s="49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</row>
    <row r="823" spans="1:30" x14ac:dyDescent="0.2">
      <c r="A823" s="39">
        <v>2225</v>
      </c>
      <c r="B823" s="37">
        <f t="shared" ref="B823:B853" si="55">B821+100</f>
        <v>2451</v>
      </c>
      <c r="C823" s="37">
        <v>52.1</v>
      </c>
      <c r="D823" s="45">
        <f>(VLOOKUP(A823,'Spring Selection'!$S$3:$Y$5,7))*2.2*C823</f>
        <v>34.655540248369817</v>
      </c>
      <c r="E823" s="37"/>
      <c r="F823" s="37">
        <v>2779</v>
      </c>
      <c r="G823" s="37">
        <f t="shared" si="54"/>
        <v>2451</v>
      </c>
      <c r="H823" s="37">
        <v>59.9</v>
      </c>
      <c r="I823" s="45">
        <f>(VLOOKUP(F823,'Spring Selection'!$S$3:$Y$5,7))*2.2*H823</f>
        <v>40.604937014377938</v>
      </c>
      <c r="J823" s="49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</row>
    <row r="824" spans="1:30" ht="15.75" thickBot="1" x14ac:dyDescent="0.25">
      <c r="A824" s="35">
        <v>2225</v>
      </c>
      <c r="B824" s="32">
        <f t="shared" si="55"/>
        <v>2550</v>
      </c>
      <c r="C824" s="32">
        <v>53.8</v>
      </c>
      <c r="D824" s="45">
        <f>(VLOOKUP(A824,'Spring Selection'!$S$3:$Y$5,7))*2.2*C824</f>
        <v>35.786335227683225</v>
      </c>
      <c r="E824" s="32"/>
      <c r="F824" s="32">
        <v>2779</v>
      </c>
      <c r="G824" s="32">
        <f t="shared" si="54"/>
        <v>2550</v>
      </c>
      <c r="H824" s="32">
        <v>61.9</v>
      </c>
      <c r="I824" s="45">
        <f>(VLOOKUP(F824,'Spring Selection'!$S$3:$Y$5,7))*2.2*H824</f>
        <v>41.960694510684384</v>
      </c>
      <c r="J824" s="49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</row>
    <row r="825" spans="1:30" x14ac:dyDescent="0.2">
      <c r="A825" s="39">
        <v>2225</v>
      </c>
      <c r="B825" s="37">
        <f t="shared" si="55"/>
        <v>2551</v>
      </c>
      <c r="C825" s="37">
        <v>53.8</v>
      </c>
      <c r="D825" s="45">
        <f>(VLOOKUP(A825,'Spring Selection'!$S$3:$Y$5,7))*2.2*C825</f>
        <v>35.786335227683225</v>
      </c>
      <c r="E825" s="37"/>
      <c r="F825" s="37">
        <v>2779</v>
      </c>
      <c r="G825" s="37">
        <f t="shared" si="54"/>
        <v>2551</v>
      </c>
      <c r="H825" s="37">
        <v>61.9</v>
      </c>
      <c r="I825" s="45">
        <f>(VLOOKUP(F825,'Spring Selection'!$S$3:$Y$5,7))*2.2*H825</f>
        <v>41.960694510684384</v>
      </c>
      <c r="J825" s="49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</row>
    <row r="826" spans="1:30" ht="15.75" thickBot="1" x14ac:dyDescent="0.25">
      <c r="A826" s="35">
        <v>2225</v>
      </c>
      <c r="B826" s="32">
        <f t="shared" si="55"/>
        <v>2650</v>
      </c>
      <c r="C826" s="32">
        <v>55.5</v>
      </c>
      <c r="D826" s="45">
        <f>(VLOOKUP(A826,'Spring Selection'!$S$3:$Y$5,7))*2.2*C826</f>
        <v>36.917130206996639</v>
      </c>
      <c r="E826" s="32"/>
      <c r="F826" s="32">
        <v>2779</v>
      </c>
      <c r="G826" s="32">
        <f t="shared" si="54"/>
        <v>2650</v>
      </c>
      <c r="H826" s="32">
        <v>63.8</v>
      </c>
      <c r="I826" s="45">
        <f>(VLOOKUP(F826,'Spring Selection'!$S$3:$Y$5,7))*2.2*H826</f>
        <v>43.248664132175499</v>
      </c>
      <c r="J826" s="49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</row>
    <row r="827" spans="1:30" x14ac:dyDescent="0.2">
      <c r="A827" s="39">
        <v>2225</v>
      </c>
      <c r="B827" s="37">
        <f t="shared" si="55"/>
        <v>2651</v>
      </c>
      <c r="C827" s="37">
        <v>55.5</v>
      </c>
      <c r="D827" s="45">
        <f>(VLOOKUP(A827,'Spring Selection'!$S$3:$Y$5,7))*2.2*C827</f>
        <v>36.917130206996639</v>
      </c>
      <c r="E827" s="37"/>
      <c r="F827" s="37">
        <v>2779</v>
      </c>
      <c r="G827" s="37">
        <f t="shared" si="54"/>
        <v>2651</v>
      </c>
      <c r="H827" s="37">
        <v>63.8</v>
      </c>
      <c r="I827" s="45">
        <f>(VLOOKUP(F827,'Spring Selection'!$S$3:$Y$5,7))*2.2*H827</f>
        <v>43.248664132175499</v>
      </c>
      <c r="J827" s="49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</row>
    <row r="828" spans="1:30" ht="15.75" thickBot="1" x14ac:dyDescent="0.25">
      <c r="A828" s="35">
        <v>2225</v>
      </c>
      <c r="B828" s="32">
        <f t="shared" si="55"/>
        <v>2750</v>
      </c>
      <c r="C828" s="32">
        <v>57.1</v>
      </c>
      <c r="D828" s="45">
        <f>(VLOOKUP(A828,'Spring Selection'!$S$3:$Y$5,7))*2.2*C828</f>
        <v>37.981407834585731</v>
      </c>
      <c r="E828" s="32"/>
      <c r="F828" s="32">
        <v>2779</v>
      </c>
      <c r="G828" s="32">
        <f t="shared" si="54"/>
        <v>2750</v>
      </c>
      <c r="H828" s="32">
        <v>65.7</v>
      </c>
      <c r="I828" s="45">
        <f>(VLOOKUP(F828,'Spring Selection'!$S$3:$Y$5,7))*2.2*H828</f>
        <v>44.536633753666621</v>
      </c>
      <c r="J828" s="49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</row>
    <row r="829" spans="1:30" x14ac:dyDescent="0.2">
      <c r="A829" s="39">
        <v>2225</v>
      </c>
      <c r="B829" s="37">
        <f t="shared" si="55"/>
        <v>2751</v>
      </c>
      <c r="C829" s="37">
        <v>57.1</v>
      </c>
      <c r="D829" s="45">
        <f>(VLOOKUP(A829,'Spring Selection'!$S$3:$Y$5,7))*2.2*C829</f>
        <v>37.981407834585731</v>
      </c>
      <c r="E829" s="37"/>
      <c r="F829" s="37">
        <v>2779</v>
      </c>
      <c r="G829" s="37">
        <f t="shared" si="54"/>
        <v>2751</v>
      </c>
      <c r="H829" s="37">
        <v>65.7</v>
      </c>
      <c r="I829" s="45">
        <f>(VLOOKUP(F829,'Spring Selection'!$S$3:$Y$5,7))*2.2*H829</f>
        <v>44.536633753666621</v>
      </c>
      <c r="J829" s="49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</row>
    <row r="830" spans="1:30" ht="15.75" thickBot="1" x14ac:dyDescent="0.25">
      <c r="A830" s="35">
        <v>2225</v>
      </c>
      <c r="B830" s="32">
        <f t="shared" si="55"/>
        <v>2850</v>
      </c>
      <c r="C830" s="32">
        <v>63.5</v>
      </c>
      <c r="D830" s="45">
        <f>(VLOOKUP(A830,'Spring Selection'!$S$3:$Y$5,7))*2.2*C830</f>
        <v>42.238518344942101</v>
      </c>
      <c r="E830" s="32"/>
      <c r="F830" s="32">
        <v>2779</v>
      </c>
      <c r="G830" s="32">
        <f t="shared" si="54"/>
        <v>2850</v>
      </c>
      <c r="H830" s="32">
        <v>74.3</v>
      </c>
      <c r="I830" s="45">
        <f>(VLOOKUP(F830,'Spring Selection'!$S$3:$Y$5,7))*2.2*H830</f>
        <v>50.366390987784321</v>
      </c>
      <c r="J830" s="49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</row>
    <row r="831" spans="1:30" x14ac:dyDescent="0.2">
      <c r="A831" s="39">
        <v>2225</v>
      </c>
      <c r="B831" s="37">
        <f t="shared" si="55"/>
        <v>2851</v>
      </c>
      <c r="C831" s="37">
        <v>63.5</v>
      </c>
      <c r="D831" s="45">
        <f>(VLOOKUP(A831,'Spring Selection'!$S$3:$Y$5,7))*2.2*C831</f>
        <v>42.238518344942101</v>
      </c>
      <c r="E831" s="37"/>
      <c r="F831" s="37">
        <v>2779</v>
      </c>
      <c r="G831" s="37">
        <f t="shared" si="54"/>
        <v>2851</v>
      </c>
      <c r="H831" s="37">
        <v>74.3</v>
      </c>
      <c r="I831" s="45">
        <f>(VLOOKUP(F831,'Spring Selection'!$S$3:$Y$5,7))*2.2*H831</f>
        <v>50.366390987784321</v>
      </c>
      <c r="J831" s="49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</row>
    <row r="832" spans="1:30" ht="15.75" thickBot="1" x14ac:dyDescent="0.25">
      <c r="A832" s="35">
        <v>2225</v>
      </c>
      <c r="B832" s="32">
        <f t="shared" si="55"/>
        <v>2950</v>
      </c>
      <c r="C832" s="32">
        <v>65.2</v>
      </c>
      <c r="D832" s="45">
        <f>(VLOOKUP(A832,'Spring Selection'!$S$3:$Y$5,7))*2.2*C832</f>
        <v>43.369313324255508</v>
      </c>
      <c r="E832" s="32"/>
      <c r="F832" s="32">
        <v>2779</v>
      </c>
      <c r="G832" s="32">
        <f t="shared" si="54"/>
        <v>2950</v>
      </c>
      <c r="H832" s="32">
        <v>76.2</v>
      </c>
      <c r="I832" s="45">
        <f>(VLOOKUP(F832,'Spring Selection'!$S$3:$Y$5,7))*2.2*H832</f>
        <v>51.654360609275443</v>
      </c>
      <c r="J832" s="49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</row>
    <row r="833" spans="1:30" x14ac:dyDescent="0.2">
      <c r="A833" s="39">
        <v>2225</v>
      </c>
      <c r="B833" s="37">
        <f t="shared" si="55"/>
        <v>2951</v>
      </c>
      <c r="C833" s="37">
        <v>65.2</v>
      </c>
      <c r="D833" s="45">
        <f>(VLOOKUP(A833,'Spring Selection'!$S$3:$Y$5,7))*2.2*C833</f>
        <v>43.369313324255508</v>
      </c>
      <c r="E833" s="37"/>
      <c r="F833" s="37">
        <v>2779</v>
      </c>
      <c r="G833" s="37">
        <f t="shared" si="54"/>
        <v>2951</v>
      </c>
      <c r="H833" s="37">
        <v>76.2</v>
      </c>
      <c r="I833" s="45">
        <f>(VLOOKUP(F833,'Spring Selection'!$S$3:$Y$5,7))*2.2*H833</f>
        <v>51.654360609275443</v>
      </c>
      <c r="J833" s="49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</row>
    <row r="834" spans="1:30" ht="15.75" thickBot="1" x14ac:dyDescent="0.25">
      <c r="A834" s="35">
        <v>2225</v>
      </c>
      <c r="B834" s="32">
        <f t="shared" si="55"/>
        <v>3050</v>
      </c>
      <c r="C834" s="32">
        <v>66.8</v>
      </c>
      <c r="D834" s="45">
        <f>(VLOOKUP(A834,'Spring Selection'!$S$3:$Y$5,7))*2.2*C834</f>
        <v>44.4335909518446</v>
      </c>
      <c r="E834" s="32"/>
      <c r="F834" s="32">
        <v>2779</v>
      </c>
      <c r="G834" s="32">
        <f t="shared" si="54"/>
        <v>3050</v>
      </c>
      <c r="H834" s="32">
        <v>78.099999999999994</v>
      </c>
      <c r="I834" s="45">
        <f>(VLOOKUP(F834,'Spring Selection'!$S$3:$Y$5,7))*2.2*H834</f>
        <v>52.942330230766558</v>
      </c>
      <c r="J834" s="49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</row>
    <row r="835" spans="1:30" x14ac:dyDescent="0.2">
      <c r="A835" s="39">
        <v>2225</v>
      </c>
      <c r="B835" s="37">
        <f t="shared" si="55"/>
        <v>3051</v>
      </c>
      <c r="C835" s="37">
        <v>66.8</v>
      </c>
      <c r="D835" s="45">
        <f>(VLOOKUP(A835,'Spring Selection'!$S$3:$Y$5,7))*2.2*C835</f>
        <v>44.4335909518446</v>
      </c>
      <c r="E835" s="37"/>
      <c r="F835" s="37">
        <v>2779</v>
      </c>
      <c r="G835" s="37">
        <f t="shared" si="54"/>
        <v>3051</v>
      </c>
      <c r="H835" s="37">
        <v>78.099999999999994</v>
      </c>
      <c r="I835" s="45">
        <f>(VLOOKUP(F835,'Spring Selection'!$S$3:$Y$5,7))*2.2*H835</f>
        <v>52.942330230766558</v>
      </c>
      <c r="J835" s="49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</row>
    <row r="836" spans="1:30" ht="15.75" thickBot="1" x14ac:dyDescent="0.25">
      <c r="A836" s="35">
        <v>2225</v>
      </c>
      <c r="B836" s="32">
        <f t="shared" si="55"/>
        <v>3150</v>
      </c>
      <c r="C836" s="32">
        <v>68.5</v>
      </c>
      <c r="D836" s="45">
        <f>(VLOOKUP(A836,'Spring Selection'!$S$3:$Y$5,7))*2.2*C836</f>
        <v>45.564385931158007</v>
      </c>
      <c r="E836" s="32"/>
      <c r="F836" s="32">
        <v>2779</v>
      </c>
      <c r="G836" s="32">
        <f t="shared" si="54"/>
        <v>3150</v>
      </c>
      <c r="H836" s="32">
        <v>80.099999999999994</v>
      </c>
      <c r="I836" s="45">
        <f>(VLOOKUP(F836,'Spring Selection'!$S$3:$Y$5,7))*2.2*H836</f>
        <v>54.298087727073003</v>
      </c>
      <c r="J836" s="49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</row>
    <row r="837" spans="1:30" x14ac:dyDescent="0.2">
      <c r="A837" s="39">
        <v>2225</v>
      </c>
      <c r="B837" s="37">
        <f t="shared" si="55"/>
        <v>3151</v>
      </c>
      <c r="C837" s="37">
        <v>68.5</v>
      </c>
      <c r="D837" s="45">
        <f>(VLOOKUP(A837,'Spring Selection'!$S$3:$Y$5,7))*2.2*C837</f>
        <v>45.564385931158007</v>
      </c>
      <c r="E837" s="37"/>
      <c r="F837" s="37">
        <v>2779</v>
      </c>
      <c r="G837" s="37">
        <f t="shared" si="54"/>
        <v>3151</v>
      </c>
      <c r="H837" s="37">
        <v>80.099999999999994</v>
      </c>
      <c r="I837" s="45">
        <f>(VLOOKUP(F837,'Spring Selection'!$S$3:$Y$5,7))*2.2*H837</f>
        <v>54.298087727073003</v>
      </c>
      <c r="J837" s="49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</row>
    <row r="838" spans="1:30" ht="15.75" thickBot="1" x14ac:dyDescent="0.25">
      <c r="A838" s="35">
        <v>2225</v>
      </c>
      <c r="B838" s="32">
        <f t="shared" si="55"/>
        <v>3250</v>
      </c>
      <c r="C838" s="32">
        <v>71</v>
      </c>
      <c r="D838" s="45">
        <f>(VLOOKUP(A838,'Spring Selection'!$S$3:$Y$5,7))*2.2*C838</f>
        <v>47.227319724265968</v>
      </c>
      <c r="E838" s="32"/>
      <c r="F838" s="32">
        <v>2779</v>
      </c>
      <c r="G838" s="32">
        <f t="shared" si="54"/>
        <v>3250</v>
      </c>
      <c r="H838" s="32">
        <v>82</v>
      </c>
      <c r="I838" s="45">
        <f>(VLOOKUP(F838,'Spring Selection'!$S$3:$Y$5,7))*2.2*H838</f>
        <v>55.586057348564125</v>
      </c>
      <c r="J838" s="49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</row>
    <row r="839" spans="1:30" x14ac:dyDescent="0.2">
      <c r="A839" s="39">
        <v>2225</v>
      </c>
      <c r="B839" s="37">
        <f t="shared" si="55"/>
        <v>3251</v>
      </c>
      <c r="C839" s="37">
        <v>71</v>
      </c>
      <c r="D839" s="45">
        <f>(VLOOKUP(A839,'Spring Selection'!$S$3:$Y$5,7))*2.2*C839</f>
        <v>47.227319724265968</v>
      </c>
      <c r="E839" s="37"/>
      <c r="F839" s="37">
        <v>2779</v>
      </c>
      <c r="G839" s="37">
        <f t="shared" si="54"/>
        <v>3251</v>
      </c>
      <c r="H839" s="37">
        <v>82</v>
      </c>
      <c r="I839" s="45">
        <f>(VLOOKUP(F839,'Spring Selection'!$S$3:$Y$5,7))*2.2*H839</f>
        <v>55.586057348564125</v>
      </c>
      <c r="J839" s="49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</row>
    <row r="840" spans="1:30" ht="15.75" thickBot="1" x14ac:dyDescent="0.25">
      <c r="A840" s="35">
        <v>2225</v>
      </c>
      <c r="B840" s="32">
        <f t="shared" si="55"/>
        <v>3350</v>
      </c>
      <c r="C840" s="32">
        <v>72.7</v>
      </c>
      <c r="D840" s="45">
        <f>(VLOOKUP(A840,'Spring Selection'!$S$3:$Y$5,7))*2.2*C840</f>
        <v>48.358114703579382</v>
      </c>
      <c r="E840" s="32"/>
      <c r="F840" s="32">
        <v>2779</v>
      </c>
      <c r="G840" s="32">
        <f t="shared" si="54"/>
        <v>3350</v>
      </c>
      <c r="H840" s="32">
        <v>83.9</v>
      </c>
      <c r="I840" s="45">
        <f>(VLOOKUP(F840,'Spring Selection'!$S$3:$Y$5,7))*2.2*H840</f>
        <v>56.874026970055247</v>
      </c>
      <c r="J840" s="49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</row>
    <row r="841" spans="1:30" x14ac:dyDescent="0.2">
      <c r="A841" s="39">
        <v>2225</v>
      </c>
      <c r="B841" s="37">
        <f t="shared" si="55"/>
        <v>3351</v>
      </c>
      <c r="C841" s="37">
        <v>72.7</v>
      </c>
      <c r="D841" s="45">
        <f>(VLOOKUP(A841,'Spring Selection'!$S$3:$Y$5,7))*2.2*C841</f>
        <v>48.358114703579382</v>
      </c>
      <c r="E841" s="37"/>
      <c r="F841" s="37">
        <v>2779</v>
      </c>
      <c r="G841" s="37">
        <f t="shared" si="54"/>
        <v>3351</v>
      </c>
      <c r="H841" s="37">
        <v>83.9</v>
      </c>
      <c r="I841" s="45">
        <f>(VLOOKUP(F841,'Spring Selection'!$S$3:$Y$5,7))*2.2*H841</f>
        <v>56.874026970055247</v>
      </c>
      <c r="J841" s="49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</row>
    <row r="842" spans="1:30" ht="15.75" thickBot="1" x14ac:dyDescent="0.25">
      <c r="A842" s="35">
        <v>2225</v>
      </c>
      <c r="B842" s="32">
        <f t="shared" si="55"/>
        <v>3450</v>
      </c>
      <c r="C842" s="32">
        <v>74.400000000000006</v>
      </c>
      <c r="D842" s="45">
        <f>(VLOOKUP(A842,'Spring Selection'!$S$3:$Y$5,7))*2.2*C842</f>
        <v>49.488909682892789</v>
      </c>
      <c r="E842" s="32"/>
      <c r="F842" s="32">
        <v>2779</v>
      </c>
      <c r="G842" s="32">
        <f t="shared" si="54"/>
        <v>3450</v>
      </c>
      <c r="H842" s="32">
        <v>85.8</v>
      </c>
      <c r="I842" s="45">
        <f>(VLOOKUP(F842,'Spring Selection'!$S$3:$Y$5,7))*2.2*H842</f>
        <v>58.161996591546362</v>
      </c>
      <c r="J842" s="49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</row>
    <row r="843" spans="1:30" x14ac:dyDescent="0.2">
      <c r="A843" s="39">
        <v>2225</v>
      </c>
      <c r="B843" s="37">
        <f t="shared" si="55"/>
        <v>3451</v>
      </c>
      <c r="C843" s="37">
        <v>74.400000000000006</v>
      </c>
      <c r="D843" s="45">
        <f>(VLOOKUP(A843,'Spring Selection'!$S$3:$Y$5,7))*2.2*C843</f>
        <v>49.488909682892789</v>
      </c>
      <c r="E843" s="37"/>
      <c r="F843" s="37">
        <v>2779</v>
      </c>
      <c r="G843" s="37">
        <f t="shared" si="54"/>
        <v>3451</v>
      </c>
      <c r="H843" s="37">
        <v>85.8</v>
      </c>
      <c r="I843" s="45">
        <f>(VLOOKUP(F843,'Spring Selection'!$S$3:$Y$5,7))*2.2*H843</f>
        <v>58.161996591546362</v>
      </c>
      <c r="J843" s="49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</row>
    <row r="844" spans="1:30" ht="15.75" thickBot="1" x14ac:dyDescent="0.25">
      <c r="A844" s="35">
        <v>2225</v>
      </c>
      <c r="B844" s="32">
        <f t="shared" si="55"/>
        <v>3550</v>
      </c>
      <c r="C844" s="32">
        <v>76.099999999999994</v>
      </c>
      <c r="D844" s="45">
        <f>(VLOOKUP(A844,'Spring Selection'!$S$3:$Y$5,7))*2.2*C844</f>
        <v>50.619704662206196</v>
      </c>
      <c r="E844" s="32"/>
      <c r="F844" s="32">
        <v>2779</v>
      </c>
      <c r="G844" s="32">
        <f t="shared" si="54"/>
        <v>3550</v>
      </c>
      <c r="H844" s="32">
        <v>87.8</v>
      </c>
      <c r="I844" s="45">
        <f>(VLOOKUP(F844,'Spring Selection'!$S$3:$Y$5,7))*2.2*H844</f>
        <v>59.517754087852801</v>
      </c>
      <c r="J844" s="49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</row>
    <row r="845" spans="1:30" x14ac:dyDescent="0.2">
      <c r="A845" s="39">
        <v>2225</v>
      </c>
      <c r="B845" s="37">
        <f t="shared" si="55"/>
        <v>3551</v>
      </c>
      <c r="C845" s="37">
        <v>76.099999999999994</v>
      </c>
      <c r="D845" s="45">
        <f>(VLOOKUP(A845,'Spring Selection'!$S$3:$Y$5,7))*2.2*C845</f>
        <v>50.619704662206196</v>
      </c>
      <c r="E845" s="37"/>
      <c r="F845" s="37">
        <v>2779</v>
      </c>
      <c r="G845" s="37">
        <f t="shared" si="54"/>
        <v>3551</v>
      </c>
      <c r="H845" s="37">
        <v>87.8</v>
      </c>
      <c r="I845" s="45">
        <f>(VLOOKUP(F845,'Spring Selection'!$S$3:$Y$5,7))*2.2*H845</f>
        <v>59.517754087852801</v>
      </c>
      <c r="J845" s="49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</row>
    <row r="846" spans="1:30" ht="15.75" thickBot="1" x14ac:dyDescent="0.25">
      <c r="A846" s="35">
        <v>2225</v>
      </c>
      <c r="B846" s="32">
        <f t="shared" si="55"/>
        <v>3650</v>
      </c>
      <c r="C846" s="32">
        <v>77.7</v>
      </c>
      <c r="D846" s="45">
        <f>(VLOOKUP(A846,'Spring Selection'!$S$3:$Y$5,7))*2.2*C846</f>
        <v>51.683982289795296</v>
      </c>
      <c r="E846" s="32"/>
      <c r="F846" s="32">
        <v>2779</v>
      </c>
      <c r="G846" s="32">
        <f t="shared" si="54"/>
        <v>3650</v>
      </c>
      <c r="H846" s="32">
        <v>89.7</v>
      </c>
      <c r="I846" s="45">
        <f>(VLOOKUP(F846,'Spring Selection'!$S$3:$Y$5,7))*2.2*H846</f>
        <v>60.80572370934393</v>
      </c>
      <c r="J846" s="49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</row>
    <row r="847" spans="1:30" x14ac:dyDescent="0.2">
      <c r="A847" s="39">
        <v>2225</v>
      </c>
      <c r="B847" s="37">
        <f t="shared" si="55"/>
        <v>3651</v>
      </c>
      <c r="C847" s="37">
        <v>77.7</v>
      </c>
      <c r="D847" s="45">
        <f>(VLOOKUP(A847,'Spring Selection'!$S$3:$Y$5,7))*2.2*C847</f>
        <v>51.683982289795296</v>
      </c>
      <c r="E847" s="37"/>
      <c r="F847" s="37">
        <v>2779</v>
      </c>
      <c r="G847" s="37">
        <f t="shared" si="54"/>
        <v>3651</v>
      </c>
      <c r="H847" s="37">
        <v>89.7</v>
      </c>
      <c r="I847" s="45">
        <f>(VLOOKUP(F847,'Spring Selection'!$S$3:$Y$5,7))*2.2*H847</f>
        <v>60.80572370934393</v>
      </c>
      <c r="J847" s="49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</row>
    <row r="848" spans="1:30" ht="15.75" thickBot="1" x14ac:dyDescent="0.25">
      <c r="A848" s="35">
        <v>2225</v>
      </c>
      <c r="B848" s="32">
        <f t="shared" si="55"/>
        <v>3750</v>
      </c>
      <c r="C848" s="32">
        <v>79.400000000000006</v>
      </c>
      <c r="D848" s="45">
        <f>(VLOOKUP(A848,'Spring Selection'!$S$3:$Y$5,7))*2.2*C848</f>
        <v>52.814777269108703</v>
      </c>
      <c r="E848" s="32"/>
      <c r="F848" s="32">
        <v>2779</v>
      </c>
      <c r="G848" s="32">
        <f t="shared" si="54"/>
        <v>3750</v>
      </c>
      <c r="H848" s="32">
        <v>91.6</v>
      </c>
      <c r="I848" s="45">
        <f>(VLOOKUP(F848,'Spring Selection'!$S$3:$Y$5,7))*2.2*H848</f>
        <v>62.093693330835045</v>
      </c>
      <c r="J848" s="49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</row>
    <row r="849" spans="1:30" x14ac:dyDescent="0.2">
      <c r="A849" s="39">
        <v>2225</v>
      </c>
      <c r="B849" s="37">
        <f t="shared" si="55"/>
        <v>3751</v>
      </c>
      <c r="C849" s="37">
        <v>79.400000000000006</v>
      </c>
      <c r="D849" s="45">
        <f>(VLOOKUP(A849,'Spring Selection'!$S$3:$Y$5,7))*2.2*C849</f>
        <v>52.814777269108703</v>
      </c>
      <c r="E849" s="37"/>
      <c r="F849" s="37">
        <v>2779</v>
      </c>
      <c r="G849" s="37">
        <f t="shared" si="54"/>
        <v>3751</v>
      </c>
      <c r="H849" s="37">
        <v>91.6</v>
      </c>
      <c r="I849" s="45">
        <f>(VLOOKUP(F849,'Spring Selection'!$S$3:$Y$5,7))*2.2*H849</f>
        <v>62.093693330835045</v>
      </c>
      <c r="J849" s="49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</row>
    <row r="850" spans="1:30" ht="15.75" thickBot="1" x14ac:dyDescent="0.25">
      <c r="A850" s="35">
        <v>2225</v>
      </c>
      <c r="B850" s="32">
        <f t="shared" si="55"/>
        <v>3850</v>
      </c>
      <c r="C850" s="40">
        <v>81.099999999999994</v>
      </c>
      <c r="D850" s="45">
        <f>(VLOOKUP(A850,'Spring Selection'!$S$3:$Y$5,7))*2.2*C850</f>
        <v>53.94557224842211</v>
      </c>
      <c r="E850" s="32"/>
      <c r="F850" s="32">
        <v>2779</v>
      </c>
      <c r="G850" s="32">
        <f t="shared" si="54"/>
        <v>3850</v>
      </c>
      <c r="H850" s="32">
        <v>93.5</v>
      </c>
      <c r="I850" s="45">
        <f>(VLOOKUP(F850,'Spring Selection'!$S$3:$Y$5,7))*2.2*H850</f>
        <v>63.381662952326167</v>
      </c>
      <c r="J850" s="49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</row>
    <row r="851" spans="1:30" x14ac:dyDescent="0.2">
      <c r="A851" s="39">
        <v>2225</v>
      </c>
      <c r="B851" s="37">
        <f t="shared" si="55"/>
        <v>3851</v>
      </c>
      <c r="C851" s="40">
        <v>81.099999999999994</v>
      </c>
      <c r="D851" s="45">
        <f>(VLOOKUP(A851,'Spring Selection'!$S$3:$Y$5,7))*2.2*C851</f>
        <v>53.94557224842211</v>
      </c>
      <c r="E851" s="37"/>
      <c r="F851" s="37">
        <v>2779</v>
      </c>
      <c r="G851" s="37">
        <f t="shared" si="54"/>
        <v>3851</v>
      </c>
      <c r="H851" s="37">
        <v>93.5</v>
      </c>
      <c r="I851" s="45">
        <f>(VLOOKUP(F851,'Spring Selection'!$S$3:$Y$5,7))*2.2*H851</f>
        <v>63.381662952326167</v>
      </c>
      <c r="J851" s="49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</row>
    <row r="852" spans="1:30" ht="15.75" thickBot="1" x14ac:dyDescent="0.25">
      <c r="A852" s="35">
        <v>2225</v>
      </c>
      <c r="B852" s="32">
        <f t="shared" si="55"/>
        <v>3950</v>
      </c>
      <c r="C852" s="32">
        <v>82.8</v>
      </c>
      <c r="D852" s="45">
        <f>(VLOOKUP(A852,'Spring Selection'!$S$3:$Y$5,7))*2.2*C852</f>
        <v>55.076367227735517</v>
      </c>
      <c r="E852" s="32"/>
      <c r="F852" s="32">
        <v>2779</v>
      </c>
      <c r="G852" s="32">
        <f t="shared" si="54"/>
        <v>3950</v>
      </c>
      <c r="H852" s="32">
        <v>95.5</v>
      </c>
      <c r="I852" s="45">
        <f>(VLOOKUP(F852,'Spring Selection'!$S$3:$Y$5,7))*2.2*H852</f>
        <v>64.737420448632605</v>
      </c>
      <c r="J852" s="49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</row>
    <row r="853" spans="1:30" x14ac:dyDescent="0.2">
      <c r="A853" s="39">
        <v>2225</v>
      </c>
      <c r="B853" s="37">
        <f t="shared" si="55"/>
        <v>3951</v>
      </c>
      <c r="C853" s="37">
        <v>82.8</v>
      </c>
      <c r="D853" s="45">
        <f>(VLOOKUP(A853,'Spring Selection'!$S$3:$Y$5,7))*2.2*C853</f>
        <v>55.076367227735517</v>
      </c>
      <c r="E853" s="37"/>
      <c r="F853" s="37">
        <v>2779</v>
      </c>
      <c r="G853" s="37">
        <f t="shared" ref="G853:G884" si="56">B853</f>
        <v>3951</v>
      </c>
      <c r="H853" s="37">
        <v>95.5</v>
      </c>
      <c r="I853" s="45">
        <f>(VLOOKUP(F853,'Spring Selection'!$S$3:$Y$5,7))*2.2*H853</f>
        <v>64.737420448632605</v>
      </c>
      <c r="J853" s="49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</row>
    <row r="854" spans="1:30" ht="15.75" thickBot="1" x14ac:dyDescent="0.25">
      <c r="A854" s="35">
        <v>2225</v>
      </c>
      <c r="B854" s="32">
        <v>4080</v>
      </c>
      <c r="C854" s="32">
        <v>84.9</v>
      </c>
      <c r="D854" s="45">
        <f>(VLOOKUP(A854,'Spring Selection'!$S$3:$Y$5,7))*2.2*C854</f>
        <v>56.473231613946211</v>
      </c>
      <c r="E854" s="32"/>
      <c r="F854" s="32">
        <v>2779</v>
      </c>
      <c r="G854" s="32">
        <f t="shared" si="56"/>
        <v>4080</v>
      </c>
      <c r="H854" s="32">
        <v>98</v>
      </c>
      <c r="I854" s="45">
        <f>(VLOOKUP(F854,'Spring Selection'!$S$3:$Y$5,7))*2.2*H854</f>
        <v>66.43211731901566</v>
      </c>
      <c r="J854" s="49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</row>
    <row r="855" spans="1:30" x14ac:dyDescent="0.2">
      <c r="A855" s="39">
        <v>2225</v>
      </c>
      <c r="B855" s="37">
        <v>4081</v>
      </c>
      <c r="C855" s="37">
        <v>84.9</v>
      </c>
      <c r="D855" s="45">
        <f>(VLOOKUP(A855,'Spring Selection'!$S$3:$Y$5,7))*2.2*C855</f>
        <v>56.473231613946211</v>
      </c>
      <c r="E855" s="37"/>
      <c r="F855" s="37">
        <v>2779</v>
      </c>
      <c r="G855" s="37">
        <f t="shared" si="56"/>
        <v>4081</v>
      </c>
      <c r="H855" s="37">
        <v>98</v>
      </c>
      <c r="I855" s="45">
        <f>(VLOOKUP(F855,'Spring Selection'!$S$3:$Y$5,7))*2.2*H855</f>
        <v>66.43211731901566</v>
      </c>
      <c r="J855" s="49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</row>
    <row r="856" spans="1:30" ht="15.75" thickBot="1" x14ac:dyDescent="0.25">
      <c r="A856" s="35">
        <v>2225</v>
      </c>
      <c r="B856" s="32">
        <f t="shared" ref="B856:B871" si="57">B854+100</f>
        <v>4180</v>
      </c>
      <c r="C856" s="32">
        <v>86.6</v>
      </c>
      <c r="D856" s="45">
        <f>(VLOOKUP(A856,'Spring Selection'!$S$3:$Y$5,7))*2.2*C856</f>
        <v>57.604026593259611</v>
      </c>
      <c r="E856" s="32"/>
      <c r="F856" s="32">
        <v>2779</v>
      </c>
      <c r="G856" s="32">
        <f t="shared" si="56"/>
        <v>4180</v>
      </c>
      <c r="H856" s="32">
        <v>99.9</v>
      </c>
      <c r="I856" s="45">
        <f>(VLOOKUP(F856,'Spring Selection'!$S$3:$Y$5,7))*2.2*H856</f>
        <v>67.720086940506789</v>
      </c>
      <c r="J856" s="49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</row>
    <row r="857" spans="1:30" x14ac:dyDescent="0.2">
      <c r="A857" s="39">
        <v>2225</v>
      </c>
      <c r="B857" s="37">
        <f t="shared" si="57"/>
        <v>4181</v>
      </c>
      <c r="C857" s="37">
        <v>86.6</v>
      </c>
      <c r="D857" s="45">
        <f>(VLOOKUP(A857,'Spring Selection'!$S$3:$Y$5,7))*2.2*C857</f>
        <v>57.604026593259611</v>
      </c>
      <c r="E857" s="37"/>
      <c r="F857" s="37">
        <v>2779</v>
      </c>
      <c r="G857" s="37">
        <f t="shared" si="56"/>
        <v>4181</v>
      </c>
      <c r="H857" s="37">
        <v>99.9</v>
      </c>
      <c r="I857" s="45">
        <f>(VLOOKUP(F857,'Spring Selection'!$S$3:$Y$5,7))*2.2*H857</f>
        <v>67.720086940506789</v>
      </c>
      <c r="J857" s="49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</row>
    <row r="858" spans="1:30" ht="15.75" thickBot="1" x14ac:dyDescent="0.25">
      <c r="A858" s="35">
        <v>2225</v>
      </c>
      <c r="B858" s="32">
        <f t="shared" si="57"/>
        <v>4280</v>
      </c>
      <c r="C858" s="32">
        <v>88.3</v>
      </c>
      <c r="D858" s="45">
        <f>(VLOOKUP(A858,'Spring Selection'!$S$3:$Y$5,7))*2.2*C858</f>
        <v>58.734821572573026</v>
      </c>
      <c r="E858" s="32"/>
      <c r="F858" s="32">
        <v>2779</v>
      </c>
      <c r="G858" s="32">
        <f t="shared" si="56"/>
        <v>4280</v>
      </c>
      <c r="H858" s="32">
        <v>101.8</v>
      </c>
      <c r="I858" s="45">
        <f>(VLOOKUP(F858,'Spring Selection'!$S$3:$Y$5,7))*2.2*H858</f>
        <v>69.008056561997904</v>
      </c>
      <c r="J858" s="49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</row>
    <row r="859" spans="1:30" x14ac:dyDescent="0.2">
      <c r="A859" s="39">
        <v>2225</v>
      </c>
      <c r="B859" s="37">
        <f t="shared" si="57"/>
        <v>4281</v>
      </c>
      <c r="C859" s="37">
        <v>88.3</v>
      </c>
      <c r="D859" s="45">
        <f>(VLOOKUP(A859,'Spring Selection'!$S$3:$Y$5,7))*2.2*C859</f>
        <v>58.734821572573026</v>
      </c>
      <c r="E859" s="37"/>
      <c r="F859" s="37">
        <v>2779</v>
      </c>
      <c r="G859" s="37">
        <f t="shared" si="56"/>
        <v>4281</v>
      </c>
      <c r="H859" s="37">
        <v>101.8</v>
      </c>
      <c r="I859" s="45">
        <f>(VLOOKUP(F859,'Spring Selection'!$S$3:$Y$5,7))*2.2*H859</f>
        <v>69.008056561997904</v>
      </c>
      <c r="J859" s="49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</row>
    <row r="860" spans="1:30" ht="15.75" thickBot="1" x14ac:dyDescent="0.25">
      <c r="A860" s="35">
        <v>2225</v>
      </c>
      <c r="B860" s="32">
        <f t="shared" si="57"/>
        <v>4380</v>
      </c>
      <c r="C860" s="32">
        <v>90</v>
      </c>
      <c r="D860" s="45">
        <f>(VLOOKUP(A860,'Spring Selection'!$S$3:$Y$5,7))*2.2*C860</f>
        <v>59.86561655188644</v>
      </c>
      <c r="E860" s="32"/>
      <c r="F860" s="32">
        <v>2779</v>
      </c>
      <c r="G860" s="32">
        <f t="shared" si="56"/>
        <v>4380</v>
      </c>
      <c r="H860" s="32">
        <v>103.7</v>
      </c>
      <c r="I860" s="45">
        <f>(VLOOKUP(F860,'Spring Selection'!$S$3:$Y$5,7))*2.2*H860</f>
        <v>70.296026183489019</v>
      </c>
      <c r="J860" s="49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</row>
    <row r="861" spans="1:30" x14ac:dyDescent="0.2">
      <c r="A861" s="39">
        <v>2225</v>
      </c>
      <c r="B861" s="37">
        <f t="shared" si="57"/>
        <v>4381</v>
      </c>
      <c r="C861" s="37">
        <v>90</v>
      </c>
      <c r="D861" s="45">
        <f>(VLOOKUP(A861,'Spring Selection'!$S$3:$Y$5,7))*2.2*C861</f>
        <v>59.86561655188644</v>
      </c>
      <c r="E861" s="37"/>
      <c r="F861" s="37">
        <v>2779</v>
      </c>
      <c r="G861" s="37">
        <f t="shared" si="56"/>
        <v>4381</v>
      </c>
      <c r="H861" s="37">
        <v>103.7</v>
      </c>
      <c r="I861" s="45">
        <f>(VLOOKUP(F861,'Spring Selection'!$S$3:$Y$5,7))*2.2*H861</f>
        <v>70.296026183489019</v>
      </c>
      <c r="J861" s="49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</row>
    <row r="862" spans="1:30" ht="15.75" thickBot="1" x14ac:dyDescent="0.25">
      <c r="A862" s="35">
        <v>2225</v>
      </c>
      <c r="B862" s="32">
        <f t="shared" si="57"/>
        <v>4480</v>
      </c>
      <c r="C862" s="32">
        <v>91.6</v>
      </c>
      <c r="D862" s="45">
        <f>(VLOOKUP(A862,'Spring Selection'!$S$3:$Y$5,7))*2.2*C862</f>
        <v>60.929894179475525</v>
      </c>
      <c r="E862" s="32"/>
      <c r="F862" s="32">
        <v>2779</v>
      </c>
      <c r="G862" s="32">
        <f t="shared" si="56"/>
        <v>4480</v>
      </c>
      <c r="H862" s="32">
        <v>105.7</v>
      </c>
      <c r="I862" s="45">
        <f>(VLOOKUP(F862,'Spring Selection'!$S$3:$Y$5,7))*2.2*H862</f>
        <v>71.651783679795457</v>
      </c>
      <c r="J862" s="49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</row>
    <row r="863" spans="1:30" x14ac:dyDescent="0.2">
      <c r="A863" s="39">
        <v>2225</v>
      </c>
      <c r="B863" s="37">
        <f t="shared" si="57"/>
        <v>4481</v>
      </c>
      <c r="C863" s="37">
        <v>95.7</v>
      </c>
      <c r="D863" s="45">
        <f>(VLOOKUP(A863,'Spring Selection'!$S$3:$Y$5,7))*2.2*C863</f>
        <v>63.657105600172578</v>
      </c>
      <c r="E863" s="37"/>
      <c r="F863" s="37">
        <v>2779</v>
      </c>
      <c r="G863" s="37">
        <f t="shared" si="56"/>
        <v>4481</v>
      </c>
      <c r="H863" s="37">
        <v>109.8</v>
      </c>
      <c r="I863" s="45">
        <f>(VLOOKUP(F863,'Spring Selection'!$S$3:$Y$5,7))*2.2*H863</f>
        <v>74.431086547223671</v>
      </c>
      <c r="J863" s="49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</row>
    <row r="864" spans="1:30" ht="15.75" thickBot="1" x14ac:dyDescent="0.25">
      <c r="A864" s="35">
        <v>2225</v>
      </c>
      <c r="B864" s="32">
        <f t="shared" si="57"/>
        <v>4580</v>
      </c>
      <c r="C864" s="32">
        <v>97.5</v>
      </c>
      <c r="D864" s="45">
        <f>(VLOOKUP(A864,'Spring Selection'!$S$3:$Y$5,7))*2.2*C864</f>
        <v>64.854417931210307</v>
      </c>
      <c r="E864" s="32"/>
      <c r="F864" s="32">
        <v>2779</v>
      </c>
      <c r="G864" s="32">
        <f t="shared" si="56"/>
        <v>4580</v>
      </c>
      <c r="H864" s="32">
        <v>111.7</v>
      </c>
      <c r="I864" s="45">
        <f>(VLOOKUP(F864,'Spring Selection'!$S$3:$Y$5,7))*2.2*H864</f>
        <v>75.719056168714786</v>
      </c>
      <c r="J864" s="49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</row>
    <row r="865" spans="1:30" x14ac:dyDescent="0.2">
      <c r="A865" s="39">
        <v>2225</v>
      </c>
      <c r="B865" s="37">
        <f t="shared" si="57"/>
        <v>4581</v>
      </c>
      <c r="C865" s="37">
        <v>97.5</v>
      </c>
      <c r="D865" s="45">
        <f>(VLOOKUP(A865,'Spring Selection'!$S$3:$Y$5,7))*2.2*C865</f>
        <v>64.854417931210307</v>
      </c>
      <c r="E865" s="37"/>
      <c r="F865" s="37">
        <v>2779</v>
      </c>
      <c r="G865" s="37">
        <f t="shared" si="56"/>
        <v>4581</v>
      </c>
      <c r="H865" s="37">
        <v>111.7</v>
      </c>
      <c r="I865" s="45">
        <f>(VLOOKUP(F865,'Spring Selection'!$S$3:$Y$5,7))*2.2*H865</f>
        <v>75.719056168714786</v>
      </c>
      <c r="J865" s="49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</row>
    <row r="866" spans="1:30" ht="15.75" thickBot="1" x14ac:dyDescent="0.25">
      <c r="A866" s="35">
        <v>2225</v>
      </c>
      <c r="B866" s="32">
        <f t="shared" si="57"/>
        <v>4680</v>
      </c>
      <c r="C866" s="32">
        <v>99.2</v>
      </c>
      <c r="D866" s="45">
        <f>(VLOOKUP(A866,'Spring Selection'!$S$3:$Y$5,7))*2.2*C866</f>
        <v>65.985212910523714</v>
      </c>
      <c r="E866" s="32"/>
      <c r="F866" s="32">
        <v>2779</v>
      </c>
      <c r="G866" s="32">
        <f t="shared" si="56"/>
        <v>4680</v>
      </c>
      <c r="H866" s="32">
        <v>113.8</v>
      </c>
      <c r="I866" s="45">
        <f>(VLOOKUP(F866,'Spring Selection'!$S$3:$Y$5,7))*2.2*H866</f>
        <v>77.142601539836548</v>
      </c>
      <c r="J866" s="49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</row>
    <row r="867" spans="1:30" x14ac:dyDescent="0.2">
      <c r="A867" s="39">
        <v>2225</v>
      </c>
      <c r="B867" s="37">
        <f t="shared" si="57"/>
        <v>4681</v>
      </c>
      <c r="C867" s="37">
        <v>99.2</v>
      </c>
      <c r="D867" s="45">
        <f>(VLOOKUP(A867,'Spring Selection'!$S$3:$Y$5,7))*2.2*C867</f>
        <v>65.985212910523714</v>
      </c>
      <c r="E867" s="37"/>
      <c r="F867" s="37">
        <v>2779</v>
      </c>
      <c r="G867" s="37">
        <f t="shared" si="56"/>
        <v>4681</v>
      </c>
      <c r="H867" s="37">
        <v>113.8</v>
      </c>
      <c r="I867" s="45">
        <f>(VLOOKUP(F867,'Spring Selection'!$S$3:$Y$5,7))*2.2*H867</f>
        <v>77.142601539836548</v>
      </c>
      <c r="J867" s="49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</row>
    <row r="868" spans="1:30" ht="15.75" thickBot="1" x14ac:dyDescent="0.25">
      <c r="A868" s="35">
        <v>2225</v>
      </c>
      <c r="B868" s="32">
        <f t="shared" si="57"/>
        <v>4780</v>
      </c>
      <c r="C868" s="32">
        <v>101</v>
      </c>
      <c r="D868" s="45">
        <f>(VLOOKUP(A868,'Spring Selection'!$S$3:$Y$5,7))*2.2*C868</f>
        <v>67.18252524156145</v>
      </c>
      <c r="E868" s="32"/>
      <c r="F868" s="32">
        <v>2779</v>
      </c>
      <c r="G868" s="32">
        <f t="shared" si="56"/>
        <v>4780</v>
      </c>
      <c r="H868" s="32">
        <v>115.8</v>
      </c>
      <c r="I868" s="45">
        <f>(VLOOKUP(F868,'Spring Selection'!$S$3:$Y$5,7))*2.2*H868</f>
        <v>78.498359036142986</v>
      </c>
      <c r="J868" s="49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</row>
    <row r="869" spans="1:30" x14ac:dyDescent="0.2">
      <c r="A869" s="39">
        <v>2225</v>
      </c>
      <c r="B869" s="37">
        <f t="shared" si="57"/>
        <v>4781</v>
      </c>
      <c r="C869" s="37">
        <v>101</v>
      </c>
      <c r="D869" s="45">
        <f>(VLOOKUP(A869,'Spring Selection'!$S$3:$Y$5,7))*2.2*C869</f>
        <v>67.18252524156145</v>
      </c>
      <c r="E869" s="37"/>
      <c r="F869" s="37">
        <v>2779</v>
      </c>
      <c r="G869" s="37">
        <f t="shared" si="56"/>
        <v>4781</v>
      </c>
      <c r="H869" s="37">
        <v>115.8</v>
      </c>
      <c r="I869" s="45">
        <f>(VLOOKUP(F869,'Spring Selection'!$S$3:$Y$5,7))*2.2*H869</f>
        <v>78.498359036142986</v>
      </c>
      <c r="J869" s="49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</row>
    <row r="870" spans="1:30" ht="15.75" thickBot="1" x14ac:dyDescent="0.25">
      <c r="A870" s="35">
        <v>2225</v>
      </c>
      <c r="B870" s="32">
        <f t="shared" si="57"/>
        <v>4880</v>
      </c>
      <c r="C870" s="32">
        <v>102.7</v>
      </c>
      <c r="D870" s="45">
        <f>(VLOOKUP(A870,'Spring Selection'!$S$3:$Y$5,7))*2.2*C870</f>
        <v>68.313320220874857</v>
      </c>
      <c r="E870" s="32"/>
      <c r="F870" s="32">
        <v>2779</v>
      </c>
      <c r="G870" s="32">
        <f t="shared" si="56"/>
        <v>4880</v>
      </c>
      <c r="H870" s="32">
        <v>117.8</v>
      </c>
      <c r="I870" s="45">
        <f>(VLOOKUP(F870,'Spring Selection'!$S$3:$Y$5,7))*2.2*H870</f>
        <v>79.854116532449439</v>
      </c>
      <c r="J870" s="49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</row>
    <row r="871" spans="1:30" x14ac:dyDescent="0.2">
      <c r="A871" s="39">
        <v>2225</v>
      </c>
      <c r="B871" s="37">
        <f t="shared" si="57"/>
        <v>4881</v>
      </c>
      <c r="C871" s="37">
        <v>102.7</v>
      </c>
      <c r="D871" s="45">
        <f>(VLOOKUP(A871,'Spring Selection'!$S$3:$Y$5,7))*2.2*C871</f>
        <v>68.313320220874857</v>
      </c>
      <c r="E871" s="37"/>
      <c r="F871" s="37">
        <v>2779</v>
      </c>
      <c r="G871" s="37">
        <f t="shared" si="56"/>
        <v>4881</v>
      </c>
      <c r="H871" s="37">
        <v>117.8</v>
      </c>
      <c r="I871" s="45">
        <f>(VLOOKUP(F871,'Spring Selection'!$S$3:$Y$5,7))*2.2*H871</f>
        <v>79.854116532449439</v>
      </c>
      <c r="J871" s="49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</row>
    <row r="872" spans="1:30" ht="15.75" thickBot="1" x14ac:dyDescent="0.25">
      <c r="A872" s="35">
        <v>2225</v>
      </c>
      <c r="B872" s="32">
        <v>4950</v>
      </c>
      <c r="C872" s="32">
        <v>104</v>
      </c>
      <c r="D872" s="45">
        <f>(VLOOKUP(A872,'Spring Selection'!$S$3:$Y$5,7))*2.2*C872</f>
        <v>69.178045793290991</v>
      </c>
      <c r="E872" s="32"/>
      <c r="F872" s="32">
        <v>2779</v>
      </c>
      <c r="G872" s="32">
        <f t="shared" si="56"/>
        <v>4950</v>
      </c>
      <c r="H872" s="32">
        <v>119.2</v>
      </c>
      <c r="I872" s="45">
        <f>(VLOOKUP(F872,'Spring Selection'!$S$3:$Y$5,7))*2.2*H872</f>
        <v>80.803146779863951</v>
      </c>
      <c r="J872" s="49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</row>
    <row r="873" spans="1:30" x14ac:dyDescent="0.2">
      <c r="A873" s="39">
        <v>2225</v>
      </c>
      <c r="B873" s="37">
        <v>4951</v>
      </c>
      <c r="C873" s="37">
        <v>104</v>
      </c>
      <c r="D873" s="45">
        <f>(VLOOKUP(A873,'Spring Selection'!$S$3:$Y$5,7))*2.2*C873</f>
        <v>69.178045793290991</v>
      </c>
      <c r="E873" s="37"/>
      <c r="F873" s="37">
        <v>2779</v>
      </c>
      <c r="G873" s="37">
        <f t="shared" si="56"/>
        <v>4951</v>
      </c>
      <c r="H873" s="37">
        <v>119.2</v>
      </c>
      <c r="I873" s="45">
        <f>(VLOOKUP(F873,'Spring Selection'!$S$3:$Y$5,7))*2.2*H873</f>
        <v>80.803146779863951</v>
      </c>
      <c r="J873" s="49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</row>
    <row r="874" spans="1:30" ht="15.75" thickBot="1" x14ac:dyDescent="0.25">
      <c r="A874" s="35">
        <v>2225</v>
      </c>
      <c r="B874" s="32">
        <f t="shared" ref="B874:B906" si="58">B872+100</f>
        <v>5050</v>
      </c>
      <c r="C874" s="32">
        <v>105.7</v>
      </c>
      <c r="D874" s="45">
        <f>(VLOOKUP(A874,'Spring Selection'!$S$3:$Y$5,7))*2.2*C874</f>
        <v>70.308840772604412</v>
      </c>
      <c r="E874" s="32"/>
      <c r="F874" s="32">
        <v>2779</v>
      </c>
      <c r="G874" s="32">
        <f t="shared" si="56"/>
        <v>5050</v>
      </c>
      <c r="H874" s="32">
        <v>121.2</v>
      </c>
      <c r="I874" s="45">
        <f>(VLOOKUP(F874,'Spring Selection'!$S$3:$Y$5,7))*2.2*H874</f>
        <v>82.158904276170389</v>
      </c>
      <c r="J874" s="49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</row>
    <row r="875" spans="1:30" x14ac:dyDescent="0.2">
      <c r="A875" s="39">
        <v>2225</v>
      </c>
      <c r="B875" s="37">
        <f t="shared" si="58"/>
        <v>5051</v>
      </c>
      <c r="C875" s="37">
        <v>119.5</v>
      </c>
      <c r="D875" s="45">
        <f>(VLOOKUP(A875,'Spring Selection'!$S$3:$Y$5,7))*2.2*C875</f>
        <v>79.488235310560327</v>
      </c>
      <c r="E875" s="37"/>
      <c r="F875" s="37">
        <v>2779</v>
      </c>
      <c r="G875" s="37">
        <f t="shared" si="56"/>
        <v>5051</v>
      </c>
      <c r="H875" s="37">
        <v>134.9</v>
      </c>
      <c r="I875" s="45">
        <f>(VLOOKUP(F875,'Spring Selection'!$S$3:$Y$5,7))*2.2*H875</f>
        <v>91.445843125869516</v>
      </c>
      <c r="J875" s="49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</row>
    <row r="876" spans="1:30" ht="15.75" thickBot="1" x14ac:dyDescent="0.25">
      <c r="A876" s="35">
        <v>2225</v>
      </c>
      <c r="B876" s="32">
        <f t="shared" si="58"/>
        <v>5150</v>
      </c>
      <c r="C876" s="32">
        <v>121.5</v>
      </c>
      <c r="D876" s="45">
        <f>(VLOOKUP(A876,'Spring Selection'!$S$3:$Y$5,7))*2.2*C876</f>
        <v>80.818582345046693</v>
      </c>
      <c r="E876" s="32"/>
      <c r="F876" s="32">
        <v>2779</v>
      </c>
      <c r="G876" s="32">
        <f t="shared" si="56"/>
        <v>5150</v>
      </c>
      <c r="H876" s="32">
        <v>137.19999999999999</v>
      </c>
      <c r="I876" s="45">
        <f>(VLOOKUP(F876,'Spring Selection'!$S$3:$Y$5,7))*2.2*H876</f>
        <v>93.00496424662191</v>
      </c>
      <c r="J876" s="49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</row>
    <row r="877" spans="1:30" x14ac:dyDescent="0.2">
      <c r="A877" s="39">
        <v>2225</v>
      </c>
      <c r="B877" s="37">
        <f t="shared" si="58"/>
        <v>5151</v>
      </c>
      <c r="C877" s="37">
        <v>121.5</v>
      </c>
      <c r="D877" s="45">
        <f>(VLOOKUP(A877,'Spring Selection'!$S$3:$Y$5,7))*2.2*C877</f>
        <v>80.818582345046693</v>
      </c>
      <c r="E877" s="37"/>
      <c r="F877" s="37">
        <v>2779</v>
      </c>
      <c r="G877" s="37">
        <f t="shared" si="56"/>
        <v>5151</v>
      </c>
      <c r="H877" s="37">
        <v>137.19999999999999</v>
      </c>
      <c r="I877" s="45">
        <f>(VLOOKUP(F877,'Spring Selection'!$S$3:$Y$5,7))*2.2*H877</f>
        <v>93.00496424662191</v>
      </c>
      <c r="J877" s="49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</row>
    <row r="878" spans="1:30" ht="15.75" thickBot="1" x14ac:dyDescent="0.25">
      <c r="A878" s="35">
        <v>2225</v>
      </c>
      <c r="B878" s="32">
        <f t="shared" si="58"/>
        <v>5250</v>
      </c>
      <c r="C878" s="32">
        <v>123.5</v>
      </c>
      <c r="D878" s="45">
        <f>(VLOOKUP(A878,'Spring Selection'!$S$3:$Y$5,7))*2.2*C878</f>
        <v>82.148929379533058</v>
      </c>
      <c r="E878" s="32"/>
      <c r="F878" s="32">
        <v>2779</v>
      </c>
      <c r="G878" s="32">
        <f t="shared" si="56"/>
        <v>5250</v>
      </c>
      <c r="H878" s="32">
        <v>139.5</v>
      </c>
      <c r="I878" s="45">
        <f>(VLOOKUP(F878,'Spring Selection'!$S$3:$Y$5,7))*2.2*H878</f>
        <v>94.564085367374332</v>
      </c>
      <c r="J878" s="49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</row>
    <row r="879" spans="1:30" x14ac:dyDescent="0.2">
      <c r="A879" s="39">
        <v>2225</v>
      </c>
      <c r="B879" s="37">
        <f t="shared" si="58"/>
        <v>5251</v>
      </c>
      <c r="C879" s="37">
        <v>123.5</v>
      </c>
      <c r="D879" s="45">
        <f>(VLOOKUP(A879,'Spring Selection'!$S$3:$Y$5,7))*2.2*C879</f>
        <v>82.148929379533058</v>
      </c>
      <c r="E879" s="37"/>
      <c r="F879" s="37">
        <v>2779</v>
      </c>
      <c r="G879" s="37">
        <f t="shared" si="56"/>
        <v>5251</v>
      </c>
      <c r="H879" s="37">
        <v>139.5</v>
      </c>
      <c r="I879" s="45">
        <f>(VLOOKUP(F879,'Spring Selection'!$S$3:$Y$5,7))*2.2*H879</f>
        <v>94.564085367374332</v>
      </c>
      <c r="J879" s="49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</row>
    <row r="880" spans="1:30" ht="15.75" thickBot="1" x14ac:dyDescent="0.25">
      <c r="A880" s="35">
        <v>2225</v>
      </c>
      <c r="B880" s="32">
        <f t="shared" si="58"/>
        <v>5350</v>
      </c>
      <c r="C880" s="32">
        <v>125.5</v>
      </c>
      <c r="D880" s="45">
        <f>(VLOOKUP(A880,'Spring Selection'!$S$3:$Y$5,7))*2.2*C880</f>
        <v>83.479276414019424</v>
      </c>
      <c r="E880" s="32"/>
      <c r="F880" s="32">
        <v>2779</v>
      </c>
      <c r="G880" s="32">
        <f t="shared" si="56"/>
        <v>5350</v>
      </c>
      <c r="H880" s="32">
        <v>141.80000000000001</v>
      </c>
      <c r="I880" s="45">
        <f>(VLOOKUP(F880,'Spring Selection'!$S$3:$Y$5,7))*2.2*H880</f>
        <v>96.123206488126755</v>
      </c>
      <c r="J880" s="49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</row>
    <row r="881" spans="1:30" x14ac:dyDescent="0.2">
      <c r="A881" s="39">
        <v>2225</v>
      </c>
      <c r="B881" s="37">
        <f t="shared" si="58"/>
        <v>5351</v>
      </c>
      <c r="C881" s="37">
        <v>125.5</v>
      </c>
      <c r="D881" s="45">
        <f>(VLOOKUP(A881,'Spring Selection'!$S$3:$Y$5,7))*2.2*C881</f>
        <v>83.479276414019424</v>
      </c>
      <c r="E881" s="37"/>
      <c r="F881" s="37">
        <v>2779</v>
      </c>
      <c r="G881" s="37">
        <f t="shared" si="56"/>
        <v>5351</v>
      </c>
      <c r="H881" s="37">
        <v>141.80000000000001</v>
      </c>
      <c r="I881" s="45">
        <f>(VLOOKUP(F881,'Spring Selection'!$S$3:$Y$5,7))*2.2*H881</f>
        <v>96.123206488126755</v>
      </c>
      <c r="J881" s="49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</row>
    <row r="882" spans="1:30" ht="15.75" thickBot="1" x14ac:dyDescent="0.25">
      <c r="A882" s="35">
        <v>2225</v>
      </c>
      <c r="B882" s="32">
        <f t="shared" si="58"/>
        <v>5450</v>
      </c>
      <c r="C882" s="32">
        <v>132.1</v>
      </c>
      <c r="D882" s="45">
        <f>(VLOOKUP(A882,'Spring Selection'!$S$3:$Y$5,7))*2.2*C882</f>
        <v>87.869421627824423</v>
      </c>
      <c r="E882" s="32"/>
      <c r="F882" s="32">
        <v>2779</v>
      </c>
      <c r="G882" s="32">
        <f t="shared" si="56"/>
        <v>5450</v>
      </c>
      <c r="H882" s="32">
        <v>149.69999999999999</v>
      </c>
      <c r="I882" s="45">
        <f>(VLOOKUP(F882,'Spring Selection'!$S$3:$Y$5,7))*2.2*H882</f>
        <v>101.47844859853718</v>
      </c>
      <c r="J882" s="49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</row>
    <row r="883" spans="1:30" x14ac:dyDescent="0.2">
      <c r="A883" s="39">
        <v>2225</v>
      </c>
      <c r="B883" s="37">
        <f t="shared" si="58"/>
        <v>5451</v>
      </c>
      <c r="C883" s="37">
        <v>132.1</v>
      </c>
      <c r="D883" s="45">
        <f>(VLOOKUP(A883,'Spring Selection'!$S$3:$Y$5,7))*2.2*C883</f>
        <v>87.869421627824423</v>
      </c>
      <c r="E883" s="37"/>
      <c r="F883" s="37">
        <v>2779</v>
      </c>
      <c r="G883" s="37">
        <f t="shared" si="56"/>
        <v>5451</v>
      </c>
      <c r="H883" s="37">
        <v>149.69999999999999</v>
      </c>
      <c r="I883" s="45">
        <f>(VLOOKUP(F883,'Spring Selection'!$S$3:$Y$5,7))*2.2*H883</f>
        <v>101.47844859853718</v>
      </c>
      <c r="J883" s="49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</row>
    <row r="884" spans="1:30" ht="15.75" thickBot="1" x14ac:dyDescent="0.25">
      <c r="A884" s="35">
        <v>2225</v>
      </c>
      <c r="B884" s="32">
        <f t="shared" si="58"/>
        <v>5550</v>
      </c>
      <c r="C884" s="32">
        <v>134.1</v>
      </c>
      <c r="D884" s="45">
        <f>(VLOOKUP(A884,'Spring Selection'!$S$3:$Y$5,7))*2.2*C884</f>
        <v>89.199768662310788</v>
      </c>
      <c r="E884" s="32"/>
      <c r="F884" s="32">
        <v>2779</v>
      </c>
      <c r="G884" s="32">
        <f t="shared" si="56"/>
        <v>5550</v>
      </c>
      <c r="H884" s="32">
        <v>152</v>
      </c>
      <c r="I884" s="45">
        <f>(VLOOKUP(F884,'Spring Selection'!$S$3:$Y$5,7))*2.2*H884</f>
        <v>103.03756971928959</v>
      </c>
      <c r="J884" s="49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</row>
    <row r="885" spans="1:30" x14ac:dyDescent="0.2">
      <c r="A885" s="39">
        <v>2225</v>
      </c>
      <c r="B885" s="37">
        <f t="shared" si="58"/>
        <v>5551</v>
      </c>
      <c r="C885" s="37">
        <v>134.1</v>
      </c>
      <c r="D885" s="45">
        <f>(VLOOKUP(A885,'Spring Selection'!$S$3:$Y$5,7))*2.2*C885</f>
        <v>89.199768662310788</v>
      </c>
      <c r="E885" s="37"/>
      <c r="F885" s="37">
        <v>2779</v>
      </c>
      <c r="G885" s="37">
        <f t="shared" ref="G885:G906" si="59">B885</f>
        <v>5551</v>
      </c>
      <c r="H885" s="37">
        <v>152</v>
      </c>
      <c r="I885" s="45">
        <f>(VLOOKUP(F885,'Spring Selection'!$S$3:$Y$5,7))*2.2*H885</f>
        <v>103.03756971928959</v>
      </c>
      <c r="J885" s="49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</row>
    <row r="886" spans="1:30" ht="15.75" thickBot="1" x14ac:dyDescent="0.25">
      <c r="A886" s="35">
        <v>2225</v>
      </c>
      <c r="B886" s="32">
        <f t="shared" si="58"/>
        <v>5650</v>
      </c>
      <c r="C886" s="32">
        <v>141.5</v>
      </c>
      <c r="D886" s="45">
        <f>(VLOOKUP(A886,'Spring Selection'!$S$3:$Y$5,7))*2.2*C886</f>
        <v>94.122052689910348</v>
      </c>
      <c r="E886" s="32"/>
      <c r="F886" s="32">
        <v>2779</v>
      </c>
      <c r="G886" s="32">
        <f t="shared" si="59"/>
        <v>5650</v>
      </c>
      <c r="H886" s="32">
        <v>160.69999999999999</v>
      </c>
      <c r="I886" s="45">
        <f>(VLOOKUP(F886,'Spring Selection'!$S$3:$Y$5,7))*2.2*H886</f>
        <v>108.93511482822261</v>
      </c>
      <c r="J886" s="49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</row>
    <row r="887" spans="1:30" x14ac:dyDescent="0.2">
      <c r="A887" s="39">
        <v>2225</v>
      </c>
      <c r="B887" s="37">
        <f t="shared" si="58"/>
        <v>5651</v>
      </c>
      <c r="C887" s="37">
        <v>141.5</v>
      </c>
      <c r="D887" s="45">
        <f>(VLOOKUP(A887,'Spring Selection'!$S$3:$Y$5,7))*2.2*C887</f>
        <v>94.122052689910348</v>
      </c>
      <c r="E887" s="37"/>
      <c r="F887" s="37">
        <v>2779</v>
      </c>
      <c r="G887" s="37">
        <f t="shared" si="59"/>
        <v>5651</v>
      </c>
      <c r="H887" s="37">
        <v>160.69999999999999</v>
      </c>
      <c r="I887" s="45">
        <f>(VLOOKUP(F887,'Spring Selection'!$S$3:$Y$5,7))*2.2*H887</f>
        <v>108.93511482822261</v>
      </c>
      <c r="J887" s="49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</row>
    <row r="888" spans="1:30" ht="15.75" thickBot="1" x14ac:dyDescent="0.25">
      <c r="A888" s="35">
        <v>2225</v>
      </c>
      <c r="B888" s="32">
        <f t="shared" si="58"/>
        <v>5750</v>
      </c>
      <c r="C888" s="32">
        <v>143.5</v>
      </c>
      <c r="D888" s="45">
        <f>(VLOOKUP(A888,'Spring Selection'!$S$3:$Y$5,7))*2.2*C888</f>
        <v>95.452399724396713</v>
      </c>
      <c r="E888" s="32"/>
      <c r="F888" s="32">
        <v>2779</v>
      </c>
      <c r="G888" s="32">
        <f t="shared" si="59"/>
        <v>5750</v>
      </c>
      <c r="H888" s="32">
        <v>163</v>
      </c>
      <c r="I888" s="45">
        <f>(VLOOKUP(F888,'Spring Selection'!$S$3:$Y$5,7))*2.2*H888</f>
        <v>110.49423594897503</v>
      </c>
      <c r="J888" s="49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</row>
    <row r="889" spans="1:30" x14ac:dyDescent="0.2">
      <c r="A889" s="39">
        <v>2225</v>
      </c>
      <c r="B889" s="37">
        <f t="shared" si="58"/>
        <v>5751</v>
      </c>
      <c r="C889" s="37">
        <v>143.5</v>
      </c>
      <c r="D889" s="45">
        <f>(VLOOKUP(A889,'Spring Selection'!$S$3:$Y$5,7))*2.2*C889</f>
        <v>95.452399724396713</v>
      </c>
      <c r="E889" s="37"/>
      <c r="F889" s="37">
        <v>2779</v>
      </c>
      <c r="G889" s="37">
        <f t="shared" si="59"/>
        <v>5751</v>
      </c>
      <c r="H889" s="37">
        <v>163</v>
      </c>
      <c r="I889" s="45">
        <f>(VLOOKUP(F889,'Spring Selection'!$S$3:$Y$5,7))*2.2*H889</f>
        <v>110.49423594897503</v>
      </c>
      <c r="J889" s="49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</row>
    <row r="890" spans="1:30" ht="15.75" thickBot="1" x14ac:dyDescent="0.25">
      <c r="A890" s="35">
        <v>2225</v>
      </c>
      <c r="B890" s="32">
        <f t="shared" si="58"/>
        <v>5850</v>
      </c>
      <c r="C890" s="32">
        <v>145.6</v>
      </c>
      <c r="D890" s="45">
        <f>(VLOOKUP(A890,'Spring Selection'!$S$3:$Y$5,7))*2.2*C890</f>
        <v>96.849264110607393</v>
      </c>
      <c r="E890" s="32"/>
      <c r="F890" s="32">
        <v>2779</v>
      </c>
      <c r="G890" s="32">
        <f t="shared" si="59"/>
        <v>5850</v>
      </c>
      <c r="H890" s="32">
        <v>165.3</v>
      </c>
      <c r="I890" s="45">
        <f>(VLOOKUP(F890,'Spring Selection'!$S$3:$Y$5,7))*2.2*H890</f>
        <v>112.05335706972744</v>
      </c>
      <c r="J890" s="49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</row>
    <row r="891" spans="1:30" x14ac:dyDescent="0.2">
      <c r="A891" s="39">
        <v>2225</v>
      </c>
      <c r="B891" s="37">
        <f t="shared" si="58"/>
        <v>5851</v>
      </c>
      <c r="C891" s="37">
        <v>145.6</v>
      </c>
      <c r="D891" s="45">
        <f>(VLOOKUP(A891,'Spring Selection'!$S$3:$Y$5,7))*2.2*C891</f>
        <v>96.849264110607393</v>
      </c>
      <c r="E891" s="37"/>
      <c r="F891" s="37">
        <v>2779</v>
      </c>
      <c r="G891" s="37">
        <f t="shared" si="59"/>
        <v>5851</v>
      </c>
      <c r="H891" s="37">
        <v>165.3</v>
      </c>
      <c r="I891" s="45">
        <f>(VLOOKUP(F891,'Spring Selection'!$S$3:$Y$5,7))*2.2*H891</f>
        <v>112.05335706972744</v>
      </c>
      <c r="J891" s="49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</row>
    <row r="892" spans="1:30" ht="15.75" thickBot="1" x14ac:dyDescent="0.25">
      <c r="A892" s="35">
        <v>2225</v>
      </c>
      <c r="B892" s="32">
        <f t="shared" si="58"/>
        <v>5950</v>
      </c>
      <c r="C892" s="32">
        <v>147.6</v>
      </c>
      <c r="D892" s="45">
        <f>(VLOOKUP(A892,'Spring Selection'!$S$3:$Y$5,7))*2.2*C892</f>
        <v>98.179611145093759</v>
      </c>
      <c r="E892" s="32"/>
      <c r="F892" s="32">
        <v>2779</v>
      </c>
      <c r="G892" s="32">
        <f t="shared" si="59"/>
        <v>5950</v>
      </c>
      <c r="H892" s="32">
        <v>167.6</v>
      </c>
      <c r="I892" s="45">
        <f>(VLOOKUP(F892,'Spring Selection'!$S$3:$Y$5,7))*2.2*H892</f>
        <v>113.61247819047983</v>
      </c>
      <c r="J892" s="49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</row>
    <row r="893" spans="1:30" x14ac:dyDescent="0.2">
      <c r="A893" s="39">
        <v>2225</v>
      </c>
      <c r="B893" s="37">
        <f t="shared" si="58"/>
        <v>5951</v>
      </c>
      <c r="C893" s="37">
        <v>147.6</v>
      </c>
      <c r="D893" s="45">
        <f>(VLOOKUP(A893,'Spring Selection'!$S$3:$Y$5,7))*2.2*C893</f>
        <v>98.179611145093759</v>
      </c>
      <c r="E893" s="37"/>
      <c r="F893" s="37">
        <v>2779</v>
      </c>
      <c r="G893" s="37">
        <f t="shared" si="59"/>
        <v>5951</v>
      </c>
      <c r="H893" s="37">
        <v>167.6</v>
      </c>
      <c r="I893" s="45">
        <f>(VLOOKUP(F893,'Spring Selection'!$S$3:$Y$5,7))*2.2*H893</f>
        <v>113.61247819047983</v>
      </c>
      <c r="J893" s="49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</row>
    <row r="894" spans="1:30" ht="15.75" thickBot="1" x14ac:dyDescent="0.25">
      <c r="A894" s="35">
        <v>2225</v>
      </c>
      <c r="B894" s="32">
        <f t="shared" si="58"/>
        <v>6050</v>
      </c>
      <c r="C894" s="32">
        <v>149.6</v>
      </c>
      <c r="D894" s="45">
        <f>(VLOOKUP(A894,'Spring Selection'!$S$3:$Y$5,7))*2.2*C894</f>
        <v>99.509958179580124</v>
      </c>
      <c r="E894" s="32"/>
      <c r="F894" s="32">
        <v>2779</v>
      </c>
      <c r="G894" s="32">
        <f t="shared" si="59"/>
        <v>6050</v>
      </c>
      <c r="H894" s="32">
        <v>169.8</v>
      </c>
      <c r="I894" s="45">
        <f>(VLOOKUP(F894,'Spring Selection'!$S$3:$Y$5,7))*2.2*H894</f>
        <v>115.10381143641693</v>
      </c>
      <c r="J894" s="49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</row>
    <row r="895" spans="1:30" x14ac:dyDescent="0.2">
      <c r="A895" s="39">
        <v>2225</v>
      </c>
      <c r="B895" s="37">
        <f t="shared" si="58"/>
        <v>6051</v>
      </c>
      <c r="C895" s="37">
        <v>149.6</v>
      </c>
      <c r="D895" s="45">
        <f>(VLOOKUP(A895,'Spring Selection'!$S$3:$Y$5,7))*2.2*C895</f>
        <v>99.509958179580124</v>
      </c>
      <c r="E895" s="37"/>
      <c r="F895" s="37">
        <v>2779</v>
      </c>
      <c r="G895" s="37">
        <f t="shared" si="59"/>
        <v>6051</v>
      </c>
      <c r="H895" s="37">
        <v>169.8</v>
      </c>
      <c r="I895" s="45">
        <f>(VLOOKUP(F895,'Spring Selection'!$S$3:$Y$5,7))*2.2*H895</f>
        <v>115.10381143641693</v>
      </c>
      <c r="J895" s="49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</row>
    <row r="896" spans="1:30" ht="15.75" thickBot="1" x14ac:dyDescent="0.25">
      <c r="A896" s="35">
        <v>2225</v>
      </c>
      <c r="B896" s="32">
        <f t="shared" si="58"/>
        <v>6150</v>
      </c>
      <c r="C896" s="32">
        <v>151.69999999999999</v>
      </c>
      <c r="D896" s="45">
        <f>(VLOOKUP(A896,'Spring Selection'!$S$3:$Y$5,7))*2.2*C896</f>
        <v>100.9068225657908</v>
      </c>
      <c r="E896" s="32"/>
      <c r="F896" s="32">
        <v>2779</v>
      </c>
      <c r="G896" s="32">
        <f t="shared" si="59"/>
        <v>6150</v>
      </c>
      <c r="H896" s="32">
        <v>172.1</v>
      </c>
      <c r="I896" s="45">
        <f>(VLOOKUP(F896,'Spring Selection'!$S$3:$Y$5,7))*2.2*H896</f>
        <v>116.66293255716933</v>
      </c>
      <c r="J896" s="49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</row>
    <row r="897" spans="1:30" x14ac:dyDescent="0.2">
      <c r="A897" s="39">
        <v>2225</v>
      </c>
      <c r="B897" s="37">
        <f t="shared" si="58"/>
        <v>6151</v>
      </c>
      <c r="C897" s="37">
        <v>151.69999999999999</v>
      </c>
      <c r="D897" s="45">
        <f>(VLOOKUP(A897,'Spring Selection'!$S$3:$Y$5,7))*2.2*C897</f>
        <v>100.9068225657908</v>
      </c>
      <c r="E897" s="37"/>
      <c r="F897" s="37">
        <v>2779</v>
      </c>
      <c r="G897" s="37">
        <f t="shared" si="59"/>
        <v>6151</v>
      </c>
      <c r="H897" s="37">
        <v>172.1</v>
      </c>
      <c r="I897" s="45">
        <f>(VLOOKUP(F897,'Spring Selection'!$S$3:$Y$5,7))*2.2*H897</f>
        <v>116.66293255716933</v>
      </c>
      <c r="J897" s="49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</row>
    <row r="898" spans="1:30" ht="15.75" thickBot="1" x14ac:dyDescent="0.25">
      <c r="A898" s="35">
        <v>2225</v>
      </c>
      <c r="B898" s="32">
        <f t="shared" si="58"/>
        <v>6250</v>
      </c>
      <c r="C898" s="32">
        <v>153.69999999999999</v>
      </c>
      <c r="D898" s="45">
        <f>(VLOOKUP(A898,'Spring Selection'!$S$3:$Y$5,7))*2.2*C898</f>
        <v>102.23716960027717</v>
      </c>
      <c r="E898" s="32"/>
      <c r="F898" s="32">
        <v>2779</v>
      </c>
      <c r="G898" s="32">
        <f t="shared" si="59"/>
        <v>6250</v>
      </c>
      <c r="H898" s="32">
        <v>174.4</v>
      </c>
      <c r="I898" s="45">
        <f>(VLOOKUP(F898,'Spring Selection'!$S$3:$Y$5,7))*2.2*H898</f>
        <v>118.22205367792175</v>
      </c>
      <c r="J898" s="49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</row>
    <row r="899" spans="1:30" x14ac:dyDescent="0.2">
      <c r="A899" s="39">
        <v>2225</v>
      </c>
      <c r="B899" s="37">
        <f t="shared" si="58"/>
        <v>6251</v>
      </c>
      <c r="C899" s="37">
        <v>153.69999999999999</v>
      </c>
      <c r="D899" s="45">
        <f>(VLOOKUP(A899,'Spring Selection'!$S$3:$Y$5,7))*2.2*C899</f>
        <v>102.23716960027717</v>
      </c>
      <c r="E899" s="37"/>
      <c r="F899" s="37">
        <v>2779</v>
      </c>
      <c r="G899" s="37">
        <f t="shared" si="59"/>
        <v>6251</v>
      </c>
      <c r="H899" s="37">
        <v>174.4</v>
      </c>
      <c r="I899" s="45">
        <f>(VLOOKUP(F899,'Spring Selection'!$S$3:$Y$5,7))*2.2*H899</f>
        <v>118.22205367792175</v>
      </c>
      <c r="J899" s="49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</row>
    <row r="900" spans="1:30" ht="15.75" thickBot="1" x14ac:dyDescent="0.25">
      <c r="A900" s="35">
        <v>2225</v>
      </c>
      <c r="B900" s="32">
        <f t="shared" si="58"/>
        <v>6350</v>
      </c>
      <c r="C900" s="32">
        <v>155.69999999999999</v>
      </c>
      <c r="D900" s="45">
        <f>(VLOOKUP(A900,'Spring Selection'!$S$3:$Y$5,7))*2.2*C900</f>
        <v>103.56751663476354</v>
      </c>
      <c r="E900" s="32"/>
      <c r="F900" s="32">
        <v>2779</v>
      </c>
      <c r="G900" s="32">
        <f t="shared" si="59"/>
        <v>6350</v>
      </c>
      <c r="H900" s="32">
        <v>176.7</v>
      </c>
      <c r="I900" s="45">
        <f>(VLOOKUP(F900,'Spring Selection'!$S$3:$Y$5,7))*2.2*H900</f>
        <v>119.78117479867414</v>
      </c>
      <c r="J900" s="49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</row>
    <row r="901" spans="1:30" x14ac:dyDescent="0.2">
      <c r="A901" s="39">
        <v>2225</v>
      </c>
      <c r="B901" s="37">
        <f t="shared" si="58"/>
        <v>6351</v>
      </c>
      <c r="C901" s="37">
        <v>155.69999999999999</v>
      </c>
      <c r="D901" s="45">
        <f>(VLOOKUP(A901,'Spring Selection'!$S$3:$Y$5,7))*2.2*C901</f>
        <v>103.56751663476354</v>
      </c>
      <c r="E901" s="37"/>
      <c r="F901" s="37">
        <v>2779</v>
      </c>
      <c r="G901" s="37">
        <f t="shared" si="59"/>
        <v>6351</v>
      </c>
      <c r="H901" s="37">
        <v>176.7</v>
      </c>
      <c r="I901" s="45">
        <f>(VLOOKUP(F901,'Spring Selection'!$S$3:$Y$5,7))*2.2*H901</f>
        <v>119.78117479867414</v>
      </c>
      <c r="J901" s="49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</row>
    <row r="902" spans="1:30" ht="15.75" thickBot="1" x14ac:dyDescent="0.25">
      <c r="A902" s="35">
        <v>2225</v>
      </c>
      <c r="B902" s="32">
        <f t="shared" si="58"/>
        <v>6450</v>
      </c>
      <c r="C902" s="32">
        <v>157.80000000000001</v>
      </c>
      <c r="D902" s="45">
        <f>(VLOOKUP(A902,'Spring Selection'!$S$3:$Y$5,7))*2.2*C902</f>
        <v>104.96438102097423</v>
      </c>
      <c r="E902" s="32"/>
      <c r="F902" s="32">
        <v>2779</v>
      </c>
      <c r="G902" s="32">
        <f t="shared" si="59"/>
        <v>6450</v>
      </c>
      <c r="H902" s="32">
        <v>179</v>
      </c>
      <c r="I902" s="45">
        <f>(VLOOKUP(F902,'Spring Selection'!$S$3:$Y$5,7))*2.2*H902</f>
        <v>121.34029591942657</v>
      </c>
      <c r="J902" s="49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</row>
    <row r="903" spans="1:30" x14ac:dyDescent="0.2">
      <c r="A903" s="39">
        <v>2225</v>
      </c>
      <c r="B903" s="37">
        <f t="shared" si="58"/>
        <v>6451</v>
      </c>
      <c r="C903" s="37">
        <v>187</v>
      </c>
      <c r="D903" s="45">
        <f>(VLOOKUP(A903,'Spring Selection'!$S$3:$Y$5,7))*2.2*C903</f>
        <v>124.38744772447515</v>
      </c>
      <c r="E903" s="37"/>
      <c r="F903" s="37">
        <v>2779</v>
      </c>
      <c r="G903" s="37">
        <f t="shared" si="59"/>
        <v>6451</v>
      </c>
      <c r="H903" s="37">
        <v>208.2</v>
      </c>
      <c r="I903" s="45">
        <f>(VLOOKUP(F903,'Spring Selection'!$S$3:$Y$5,7))*2.2*H903</f>
        <v>141.1343553655006</v>
      </c>
      <c r="J903" s="49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</row>
    <row r="904" spans="1:30" ht="15.75" thickBot="1" x14ac:dyDescent="0.25">
      <c r="A904" s="35">
        <v>2225</v>
      </c>
      <c r="B904" s="32">
        <f t="shared" si="58"/>
        <v>6550</v>
      </c>
      <c r="C904" s="32">
        <v>189.4</v>
      </c>
      <c r="D904" s="45">
        <f>(VLOOKUP(A904,'Spring Selection'!$S$3:$Y$5,7))*2.2*C904</f>
        <v>125.98386416585879</v>
      </c>
      <c r="E904" s="32"/>
      <c r="F904" s="32">
        <v>2779</v>
      </c>
      <c r="G904" s="32">
        <f t="shared" si="59"/>
        <v>6550</v>
      </c>
      <c r="H904" s="32">
        <v>210.9</v>
      </c>
      <c r="I904" s="45">
        <f>(VLOOKUP(F904,'Spring Selection'!$S$3:$Y$5,7))*2.2*H904</f>
        <v>142.96462798551431</v>
      </c>
      <c r="J904" s="49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</row>
    <row r="905" spans="1:30" x14ac:dyDescent="0.2">
      <c r="A905" s="39">
        <v>2225</v>
      </c>
      <c r="B905" s="37">
        <f t="shared" si="58"/>
        <v>6551</v>
      </c>
      <c r="C905" s="37">
        <v>189.4</v>
      </c>
      <c r="D905" s="45">
        <f>(VLOOKUP(A905,'Spring Selection'!$S$3:$Y$5,7))*2.2*C905</f>
        <v>125.98386416585879</v>
      </c>
      <c r="E905" s="37"/>
      <c r="F905" s="37">
        <v>2779</v>
      </c>
      <c r="G905" s="37">
        <f t="shared" si="59"/>
        <v>6551</v>
      </c>
      <c r="H905" s="37">
        <v>210.9</v>
      </c>
      <c r="I905" s="45">
        <f>(VLOOKUP(F905,'Spring Selection'!$S$3:$Y$5,7))*2.2*H905</f>
        <v>142.96462798551431</v>
      </c>
      <c r="J905" s="49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</row>
    <row r="906" spans="1:30" ht="15.75" thickBot="1" x14ac:dyDescent="0.25">
      <c r="A906" s="35">
        <v>2225</v>
      </c>
      <c r="B906" s="32">
        <f t="shared" si="58"/>
        <v>6650</v>
      </c>
      <c r="C906" s="32">
        <v>191.9</v>
      </c>
      <c r="D906" s="45">
        <f>(VLOOKUP(A906,'Spring Selection'!$S$3:$Y$5,7))*2.2*C906</f>
        <v>127.64679795896676</v>
      </c>
      <c r="E906" s="32"/>
      <c r="F906" s="32">
        <v>2779</v>
      </c>
      <c r="G906" s="32">
        <f t="shared" si="59"/>
        <v>6650</v>
      </c>
      <c r="H906" s="32">
        <v>213.6</v>
      </c>
      <c r="I906" s="45">
        <f>(VLOOKUP(F906,'Spring Selection'!$S$3:$Y$5,7))*2.2*H906</f>
        <v>144.794900605528</v>
      </c>
      <c r="J906" s="49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</row>
    <row r="907" spans="1:30" x14ac:dyDescent="0.2">
      <c r="J907" s="49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</row>
    <row r="908" spans="1:30" x14ac:dyDescent="0.2">
      <c r="J908" s="49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</row>
    <row r="909" spans="1:30" x14ac:dyDescent="0.2">
      <c r="J909" s="49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</row>
    <row r="910" spans="1:30" x14ac:dyDescent="0.2">
      <c r="J910" s="49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</row>
    <row r="911" spans="1:30" x14ac:dyDescent="0.2">
      <c r="J911" s="49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</row>
    <row r="912" spans="1:30" x14ac:dyDescent="0.2">
      <c r="J912" s="49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</row>
    <row r="913" spans="10:30" x14ac:dyDescent="0.2">
      <c r="J913" s="49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</row>
    <row r="914" spans="10:30" x14ac:dyDescent="0.2">
      <c r="J914" s="49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</row>
    <row r="915" spans="10:30" x14ac:dyDescent="0.2">
      <c r="J915" s="49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</row>
    <row r="916" spans="10:30" x14ac:dyDescent="0.2">
      <c r="J916" s="49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</row>
    <row r="917" spans="10:30" x14ac:dyDescent="0.2">
      <c r="J917" s="49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</row>
    <row r="918" spans="10:30" x14ac:dyDescent="0.2">
      <c r="J918" s="49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</row>
    <row r="919" spans="10:30" x14ac:dyDescent="0.2">
      <c r="J919" s="49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</row>
    <row r="920" spans="10:30" x14ac:dyDescent="0.2">
      <c r="J920" s="49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</row>
    <row r="921" spans="10:30" x14ac:dyDescent="0.2">
      <c r="J921" s="49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</row>
    <row r="922" spans="10:30" x14ac:dyDescent="0.2">
      <c r="J922" s="49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</row>
    <row r="923" spans="10:30" x14ac:dyDescent="0.2">
      <c r="J923" s="49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</row>
    <row r="924" spans="10:30" x14ac:dyDescent="0.2">
      <c r="J924" s="49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</row>
    <row r="925" spans="10:30" x14ac:dyDescent="0.2">
      <c r="J925" s="49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</row>
    <row r="926" spans="10:30" x14ac:dyDescent="0.2">
      <c r="J926" s="49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</row>
    <row r="927" spans="10:30" x14ac:dyDescent="0.2">
      <c r="J927" s="49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</row>
    <row r="928" spans="10:30" x14ac:dyDescent="0.2">
      <c r="J928" s="49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</row>
    <row r="929" spans="10:30" x14ac:dyDescent="0.2">
      <c r="J929" s="49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</row>
    <row r="930" spans="10:30" x14ac:dyDescent="0.2">
      <c r="J930" s="49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</row>
    <row r="931" spans="10:30" x14ac:dyDescent="0.2">
      <c r="J931" s="49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</row>
    <row r="932" spans="10:30" x14ac:dyDescent="0.2">
      <c r="J932" s="49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</row>
    <row r="933" spans="10:30" x14ac:dyDescent="0.2">
      <c r="J933" s="49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</row>
    <row r="934" spans="10:30" x14ac:dyDescent="0.2">
      <c r="J934" s="49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</row>
    <row r="935" spans="10:30" x14ac:dyDescent="0.2">
      <c r="J935" s="49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</row>
    <row r="936" spans="10:30" x14ac:dyDescent="0.2">
      <c r="J936" s="49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</row>
    <row r="937" spans="10:30" x14ac:dyDescent="0.2">
      <c r="J937" s="49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</row>
    <row r="938" spans="10:30" x14ac:dyDescent="0.2">
      <c r="J938" s="49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</row>
    <row r="939" spans="10:30" x14ac:dyDescent="0.2">
      <c r="J939" s="49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</row>
    <row r="940" spans="10:30" x14ac:dyDescent="0.2">
      <c r="J940" s="49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</row>
    <row r="941" spans="10:30" x14ac:dyDescent="0.2">
      <c r="J941" s="49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</row>
    <row r="942" spans="10:30" x14ac:dyDescent="0.2">
      <c r="J942" s="49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</row>
    <row r="943" spans="10:30" x14ac:dyDescent="0.2">
      <c r="J943" s="49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</row>
    <row r="944" spans="10:30" x14ac:dyDescent="0.2">
      <c r="J944" s="49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</row>
    <row r="945" spans="10:30" x14ac:dyDescent="0.2">
      <c r="J945" s="49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</row>
    <row r="946" spans="10:30" x14ac:dyDescent="0.2">
      <c r="J946" s="49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</row>
    <row r="947" spans="10:30" x14ac:dyDescent="0.2">
      <c r="J947" s="49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</row>
    <row r="948" spans="10:30" x14ac:dyDescent="0.2">
      <c r="J948" s="49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</row>
    <row r="949" spans="10:30" x14ac:dyDescent="0.2">
      <c r="J949" s="49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</row>
    <row r="950" spans="10:30" x14ac:dyDescent="0.2">
      <c r="J950" s="49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</row>
    <row r="951" spans="10:30" x14ac:dyDescent="0.2">
      <c r="J951" s="49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</row>
    <row r="952" spans="10:30" x14ac:dyDescent="0.2">
      <c r="J952" s="49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</row>
    <row r="953" spans="10:30" x14ac:dyDescent="0.2">
      <c r="J953" s="49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</row>
    <row r="954" spans="10:30" x14ac:dyDescent="0.2">
      <c r="J954" s="49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</row>
    <row r="955" spans="10:30" x14ac:dyDescent="0.2">
      <c r="J955" s="49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</row>
    <row r="956" spans="10:30" x14ac:dyDescent="0.2">
      <c r="J956" s="49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</row>
    <row r="957" spans="10:30" x14ac:dyDescent="0.2">
      <c r="J957" s="49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</row>
    <row r="958" spans="10:30" x14ac:dyDescent="0.2">
      <c r="J958" s="49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</row>
    <row r="959" spans="10:30" x14ac:dyDescent="0.2">
      <c r="J959" s="49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</row>
    <row r="960" spans="10:30" x14ac:dyDescent="0.2">
      <c r="J960" s="49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</row>
    <row r="961" spans="10:30" x14ac:dyDescent="0.2">
      <c r="J961" s="49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</row>
    <row r="962" spans="10:30" x14ac:dyDescent="0.2">
      <c r="J962" s="49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</row>
    <row r="963" spans="10:30" x14ac:dyDescent="0.2">
      <c r="J963" s="49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</row>
    <row r="964" spans="10:30" x14ac:dyDescent="0.2">
      <c r="J964" s="49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</row>
    <row r="965" spans="10:30" x14ac:dyDescent="0.2">
      <c r="J965" s="49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</row>
    <row r="966" spans="10:30" x14ac:dyDescent="0.2">
      <c r="J966" s="49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</row>
    <row r="967" spans="10:30" x14ac:dyDescent="0.2">
      <c r="J967" s="49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</row>
    <row r="968" spans="10:30" x14ac:dyDescent="0.2">
      <c r="J968" s="49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</row>
  </sheetData>
  <phoneticPr fontId="0" type="noConversion"/>
  <pageMargins left="0.75" right="0.75" top="1" bottom="1" header="0.5" footer="0.5"/>
  <pageSetup paperSize="9" scale="50" fitToHeight="10" orientation="portrait" r:id="rId1"/>
  <headerFooter alignWithMargins="0"/>
  <rowBreaks count="8" manualBreakCount="8">
    <brk id="183" max="9" man="1"/>
    <brk id="273" max="9" man="1"/>
    <brk id="364" max="9" man="1"/>
    <brk id="454" max="9" man="1"/>
    <brk id="544" max="9" man="1"/>
    <brk id="635" max="9" man="1"/>
    <brk id="727" max="9" man="1"/>
    <brk id="818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Spring Selection</vt:lpstr>
      <vt:lpstr>APCO table data</vt:lpstr>
      <vt:lpstr>weights</vt:lpstr>
      <vt:lpstr>weights!Print_Area</vt:lpstr>
    </vt:vector>
  </TitlesOfParts>
  <Company>BND DOORS NZ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Kathy Mitchell</cp:lastModifiedBy>
  <cp:lastPrinted>2009-02-24T20:35:29Z</cp:lastPrinted>
  <dcterms:created xsi:type="dcterms:W3CDTF">2008-07-29T22:56:00Z</dcterms:created>
  <dcterms:modified xsi:type="dcterms:W3CDTF">2025-05-13T02:06:53Z</dcterms:modified>
</cp:coreProperties>
</file>