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315" windowHeight="10185"/>
  </bookViews>
  <sheets>
    <sheet name="10月" sheetId="1" r:id="rId1"/>
    <sheet name="5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<sst xmlns="http://schemas.openxmlformats.org/spreadsheetml/2006/main" count="127" uniqueCount="62">
  <si>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编制</t>
  </si>
  <si>
    <t>审核</t>
  </si>
  <si>
    <t>日期</t>
  </si>
  <si>
    <t>BB</t>
  </si>
  <si>
    <t>AAA</t>
  </si>
  <si>
    <t>2023.11.1</t>
  </si>
  <si>
    <t>电机  编号</t>
  </si>
  <si>
    <t>发电量（kwh）</t>
  </si>
  <si>
    <t>发电小时数</t>
  </si>
  <si>
    <t>电机正常运行时间</t>
  </si>
  <si>
    <t>电机故障小时数</t>
  </si>
  <si>
    <t>电力有效小时数</t>
  </si>
  <si>
    <t>非电机故障小时数</t>
  </si>
  <si>
    <t>电机可利用率%</t>
  </si>
  <si>
    <t>本月</t>
  </si>
  <si>
    <t>本年</t>
  </si>
  <si>
    <t>服务时间</t>
  </si>
  <si>
    <t>人工停机时间</t>
  </si>
  <si>
    <t>风暴停机时间</t>
  </si>
  <si>
    <t>1#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</si>
  <si>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</si>
  <si>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</si>
  <si>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</si>
  <si>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</si>
  <si>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</si>
  <si>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</si>
  <si>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</si>
  <si>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</si>
  <si>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</si>
  <si>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</si>
  <si>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</si>
  <si>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</si>
  <si>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</si>
  <si>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</si>
  <si>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</si>
  <si>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</si>
  <si>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</si>
  <si>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</si>
  <si>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</si>
  <si>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</si>
  <si>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</si>
  <si>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</si>
  <si>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</si>
  <si>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</si>
  <si>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</si>
  <si>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</si>
  <si>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</si>
  <si>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</si>
  <si>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</si>
  <si>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统计值</t>
  </si>
  <si>
    <t>累计量</t>
  </si>
  <si>
    <t>平均值</t>
  </si>
  <si>
    <t>(kwh)</t>
  </si>
  <si>
    <t>1.1月22日7时23分，20#-30#通讯中断，原因暂未查明.</t>
  </si>
  <si>
    <t>出场电量</t>
  </si>
  <si>
    <t>下场电量</t>
  </si>
  <si>
    <t>发电量</t>
  </si>
  <si>
    <t>综合场用电量</t>
  </si>
  <si>
    <t>综合场用电率</t>
  </si>
  <si>
    <t>未结算电量</t>
  </si>
  <si>
    <t>m/s</t>
  </si>
  <si>
    <t>机器通讯中断，原因是通信损坏。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</si>
</sst>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178" formatCode="0.00_ "/>
    <numFmt numFmtId="179" formatCode="yyyy&quot;年&quot;m&quot;月&quot;;@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"/>
      <color rgb="FF000000"/>
      <name val="宋体"/>
      <charset val="134"/>
    </font>
    <font>
      <sz val="11"/>
      <name val="宋体"/>
      <charset val="134"/>
      <scheme val="major"/>
    </font>
    <font>
      <sz val="11"/>
      <name val="宋体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49" applyBorder="1" applyAlignment="1">
      <alignment horizontal="right" vertical="center"/>
    </xf>
    <xf numFmtId="177" fontId="4" fillId="0" borderId="1" xfId="49" applyNumberFormat="1" applyBorder="1" applyAlignment="1">
      <alignment horizontal="right" vertical="center"/>
    </xf>
    <xf numFmtId="178" fontId="4" fillId="0" borderId="1" xfId="49" applyNumberForma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4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N5" sqref="N5"/>
    </sheetView>
  </sheetViews>
  <sheetFormatPr defaultColWidth="9" defaultRowHeight="14.25"/>
  <cols>
    <col min="1" max="1" width="9" style="1"/>
    <col min="2" max="2" width="9.36666666666667" style="1"/>
    <col min="3" max="3" width="10.45" style="1"/>
    <col min="4" max="5" width="10.3666666666667" style="1"/>
    <col min="6" max="6" width="9.18333333333333" style="1"/>
    <col min="7" max="7" width="10.3666666666667" style="1"/>
    <col min="8" max="11" width="9" style="1"/>
    <col min="12" max="12" width="9.18333333333333" style="1"/>
    <col min="13" max="17" width="9" style="1"/>
    <col min="18" max="18" width="9.36666666666667" style="1"/>
    <col min="19" max="16384" width="9" style="1"/>
  </cols>
  <sheetData>
    <row r="1" customHeight="1" spans="1:13">
      <c r="A1" s="2"/>
      <c r="B1" s="2"/>
      <c r="C1" s="2"/>
      <c r="D1" s="2"/>
      <c r="E1" s="2"/>
      <c r="F1" s="2" t="s">
        <v>0</v>
      </c>
      <c r="G1" s="2" t="s">
        <v>1</v>
      </c>
      <c r="H1" s="2"/>
      <c r="I1" s="2"/>
      <c r="J1" s="2"/>
      <c r="K1" s="2"/>
      <c r="L1" s="2" t="s">
        <v>2</v>
      </c>
      <c r="M1" s="26"/>
    </row>
    <row r="2" customHeight="1" spans="1:13">
      <c r="A2" s="2"/>
      <c r="B2" s="2"/>
      <c r="C2" s="2"/>
      <c r="D2" s="2"/>
      <c r="E2" s="2"/>
      <c r="F2" s="2" t="s">
        <v>3</v>
      </c>
      <c r="G2" s="2" t="s">
        <v>4</v>
      </c>
      <c r="H2" s="2"/>
      <c r="I2" s="2"/>
      <c r="J2" s="2"/>
      <c r="K2" s="2"/>
      <c r="L2" s="27" t="s">
        <v>5</v>
      </c>
      <c r="M2" s="26"/>
    </row>
    <row r="3" ht="36" customHeight="1" spans="1:13">
      <c r="A3" s="3" t="s">
        <v>6</v>
      </c>
      <c r="B3" s="31" t="s">
        <v>7</v>
      </c>
      <c r="C3" s="31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5" t="s">
        <v>12</v>
      </c>
      <c r="I3" s="28"/>
      <c r="J3" s="28"/>
      <c r="K3" s="28"/>
      <c r="L3" s="4" t="s">
        <v>13</v>
      </c>
      <c r="M3" s="26"/>
    </row>
    <row r="4" ht="69" customHeight="1" spans="1:13">
      <c r="A4" s="6"/>
      <c r="B4" s="3" t="s">
        <v>14</v>
      </c>
      <c r="C4" s="7" t="s">
        <v>15</v>
      </c>
      <c r="D4" s="8"/>
      <c r="E4" s="8"/>
      <c r="F4" s="8"/>
      <c r="G4" s="8"/>
      <c r="H4" s="9" t="s">
        <v>16</v>
      </c>
      <c r="I4" s="29"/>
      <c r="J4" s="4" t="s">
        <v>17</v>
      </c>
      <c r="K4" s="4" t="s">
        <v>18</v>
      </c>
      <c r="L4" s="8"/>
      <c r="M4" s="30"/>
    </row>
    <row r="5" ht="17" customHeight="1" spans="1:13">
      <c r="A5" s="2" t="s">
        <v>19</v>
      </c>
      <c r="B5" s="10">
        <v>23752</v>
      </c>
      <c r="C5" s="10">
        <v>23752</v>
      </c>
      <c r="D5" s="11">
        <v>391.06</v>
      </c>
      <c r="E5" s="11">
        <v>743.35</v>
      </c>
      <c r="F5" s="11">
        <v>0.65</v>
      </c>
      <c r="G5" s="11">
        <v>594.165</v>
      </c>
      <c r="H5" s="11">
        <v>0</v>
      </c>
      <c r="I5" s="11">
        <v>0</v>
      </c>
      <c r="J5" s="11">
        <v>0</v>
      </c>
      <c r="K5" s="11">
        <v>0.34</v>
      </c>
      <c r="L5" s="25">
        <f t="shared" ref="L5:L34" si="0">(744-I5-J5-K5-F5)/(744-I5-J5-K5)%</f>
        <v>99.9125944652126</v>
      </c>
      <c r="M5" s="26"/>
    </row>
    <row r="6" spans="1:13">
      <c r="A6" s="2" t="s">
        <v>20</v>
      </c>
      <c r="B6" s="10">
        <v>154933</v>
      </c>
      <c r="C6" s="10">
        <v>154933</v>
      </c>
      <c r="D6" s="11">
        <v>560.6</v>
      </c>
      <c r="E6" s="11">
        <v>634.4</v>
      </c>
      <c r="F6" s="11">
        <v>109.6</v>
      </c>
      <c r="G6" s="11">
        <v>506.09</v>
      </c>
      <c r="H6" s="11">
        <v>0</v>
      </c>
      <c r="I6" s="11">
        <v>0</v>
      </c>
      <c r="J6" s="11">
        <v>0</v>
      </c>
      <c r="K6" s="11">
        <v>0</v>
      </c>
      <c r="L6" s="25">
        <f t="shared" si="0"/>
        <v>85.2688172043011</v>
      </c>
      <c r="M6" s="26"/>
    </row>
    <row r="7" spans="1:13">
      <c r="A7" s="2" t="s">
        <v>21</v>
      </c>
      <c r="B7" s="10">
        <v>106986</v>
      </c>
      <c r="C7" s="10">
        <v>106986</v>
      </c>
      <c r="D7" s="11">
        <v>339.99</v>
      </c>
      <c r="E7" s="11">
        <v>373.51</v>
      </c>
      <c r="F7" s="11">
        <v>370.49</v>
      </c>
      <c r="G7" s="11">
        <v>346.665</v>
      </c>
      <c r="H7" s="11">
        <v>0</v>
      </c>
      <c r="I7" s="11">
        <v>0</v>
      </c>
      <c r="J7" s="11">
        <v>0</v>
      </c>
      <c r="K7" s="11">
        <v>0</v>
      </c>
      <c r="L7" s="25">
        <f t="shared" si="0"/>
        <v>50.2029569892473</v>
      </c>
      <c r="M7" s="26"/>
    </row>
    <row r="8" spans="1:13">
      <c r="A8" s="2" t="s">
        <v>22</v>
      </c>
      <c r="B8" s="10">
        <v>5136</v>
      </c>
      <c r="C8" s="10">
        <v>5136</v>
      </c>
      <c r="D8" s="11">
        <v>104.21</v>
      </c>
      <c r="E8" s="11">
        <v>157.22</v>
      </c>
      <c r="F8" s="11">
        <v>586.78</v>
      </c>
      <c r="G8" s="11">
        <v>484.165</v>
      </c>
      <c r="H8" s="11">
        <v>0</v>
      </c>
      <c r="I8" s="11">
        <v>0</v>
      </c>
      <c r="J8" s="11">
        <v>0</v>
      </c>
      <c r="K8" s="11">
        <v>0</v>
      </c>
      <c r="L8" s="25">
        <f t="shared" si="0"/>
        <v>21.1317204301075</v>
      </c>
      <c r="M8" s="26"/>
    </row>
    <row r="9" spans="1:13">
      <c r="A9" s="2" t="s">
        <v>23</v>
      </c>
      <c r="B9" s="10">
        <v>56297</v>
      </c>
      <c r="C9" s="10">
        <v>56297</v>
      </c>
      <c r="D9" s="11">
        <v>602.59</v>
      </c>
      <c r="E9" s="11">
        <v>698.27</v>
      </c>
      <c r="F9" s="11">
        <v>45.73</v>
      </c>
      <c r="G9" s="11">
        <v>452.185</v>
      </c>
      <c r="H9" s="11">
        <v>0</v>
      </c>
      <c r="I9" s="11">
        <v>0</v>
      </c>
      <c r="J9" s="11">
        <v>0</v>
      </c>
      <c r="K9" s="11">
        <v>0</v>
      </c>
      <c r="L9" s="25">
        <f t="shared" si="0"/>
        <v>93.8534946236559</v>
      </c>
      <c r="M9" s="26"/>
    </row>
    <row r="10" spans="1:13">
      <c r="A10" s="2" t="s">
        <v>24</v>
      </c>
      <c r="B10" s="10">
        <v>135798</v>
      </c>
      <c r="C10" s="10">
        <v>135798</v>
      </c>
      <c r="D10" s="11">
        <v>614.44</v>
      </c>
      <c r="E10" s="11">
        <v>738.86</v>
      </c>
      <c r="F10" s="11">
        <v>5.14</v>
      </c>
      <c r="G10" s="11">
        <v>460.275</v>
      </c>
      <c r="H10" s="11">
        <v>0</v>
      </c>
      <c r="I10" s="11">
        <v>0</v>
      </c>
      <c r="J10" s="11">
        <v>0</v>
      </c>
      <c r="K10" s="11">
        <v>0</v>
      </c>
      <c r="L10" s="25">
        <f t="shared" si="0"/>
        <v>99.3091397849462</v>
      </c>
      <c r="M10" s="26"/>
    </row>
    <row r="11" spans="1:13">
      <c r="A11" s="2" t="s">
        <v>25</v>
      </c>
      <c r="B11" s="10">
        <v>116711</v>
      </c>
      <c r="C11" s="10">
        <v>116711</v>
      </c>
      <c r="D11" s="11">
        <v>406.31</v>
      </c>
      <c r="E11" s="11">
        <v>440.21</v>
      </c>
      <c r="F11" s="11">
        <v>303.79</v>
      </c>
      <c r="G11" s="11">
        <v>457.615</v>
      </c>
      <c r="H11" s="11">
        <v>0</v>
      </c>
      <c r="I11" s="11">
        <v>0</v>
      </c>
      <c r="J11" s="11">
        <v>0</v>
      </c>
      <c r="K11" s="11">
        <v>0</v>
      </c>
      <c r="L11" s="25">
        <f t="shared" si="0"/>
        <v>59.1680107526882</v>
      </c>
      <c r="M11" s="26"/>
    </row>
    <row r="12" spans="1:13">
      <c r="A12" s="2" t="s">
        <v>26</v>
      </c>
      <c r="B12" s="10">
        <v>119323</v>
      </c>
      <c r="C12" s="10">
        <v>119323</v>
      </c>
      <c r="D12" s="11">
        <v>384.73</v>
      </c>
      <c r="E12" s="11">
        <v>499.4</v>
      </c>
      <c r="F12" s="11">
        <v>244.6</v>
      </c>
      <c r="G12" s="11">
        <v>518.78</v>
      </c>
      <c r="H12" s="11">
        <v>0</v>
      </c>
      <c r="I12" s="11">
        <v>0</v>
      </c>
      <c r="J12" s="11">
        <v>0</v>
      </c>
      <c r="K12" s="11">
        <v>0</v>
      </c>
      <c r="L12" s="25">
        <f t="shared" si="0"/>
        <v>67.1236559139785</v>
      </c>
      <c r="M12" s="26"/>
    </row>
    <row r="13" spans="1:13">
      <c r="A13" s="2" t="s">
        <v>27</v>
      </c>
      <c r="B13" s="10">
        <v>145737</v>
      </c>
      <c r="C13" s="10">
        <v>145737</v>
      </c>
      <c r="D13" s="11">
        <v>676.83</v>
      </c>
      <c r="E13" s="11">
        <v>743.47</v>
      </c>
      <c r="F13" s="11">
        <v>0.53</v>
      </c>
      <c r="G13" s="11">
        <v>509.18</v>
      </c>
      <c r="H13" s="11">
        <v>0</v>
      </c>
      <c r="I13" s="11">
        <v>0</v>
      </c>
      <c r="J13" s="11">
        <v>0</v>
      </c>
      <c r="K13" s="11">
        <v>0</v>
      </c>
      <c r="L13" s="25">
        <f t="shared" si="0"/>
        <v>99.9287634408602</v>
      </c>
      <c r="M13" s="26"/>
    </row>
    <row r="14" spans="1:13">
      <c r="A14" s="2" t="s">
        <v>28</v>
      </c>
      <c r="B14" s="10">
        <v>38865</v>
      </c>
      <c r="C14" s="10">
        <v>38865</v>
      </c>
      <c r="D14" s="11">
        <v>253.97</v>
      </c>
      <c r="E14" s="11">
        <v>339.7</v>
      </c>
      <c r="F14" s="11">
        <v>404.3</v>
      </c>
      <c r="G14" s="11">
        <v>387.5725</v>
      </c>
      <c r="H14" s="11">
        <v>0</v>
      </c>
      <c r="I14" s="11">
        <v>0</v>
      </c>
      <c r="J14" s="11">
        <v>0</v>
      </c>
      <c r="K14" s="11">
        <v>0</v>
      </c>
      <c r="L14" s="25">
        <f t="shared" si="0"/>
        <v>45.6586021505376</v>
      </c>
      <c r="M14" s="26"/>
    </row>
    <row r="15" spans="1:13">
      <c r="A15" s="2" t="s">
        <v>29</v>
      </c>
      <c r="B15" s="10">
        <v>0</v>
      </c>
      <c r="C15" s="10">
        <v>0</v>
      </c>
      <c r="D15" s="11">
        <v>2</v>
      </c>
      <c r="E15" s="11">
        <v>0</v>
      </c>
      <c r="F15" s="11">
        <v>744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25">
        <f t="shared" si="0"/>
        <v>0</v>
      </c>
      <c r="M15" s="26"/>
    </row>
    <row r="16" spans="1:13">
      <c r="A16" s="2" t="s">
        <v>30</v>
      </c>
      <c r="B16" s="10">
        <v>161990</v>
      </c>
      <c r="C16" s="10">
        <v>161990</v>
      </c>
      <c r="D16" s="11">
        <v>668.82</v>
      </c>
      <c r="E16" s="11">
        <v>744</v>
      </c>
      <c r="F16" s="11">
        <v>0</v>
      </c>
      <c r="G16" s="11">
        <v>478.31</v>
      </c>
      <c r="H16" s="11">
        <v>0</v>
      </c>
      <c r="I16" s="11">
        <v>0</v>
      </c>
      <c r="J16" s="11">
        <v>0</v>
      </c>
      <c r="K16" s="11">
        <v>0</v>
      </c>
      <c r="L16" s="25">
        <f t="shared" si="0"/>
        <v>100</v>
      </c>
      <c r="M16" s="26"/>
    </row>
    <row r="17" spans="1:13">
      <c r="A17" s="2" t="s">
        <v>31</v>
      </c>
      <c r="B17" s="10">
        <v>101978</v>
      </c>
      <c r="C17" s="10">
        <v>101978</v>
      </c>
      <c r="D17" s="11">
        <v>335.84</v>
      </c>
      <c r="E17" s="11">
        <v>363.97</v>
      </c>
      <c r="F17" s="11">
        <v>380.03</v>
      </c>
      <c r="G17" s="11">
        <v>561.68</v>
      </c>
      <c r="H17" s="11">
        <v>0</v>
      </c>
      <c r="I17" s="11">
        <v>0</v>
      </c>
      <c r="J17" s="11">
        <v>0</v>
      </c>
      <c r="K17" s="11">
        <v>0</v>
      </c>
      <c r="L17" s="25">
        <f t="shared" si="0"/>
        <v>48.9206989247312</v>
      </c>
      <c r="M17" s="26"/>
    </row>
    <row r="18" spans="1:13">
      <c r="A18" s="2" t="s">
        <v>32</v>
      </c>
      <c r="B18" s="10">
        <v>57218</v>
      </c>
      <c r="C18" s="10">
        <v>57218</v>
      </c>
      <c r="D18" s="11">
        <v>321.03</v>
      </c>
      <c r="E18" s="11">
        <v>370.28</v>
      </c>
      <c r="F18" s="11">
        <v>373.72</v>
      </c>
      <c r="G18" s="11">
        <v>350.19</v>
      </c>
      <c r="H18" s="11">
        <v>0</v>
      </c>
      <c r="I18" s="11">
        <v>0</v>
      </c>
      <c r="J18" s="11">
        <v>0</v>
      </c>
      <c r="K18" s="11">
        <v>0</v>
      </c>
      <c r="L18" s="25">
        <f t="shared" si="0"/>
        <v>49.7688172043011</v>
      </c>
      <c r="M18" s="26"/>
    </row>
    <row r="19" spans="1:13">
      <c r="A19" s="2" t="s">
        <v>33</v>
      </c>
      <c r="B19" s="10">
        <v>170967</v>
      </c>
      <c r="C19" s="10">
        <v>170967</v>
      </c>
      <c r="D19" s="11">
        <v>615.95</v>
      </c>
      <c r="E19" s="11">
        <v>683.73</v>
      </c>
      <c r="F19" s="11">
        <v>60.27</v>
      </c>
      <c r="G19" s="11">
        <v>535.61</v>
      </c>
      <c r="H19" s="11">
        <v>0</v>
      </c>
      <c r="I19" s="11">
        <v>0</v>
      </c>
      <c r="J19" s="11">
        <v>0</v>
      </c>
      <c r="K19" s="11">
        <v>0</v>
      </c>
      <c r="L19" s="25">
        <f t="shared" si="0"/>
        <v>91.8991935483871</v>
      </c>
      <c r="M19" s="26"/>
    </row>
    <row r="20" spans="1:13">
      <c r="A20" s="2" t="s">
        <v>34</v>
      </c>
      <c r="B20" s="10">
        <v>132525</v>
      </c>
      <c r="C20" s="10">
        <v>132525</v>
      </c>
      <c r="D20" s="11">
        <v>394.45</v>
      </c>
      <c r="E20" s="11">
        <v>625.57</v>
      </c>
      <c r="F20" s="11">
        <v>118.43</v>
      </c>
      <c r="G20" s="11">
        <v>365.34</v>
      </c>
      <c r="H20" s="11">
        <v>0</v>
      </c>
      <c r="I20" s="11">
        <v>0</v>
      </c>
      <c r="J20" s="11">
        <v>0</v>
      </c>
      <c r="K20" s="11">
        <v>0</v>
      </c>
      <c r="L20" s="25">
        <f t="shared" si="0"/>
        <v>84.0819892473118</v>
      </c>
      <c r="M20" s="26"/>
    </row>
    <row r="21" spans="1:13">
      <c r="A21" s="2" t="s">
        <v>35</v>
      </c>
      <c r="B21" s="10">
        <v>200392</v>
      </c>
      <c r="C21" s="10">
        <v>200392</v>
      </c>
      <c r="D21" s="11">
        <v>667.34</v>
      </c>
      <c r="E21" s="11">
        <v>732.68</v>
      </c>
      <c r="F21" s="11">
        <v>11.32</v>
      </c>
      <c r="G21" s="11">
        <v>522.335</v>
      </c>
      <c r="H21" s="11">
        <v>0</v>
      </c>
      <c r="I21" s="11">
        <v>0</v>
      </c>
      <c r="J21" s="11">
        <v>0</v>
      </c>
      <c r="K21" s="11">
        <v>0</v>
      </c>
      <c r="L21" s="25">
        <f t="shared" si="0"/>
        <v>98.4784946236559</v>
      </c>
      <c r="M21" s="26"/>
    </row>
    <row r="22" spans="1:13">
      <c r="A22" s="2" t="s">
        <v>36</v>
      </c>
      <c r="B22" s="10">
        <v>157918</v>
      </c>
      <c r="C22" s="10">
        <v>157918</v>
      </c>
      <c r="D22" s="11">
        <v>318.3</v>
      </c>
      <c r="E22" s="11">
        <v>605.17</v>
      </c>
      <c r="F22" s="11">
        <v>138.83</v>
      </c>
      <c r="G22" s="11">
        <v>335.315</v>
      </c>
      <c r="H22" s="11">
        <v>0</v>
      </c>
      <c r="I22" s="11">
        <v>0</v>
      </c>
      <c r="J22" s="11">
        <v>0</v>
      </c>
      <c r="K22" s="11">
        <v>0</v>
      </c>
      <c r="L22" s="25">
        <f t="shared" si="0"/>
        <v>81.3400537634408</v>
      </c>
      <c r="M22" s="26"/>
    </row>
    <row r="23" spans="1:13">
      <c r="A23" s="2" t="s">
        <v>37</v>
      </c>
      <c r="B23" s="10">
        <v>0</v>
      </c>
      <c r="C23" s="10">
        <v>0</v>
      </c>
      <c r="D23" s="11">
        <v>0</v>
      </c>
      <c r="E23" s="11">
        <v>0</v>
      </c>
      <c r="F23" s="11">
        <v>744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25">
        <f t="shared" si="0"/>
        <v>0</v>
      </c>
      <c r="M23" s="26"/>
    </row>
    <row r="24" spans="1:13">
      <c r="A24" s="2" t="s">
        <v>38</v>
      </c>
      <c r="B24" s="10">
        <v>52923</v>
      </c>
      <c r="C24" s="10">
        <v>52923</v>
      </c>
      <c r="D24" s="11">
        <v>158.67</v>
      </c>
      <c r="E24" s="11">
        <v>744</v>
      </c>
      <c r="F24" s="11">
        <v>0</v>
      </c>
      <c r="G24" s="11">
        <v>100.18</v>
      </c>
      <c r="H24" s="11">
        <v>0</v>
      </c>
      <c r="I24" s="11">
        <v>0</v>
      </c>
      <c r="J24" s="11">
        <v>0</v>
      </c>
      <c r="K24" s="11">
        <v>0</v>
      </c>
      <c r="L24" s="25">
        <f t="shared" si="0"/>
        <v>100</v>
      </c>
      <c r="M24" s="26"/>
    </row>
    <row r="25" spans="1:13">
      <c r="A25" s="2" t="s">
        <v>39</v>
      </c>
      <c r="B25" s="10">
        <v>5175</v>
      </c>
      <c r="C25" s="10">
        <v>5175</v>
      </c>
      <c r="D25" s="11">
        <v>4</v>
      </c>
      <c r="E25" s="11">
        <v>172</v>
      </c>
      <c r="F25" s="11">
        <v>572</v>
      </c>
      <c r="G25" s="11">
        <v>141.65</v>
      </c>
      <c r="H25" s="11">
        <v>0</v>
      </c>
      <c r="I25" s="11">
        <v>0</v>
      </c>
      <c r="J25" s="11">
        <v>0</v>
      </c>
      <c r="K25" s="11">
        <v>0</v>
      </c>
      <c r="L25" s="25">
        <f t="shared" si="0"/>
        <v>23.1182795698925</v>
      </c>
      <c r="M25" s="26"/>
    </row>
    <row r="26" spans="1:13">
      <c r="A26" s="2" t="s">
        <v>40</v>
      </c>
      <c r="B26" s="10">
        <v>51770</v>
      </c>
      <c r="C26" s="10">
        <v>51770</v>
      </c>
      <c r="D26" s="11">
        <v>179.36</v>
      </c>
      <c r="E26" s="11">
        <v>723.69</v>
      </c>
      <c r="F26" s="11">
        <v>20.31</v>
      </c>
      <c r="G26" s="11">
        <v>159.555</v>
      </c>
      <c r="H26" s="11">
        <v>0</v>
      </c>
      <c r="I26" s="11">
        <v>0</v>
      </c>
      <c r="J26" s="11">
        <v>0</v>
      </c>
      <c r="K26" s="11">
        <v>0</v>
      </c>
      <c r="L26" s="25">
        <f t="shared" si="0"/>
        <v>97.2701612903226</v>
      </c>
      <c r="M26" s="26"/>
    </row>
    <row r="27" spans="1:13">
      <c r="A27" s="2" t="s">
        <v>41</v>
      </c>
      <c r="B27" s="10">
        <v>25583</v>
      </c>
      <c r="C27" s="10">
        <v>25583</v>
      </c>
      <c r="D27" s="11">
        <v>97</v>
      </c>
      <c r="E27" s="11">
        <v>441.89</v>
      </c>
      <c r="F27" s="11">
        <v>302.11</v>
      </c>
      <c r="G27" s="11">
        <v>149.37</v>
      </c>
      <c r="H27" s="11">
        <v>0</v>
      </c>
      <c r="I27" s="11">
        <v>0</v>
      </c>
      <c r="J27" s="11">
        <v>0</v>
      </c>
      <c r="K27" s="11">
        <v>0</v>
      </c>
      <c r="L27" s="25">
        <f t="shared" si="0"/>
        <v>59.3938172043011</v>
      </c>
      <c r="M27" s="26"/>
    </row>
    <row r="28" spans="1:13">
      <c r="A28" s="2" t="s">
        <v>42</v>
      </c>
      <c r="B28" s="10">
        <v>115365</v>
      </c>
      <c r="C28" s="10">
        <v>115365</v>
      </c>
      <c r="D28" s="11">
        <v>173.41</v>
      </c>
      <c r="E28" s="11">
        <v>721.87</v>
      </c>
      <c r="F28" s="11">
        <v>22.13</v>
      </c>
      <c r="G28" s="11">
        <v>159.76</v>
      </c>
      <c r="H28" s="11">
        <v>0</v>
      </c>
      <c r="I28" s="11">
        <v>0</v>
      </c>
      <c r="J28" s="11">
        <v>0</v>
      </c>
      <c r="K28" s="11">
        <v>0</v>
      </c>
      <c r="L28" s="25">
        <f t="shared" si="0"/>
        <v>97.0255376344086</v>
      </c>
      <c r="M28" s="26"/>
    </row>
    <row r="29" spans="1:13">
      <c r="A29" s="2" t="s">
        <v>43</v>
      </c>
      <c r="B29" s="10">
        <v>102999</v>
      </c>
      <c r="C29" s="10">
        <v>102999</v>
      </c>
      <c r="D29" s="11">
        <v>195.57</v>
      </c>
      <c r="E29" s="11">
        <v>533</v>
      </c>
      <c r="F29" s="11">
        <v>211</v>
      </c>
      <c r="G29" s="11">
        <v>155.05</v>
      </c>
      <c r="H29" s="11">
        <v>0</v>
      </c>
      <c r="I29" s="11">
        <v>0</v>
      </c>
      <c r="J29" s="11">
        <v>0</v>
      </c>
      <c r="K29" s="11">
        <v>0</v>
      </c>
      <c r="L29" s="25">
        <f t="shared" si="0"/>
        <v>71.6397849462366</v>
      </c>
      <c r="M29" s="26"/>
    </row>
    <row r="30" spans="1:13">
      <c r="A30" s="2" t="s">
        <v>44</v>
      </c>
      <c r="B30" s="10">
        <v>135742</v>
      </c>
      <c r="C30" s="10">
        <v>135742</v>
      </c>
      <c r="D30" s="11">
        <v>185.94</v>
      </c>
      <c r="E30" s="11">
        <v>744</v>
      </c>
      <c r="F30" s="11">
        <v>0</v>
      </c>
      <c r="G30" s="11">
        <v>146.69</v>
      </c>
      <c r="H30" s="11">
        <v>0</v>
      </c>
      <c r="I30" s="11">
        <v>0</v>
      </c>
      <c r="J30" s="11">
        <v>0</v>
      </c>
      <c r="K30" s="11">
        <v>0</v>
      </c>
      <c r="L30" s="25">
        <f t="shared" si="0"/>
        <v>100</v>
      </c>
      <c r="M30" s="26"/>
    </row>
    <row r="31" spans="1:13">
      <c r="A31" s="2" t="s">
        <v>45</v>
      </c>
      <c r="B31" s="10">
        <v>105167</v>
      </c>
      <c r="C31" s="10">
        <v>105167</v>
      </c>
      <c r="D31" s="11">
        <v>87.66</v>
      </c>
      <c r="E31" s="11">
        <v>629.67</v>
      </c>
      <c r="F31" s="11">
        <v>114.33</v>
      </c>
      <c r="G31" s="11">
        <v>168.35</v>
      </c>
      <c r="H31" s="11">
        <v>0</v>
      </c>
      <c r="I31" s="11">
        <v>0</v>
      </c>
      <c r="J31" s="11">
        <v>0</v>
      </c>
      <c r="K31" s="11">
        <v>0</v>
      </c>
      <c r="L31" s="25">
        <f t="shared" si="0"/>
        <v>84.633064516129</v>
      </c>
      <c r="M31" s="26"/>
    </row>
    <row r="32" spans="1:13">
      <c r="A32" s="2" t="s">
        <v>46</v>
      </c>
      <c r="B32" s="10">
        <v>0</v>
      </c>
      <c r="C32" s="10">
        <v>0</v>
      </c>
      <c r="D32" s="11">
        <v>0</v>
      </c>
      <c r="E32" s="11">
        <v>0</v>
      </c>
      <c r="F32" s="11">
        <v>744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25">
        <f t="shared" si="0"/>
        <v>0</v>
      </c>
      <c r="M32" s="26"/>
    </row>
    <row r="33" spans="1:13">
      <c r="A33" s="2" t="s">
        <v>47</v>
      </c>
      <c r="B33" s="10">
        <v>49216</v>
      </c>
      <c r="C33" s="10">
        <v>49216</v>
      </c>
      <c r="D33" s="11">
        <v>93.23</v>
      </c>
      <c r="E33" s="11">
        <v>415.16</v>
      </c>
      <c r="F33" s="11">
        <v>328.84</v>
      </c>
      <c r="G33" s="11">
        <v>166.05</v>
      </c>
      <c r="H33" s="11">
        <v>0</v>
      </c>
      <c r="I33" s="11">
        <v>0</v>
      </c>
      <c r="J33" s="11">
        <v>0</v>
      </c>
      <c r="K33" s="11">
        <v>0</v>
      </c>
      <c r="L33" s="25">
        <f t="shared" si="0"/>
        <v>55.8010752688172</v>
      </c>
      <c r="M33" s="26"/>
    </row>
    <row r="34" spans="1:13">
      <c r="A34" s="2" t="s">
        <v>48</v>
      </c>
      <c r="B34" s="10">
        <v>146974</v>
      </c>
      <c r="C34" s="10">
        <v>146974</v>
      </c>
      <c r="D34" s="11">
        <v>199.78</v>
      </c>
      <c r="E34" s="11">
        <v>744</v>
      </c>
      <c r="F34" s="11">
        <v>0</v>
      </c>
      <c r="G34" s="11">
        <v>167</v>
      </c>
      <c r="H34" s="11">
        <v>0</v>
      </c>
      <c r="I34" s="11">
        <v>0</v>
      </c>
      <c r="J34" s="11">
        <v>0</v>
      </c>
      <c r="K34" s="11">
        <v>0</v>
      </c>
      <c r="L34" s="25">
        <f t="shared" si="0"/>
        <v>100</v>
      </c>
      <c r="M34" s="26"/>
    </row>
    <row r="35" spans="1:13">
      <c r="A35" s="2" t="s">
        <v>49</v>
      </c>
      <c r="B35" s="12">
        <f t="shared" ref="B35:L35" si="1">SUM(B5:B34)</f>
        <v>2677440</v>
      </c>
      <c r="C35" s="13">
        <f t="shared" si="1"/>
        <v>2677440</v>
      </c>
      <c r="D35" s="12">
        <f t="shared" si="1"/>
        <v>9033.08</v>
      </c>
      <c r="E35" s="12">
        <f t="shared" si="1"/>
        <v>15363.07</v>
      </c>
      <c r="F35" s="12">
        <f t="shared" si="1"/>
        <v>6956.93</v>
      </c>
      <c r="G35" s="14">
        <f t="shared" si="1"/>
        <v>9379.1275</v>
      </c>
      <c r="H35" s="12">
        <f t="shared" si="1"/>
        <v>0</v>
      </c>
      <c r="I35" s="12">
        <f t="shared" si="1"/>
        <v>0</v>
      </c>
      <c r="J35" s="12">
        <f t="shared" si="1"/>
        <v>0</v>
      </c>
      <c r="K35" s="12">
        <f t="shared" si="1"/>
        <v>0.34</v>
      </c>
      <c r="L35" s="25">
        <f>AVERAGE(L5:L34)</f>
        <v>68.8309574499157</v>
      </c>
      <c r="M35" s="26"/>
    </row>
    <row r="36" spans="1:13">
      <c r="A36" s="2"/>
      <c r="B36" s="15" t="s">
        <v>50</v>
      </c>
      <c r="C36" s="15"/>
      <c r="D36" s="16"/>
      <c r="E36" s="16"/>
      <c r="F36" s="16"/>
      <c r="G36" s="16"/>
      <c r="H36" s="16"/>
      <c r="I36" s="16"/>
      <c r="J36" s="16"/>
      <c r="K36" s="16"/>
      <c r="L36" s="15" t="s">
        <v>51</v>
      </c>
      <c r="M36" s="26"/>
    </row>
    <row r="37" spans="1:14">
      <c r="A37" s="2"/>
      <c r="B37" s="15" t="s">
        <v>52</v>
      </c>
      <c r="C37" s="17" t="s">
        <v>14</v>
      </c>
      <c r="D37" s="17" t="s">
        <v>15</v>
      </c>
      <c r="E37" s="18" t="s">
        <v>53</v>
      </c>
      <c r="F37" s="18"/>
      <c r="G37" s="18"/>
      <c r="H37" s="18"/>
      <c r="I37" s="18"/>
      <c r="J37" s="18"/>
      <c r="K37" s="18"/>
      <c r="L37" s="18"/>
      <c r="M37" s="30"/>
      <c r="N37" s="26"/>
    </row>
    <row r="38" spans="1:14">
      <c r="A38" s="2"/>
      <c r="B38" s="15" t="s">
        <v>54</v>
      </c>
      <c r="C38" s="19">
        <v>2530920</v>
      </c>
      <c r="D38" s="19">
        <v>2530920</v>
      </c>
      <c r="E38" s="18"/>
      <c r="F38" s="18"/>
      <c r="G38" s="18"/>
      <c r="H38" s="18"/>
      <c r="I38" s="18"/>
      <c r="J38" s="18"/>
      <c r="K38" s="18"/>
      <c r="L38" s="18"/>
      <c r="M38" s="30"/>
      <c r="N38" s="26"/>
    </row>
    <row r="39" customHeight="1" spans="1:14">
      <c r="A39" s="2"/>
      <c r="B39" s="15" t="s">
        <v>55</v>
      </c>
      <c r="C39" s="20">
        <v>46620</v>
      </c>
      <c r="D39" s="20">
        <v>46620</v>
      </c>
      <c r="E39" s="18"/>
      <c r="F39" s="18"/>
      <c r="G39" s="18"/>
      <c r="H39" s="18"/>
      <c r="I39" s="18"/>
      <c r="J39" s="18"/>
      <c r="K39" s="18"/>
      <c r="L39" s="18"/>
      <c r="M39" s="30"/>
      <c r="N39" s="26"/>
    </row>
    <row r="40" customHeight="1" spans="1:14">
      <c r="A40" s="2"/>
      <c r="B40" s="15" t="s">
        <v>56</v>
      </c>
      <c r="C40" s="21">
        <f>B35</f>
        <v>2677440</v>
      </c>
      <c r="D40" s="21">
        <f>C35</f>
        <v>2677440</v>
      </c>
      <c r="E40" s="18"/>
      <c r="F40" s="18"/>
      <c r="G40" s="18"/>
      <c r="H40" s="18"/>
      <c r="I40" s="18"/>
      <c r="J40" s="18"/>
      <c r="K40" s="18"/>
      <c r="L40" s="18"/>
      <c r="M40" s="30"/>
      <c r="N40" s="26"/>
    </row>
    <row r="41" ht="24" customHeight="1" spans="1:14">
      <c r="A41" s="2"/>
      <c r="B41" s="15" t="s">
        <v>57</v>
      </c>
      <c r="C41" s="22">
        <f>C40-C38+C39</f>
        <v>193140</v>
      </c>
      <c r="D41" s="21">
        <f>D40-D38+D39</f>
        <v>193140</v>
      </c>
      <c r="E41" s="18"/>
      <c r="F41" s="18"/>
      <c r="G41" s="18"/>
      <c r="H41" s="18"/>
      <c r="I41" s="18"/>
      <c r="J41" s="18"/>
      <c r="K41" s="18"/>
      <c r="L41" s="18"/>
      <c r="M41" s="30"/>
      <c r="N41" s="26"/>
    </row>
    <row r="42" ht="24" spans="1:14">
      <c r="A42" s="2"/>
      <c r="B42" s="15" t="s">
        <v>58</v>
      </c>
      <c r="C42" s="23">
        <f>SUM(C41/C40)</f>
        <v>0.0721360702760846</v>
      </c>
      <c r="D42" s="23">
        <f>SUM(D41/D40)</f>
        <v>0.0721360702760846</v>
      </c>
      <c r="E42" s="18"/>
      <c r="F42" s="18"/>
      <c r="G42" s="18"/>
      <c r="H42" s="18"/>
      <c r="I42" s="18"/>
      <c r="J42" s="18"/>
      <c r="K42" s="18"/>
      <c r="L42" s="18"/>
      <c r="M42" s="30"/>
      <c r="N42" s="26"/>
    </row>
    <row r="43" spans="1:14">
      <c r="A43" s="2"/>
      <c r="B43" s="15" t="s">
        <v>59</v>
      </c>
      <c r="C43" s="17">
        <f>C38</f>
        <v>2530920</v>
      </c>
      <c r="D43" s="17"/>
      <c r="E43" s="17"/>
      <c r="F43" s="24">
        <v>6.05</v>
      </c>
      <c r="G43" s="25" t="s">
        <v>60</v>
      </c>
      <c r="H43" s="25"/>
      <c r="I43" s="25"/>
      <c r="J43" s="25"/>
      <c r="K43" s="25"/>
      <c r="L43" s="25"/>
      <c r="M43" s="30"/>
      <c r="N43" s="26"/>
    </row>
  </sheetData>
  <mergeCells count="15">
    <mergeCell ref="G1:K1"/>
    <mergeCell ref="G2:K2"/>
    <mergeCell ref="H3:K3"/>
    <mergeCell ref="H4:I4"/>
    <mergeCell ref="C43:D43"/>
    <mergeCell ref="A3:A4"/>
    <mergeCell ref="A35:A36"/>
    <mergeCell ref="A37:A43"/>
    <mergeCell ref="D3:D4"/>
    <mergeCell ref="E3:E4"/>
    <mergeCell ref="F3:F4"/>
    <mergeCell ref="G3:G4"/>
    <mergeCell ref="L3:L4"/>
    <mergeCell ref="E37:L42"/>
    <mergeCell ref="A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A1" sqref="A1:L4"/>
    </sheetView>
  </sheetViews>
  <sheetFormatPr defaultColWidth="9" defaultRowHeight="14.25"/>
  <cols>
    <col min="1" max="1" width="9" style="1"/>
    <col min="2" max="2" width="9.36666666666667" style="1"/>
    <col min="3" max="3" width="10.45" style="1"/>
    <col min="4" max="5" width="10.3666666666667" style="1"/>
    <col min="6" max="6" width="9.18333333333333" style="1"/>
    <col min="7" max="7" width="10.3666666666667" style="1"/>
    <col min="8" max="11" width="9" style="1"/>
    <col min="12" max="12" width="9.18333333333333" style="1"/>
    <col min="13" max="16384" width="9" style="1"/>
  </cols>
  <sheetData>
    <row r="1" customHeight="1" spans="1:13">
      <c r="A1" s="2"/>
      <c r="B1" s="2"/>
      <c r="C1" s="2"/>
      <c r="D1" s="2"/>
      <c r="E1" s="2"/>
      <c r="F1" s="2" t="s">
        <v>0</v>
      </c>
      <c r="G1" s="2" t="s">
        <v>1</v>
      </c>
      <c r="H1" s="2"/>
      <c r="I1" s="2"/>
      <c r="J1" s="2"/>
      <c r="K1" s="2"/>
      <c r="L1" s="2" t="s">
        <v>2</v>
      </c>
      <c r="M1" s="26"/>
    </row>
    <row r="2" customHeight="1" spans="1:13">
      <c r="A2" s="2"/>
      <c r="B2" s="2"/>
      <c r="C2" s="2"/>
      <c r="D2" s="2"/>
      <c r="E2" s="2"/>
      <c r="F2" s="2" t="s">
        <v>3</v>
      </c>
      <c r="G2" s="2" t="s">
        <v>4</v>
      </c>
      <c r="H2" s="2"/>
      <c r="I2" s="2"/>
      <c r="J2" s="2"/>
      <c r="K2" s="2"/>
      <c r="L2" s="27" t="s">
        <v>5</v>
      </c>
      <c r="M2" s="26"/>
    </row>
    <row r="3" customHeight="1" spans="1:13">
      <c r="A3" s="3" t="s">
        <v>6</v>
      </c>
      <c r="B3" s="2" t="s">
        <v>7</v>
      </c>
      <c r="C3" s="2"/>
      <c r="D3" s="4" t="s">
        <v>8</v>
      </c>
      <c r="E3" s="4" t="s">
        <v>9</v>
      </c>
      <c r="F3" s="4" t="s">
        <v>10</v>
      </c>
      <c r="G3" s="4" t="s">
        <v>11</v>
      </c>
      <c r="H3" s="5" t="s">
        <v>12</v>
      </c>
      <c r="I3" s="28"/>
      <c r="J3" s="28"/>
      <c r="K3" s="28"/>
      <c r="L3" s="4" t="s">
        <v>13</v>
      </c>
      <c r="M3" s="26"/>
    </row>
    <row r="4" ht="27" spans="1:13">
      <c r="A4" s="6"/>
      <c r="B4" s="3" t="s">
        <v>14</v>
      </c>
      <c r="C4" s="7" t="s">
        <v>15</v>
      </c>
      <c r="D4" s="8"/>
      <c r="E4" s="8"/>
      <c r="F4" s="8"/>
      <c r="G4" s="8"/>
      <c r="H4" s="9" t="s">
        <v>16</v>
      </c>
      <c r="I4" s="29"/>
      <c r="J4" s="4" t="s">
        <v>17</v>
      </c>
      <c r="K4" s="4" t="s">
        <v>18</v>
      </c>
      <c r="L4" s="8"/>
      <c r="M4" s="30"/>
    </row>
    <row r="5" spans="1:13">
      <c r="A5" s="2" t="s">
        <v>19</v>
      </c>
      <c r="B5" s="10">
        <v>113845</v>
      </c>
      <c r="C5" s="10">
        <v>137597</v>
      </c>
      <c r="D5" s="11">
        <v>371.57</v>
      </c>
      <c r="E5" s="11">
        <v>604.35</v>
      </c>
      <c r="F5" s="11">
        <v>91.65</v>
      </c>
      <c r="G5" s="11">
        <v>655.305</v>
      </c>
      <c r="H5" s="11">
        <v>0</v>
      </c>
      <c r="I5" s="11">
        <v>0</v>
      </c>
      <c r="J5" s="11">
        <v>0</v>
      </c>
      <c r="K5" s="11">
        <v>0</v>
      </c>
      <c r="L5" s="25">
        <f>(696-I5-J5-K5-F5)/(696-I5-J5-K5)%</f>
        <v>86.8318965517241</v>
      </c>
      <c r="M5" s="26"/>
    </row>
    <row r="6" spans="1:13">
      <c r="A6" s="2" t="s">
        <v>20</v>
      </c>
      <c r="B6" s="10">
        <v>228520</v>
      </c>
      <c r="C6" s="10">
        <v>383453</v>
      </c>
      <c r="D6" s="11">
        <v>642.43</v>
      </c>
      <c r="E6" s="11">
        <v>653.48</v>
      </c>
      <c r="F6" s="11">
        <v>42.52</v>
      </c>
      <c r="G6" s="11">
        <v>607.4782</v>
      </c>
      <c r="H6" s="11">
        <v>0</v>
      </c>
      <c r="I6" s="11">
        <v>0</v>
      </c>
      <c r="J6" s="11">
        <v>0</v>
      </c>
      <c r="K6" s="11">
        <v>0</v>
      </c>
      <c r="L6" s="25">
        <f t="shared" ref="L6:L34" si="0">(696-I6-J6-K6-F6)/(696-I6-J6-K6)%</f>
        <v>93.8908045977011</v>
      </c>
      <c r="M6" s="26"/>
    </row>
    <row r="7" spans="1:13">
      <c r="A7" s="2" t="s">
        <v>21</v>
      </c>
      <c r="B7" s="10">
        <v>143406</v>
      </c>
      <c r="C7" s="10">
        <v>250392</v>
      </c>
      <c r="D7" s="11">
        <v>453.79</v>
      </c>
      <c r="E7" s="11">
        <v>519.25</v>
      </c>
      <c r="F7" s="11">
        <v>176.75</v>
      </c>
      <c r="G7" s="11">
        <v>561.255</v>
      </c>
      <c r="H7" s="11">
        <v>0</v>
      </c>
      <c r="I7" s="11">
        <v>0</v>
      </c>
      <c r="J7" s="11">
        <v>0</v>
      </c>
      <c r="K7" s="11">
        <v>0</v>
      </c>
      <c r="L7" s="25">
        <f t="shared" si="0"/>
        <v>74.6048850574713</v>
      </c>
      <c r="M7" s="26"/>
    </row>
    <row r="8" spans="1:13">
      <c r="A8" s="2" t="s">
        <v>22</v>
      </c>
      <c r="B8" s="10">
        <v>155366</v>
      </c>
      <c r="C8" s="10">
        <v>160502</v>
      </c>
      <c r="D8" s="11">
        <v>645.83</v>
      </c>
      <c r="E8" s="11">
        <v>667.22</v>
      </c>
      <c r="F8" s="11">
        <v>28.78</v>
      </c>
      <c r="G8" s="11">
        <v>566.03</v>
      </c>
      <c r="H8" s="11">
        <v>0</v>
      </c>
      <c r="I8" s="11">
        <v>0</v>
      </c>
      <c r="J8" s="11">
        <v>0</v>
      </c>
      <c r="K8" s="11">
        <v>0</v>
      </c>
      <c r="L8" s="25">
        <f t="shared" si="0"/>
        <v>95.8649425287356</v>
      </c>
      <c r="M8" s="26"/>
    </row>
    <row r="9" spans="1:13">
      <c r="A9" s="2" t="s">
        <v>23</v>
      </c>
      <c r="B9" s="10">
        <v>80298</v>
      </c>
      <c r="C9" s="10">
        <v>136595</v>
      </c>
      <c r="D9" s="11">
        <v>599.34</v>
      </c>
      <c r="E9" s="11">
        <v>631.03</v>
      </c>
      <c r="F9" s="11">
        <v>64.97</v>
      </c>
      <c r="G9" s="11">
        <v>544.38</v>
      </c>
      <c r="H9" s="11">
        <v>0</v>
      </c>
      <c r="I9" s="11">
        <v>0</v>
      </c>
      <c r="J9" s="11">
        <v>0</v>
      </c>
      <c r="K9" s="11">
        <v>0</v>
      </c>
      <c r="L9" s="25">
        <f t="shared" si="0"/>
        <v>90.6652298850575</v>
      </c>
      <c r="M9" s="26"/>
    </row>
    <row r="10" spans="1:13">
      <c r="A10" s="2" t="s">
        <v>24</v>
      </c>
      <c r="B10" s="10">
        <v>194328</v>
      </c>
      <c r="C10" s="10">
        <v>330126</v>
      </c>
      <c r="D10" s="11">
        <v>669.28</v>
      </c>
      <c r="E10" s="11">
        <v>691.41</v>
      </c>
      <c r="F10" s="11">
        <v>4.59</v>
      </c>
      <c r="G10" s="11">
        <v>570.06</v>
      </c>
      <c r="H10" s="11">
        <v>0</v>
      </c>
      <c r="I10" s="11">
        <v>0</v>
      </c>
      <c r="J10" s="11">
        <v>0</v>
      </c>
      <c r="K10" s="11">
        <v>0</v>
      </c>
      <c r="L10" s="25">
        <f t="shared" si="0"/>
        <v>99.3405172413793</v>
      </c>
      <c r="M10" s="26"/>
    </row>
    <row r="11" spans="1:13">
      <c r="A11" s="2" t="s">
        <v>25</v>
      </c>
      <c r="B11" s="10">
        <v>156359</v>
      </c>
      <c r="C11" s="10">
        <v>273070</v>
      </c>
      <c r="D11" s="11">
        <v>559.72</v>
      </c>
      <c r="E11" s="11">
        <v>610.4</v>
      </c>
      <c r="F11" s="11">
        <v>85.6</v>
      </c>
      <c r="G11" s="11">
        <v>582.17</v>
      </c>
      <c r="H11" s="11">
        <v>0</v>
      </c>
      <c r="I11" s="11">
        <v>0</v>
      </c>
      <c r="J11" s="11">
        <v>0</v>
      </c>
      <c r="K11" s="11">
        <v>0</v>
      </c>
      <c r="L11" s="25">
        <f t="shared" si="0"/>
        <v>87.7011494252874</v>
      </c>
      <c r="M11" s="26"/>
    </row>
    <row r="12" spans="1:13">
      <c r="A12" s="2" t="s">
        <v>26</v>
      </c>
      <c r="B12" s="10">
        <v>103593</v>
      </c>
      <c r="C12" s="10">
        <v>222916</v>
      </c>
      <c r="D12" s="11">
        <v>375.4</v>
      </c>
      <c r="E12" s="11">
        <v>445.97</v>
      </c>
      <c r="F12" s="11">
        <v>250.03</v>
      </c>
      <c r="G12" s="11">
        <v>619.93</v>
      </c>
      <c r="H12" s="11">
        <v>0</v>
      </c>
      <c r="I12" s="11">
        <v>0</v>
      </c>
      <c r="J12" s="11">
        <v>0</v>
      </c>
      <c r="K12" s="11">
        <v>0</v>
      </c>
      <c r="L12" s="25">
        <f t="shared" si="0"/>
        <v>64.0761494252874</v>
      </c>
      <c r="M12" s="26"/>
    </row>
    <row r="13" spans="1:13">
      <c r="A13" s="2" t="s">
        <v>27</v>
      </c>
      <c r="B13" s="10">
        <v>207247</v>
      </c>
      <c r="C13" s="10">
        <v>352984</v>
      </c>
      <c r="D13" s="11">
        <v>684.45</v>
      </c>
      <c r="E13" s="11">
        <v>695.79</v>
      </c>
      <c r="F13" s="11">
        <v>0.21</v>
      </c>
      <c r="G13" s="11">
        <v>638.845</v>
      </c>
      <c r="H13" s="11">
        <v>0</v>
      </c>
      <c r="I13" s="11">
        <v>0</v>
      </c>
      <c r="J13" s="11">
        <v>0</v>
      </c>
      <c r="K13" s="11">
        <v>0</v>
      </c>
      <c r="L13" s="25">
        <f t="shared" si="0"/>
        <v>99.9698275862069</v>
      </c>
      <c r="M13" s="26"/>
    </row>
    <row r="14" spans="1:13">
      <c r="A14" s="2" t="s">
        <v>28</v>
      </c>
      <c r="B14" s="10">
        <v>182766</v>
      </c>
      <c r="C14" s="10">
        <v>221631</v>
      </c>
      <c r="D14" s="11">
        <v>680.13</v>
      </c>
      <c r="E14" s="11">
        <v>695.79</v>
      </c>
      <c r="F14" s="11">
        <v>0.21</v>
      </c>
      <c r="G14" s="11">
        <v>575.9563</v>
      </c>
      <c r="H14" s="11">
        <v>0</v>
      </c>
      <c r="I14" s="11">
        <v>0</v>
      </c>
      <c r="J14" s="11">
        <v>0</v>
      </c>
      <c r="K14" s="11">
        <v>0</v>
      </c>
      <c r="L14" s="25">
        <f t="shared" si="0"/>
        <v>99.9698275862069</v>
      </c>
      <c r="M14" s="26"/>
    </row>
    <row r="15" spans="1:13">
      <c r="A15" s="2" t="s">
        <v>29</v>
      </c>
      <c r="B15" s="10">
        <v>0</v>
      </c>
      <c r="C15" s="10">
        <v>0</v>
      </c>
      <c r="D15" s="11">
        <v>0</v>
      </c>
      <c r="E15" s="11">
        <v>0</v>
      </c>
      <c r="F15" s="11">
        <v>696</v>
      </c>
      <c r="G15" s="11">
        <v>24</v>
      </c>
      <c r="H15" s="11">
        <v>0</v>
      </c>
      <c r="I15" s="11">
        <v>0</v>
      </c>
      <c r="J15" s="11">
        <v>0</v>
      </c>
      <c r="K15" s="11">
        <v>0</v>
      </c>
      <c r="L15" s="25">
        <f t="shared" si="0"/>
        <v>0</v>
      </c>
      <c r="M15" s="26"/>
    </row>
    <row r="16" spans="1:13">
      <c r="A16" s="2" t="s">
        <v>30</v>
      </c>
      <c r="B16" s="10">
        <v>172294</v>
      </c>
      <c r="C16" s="10">
        <v>334284</v>
      </c>
      <c r="D16" s="11">
        <v>588.17</v>
      </c>
      <c r="E16" s="11">
        <v>623.19</v>
      </c>
      <c r="F16" s="11">
        <v>72.81</v>
      </c>
      <c r="G16" s="11">
        <v>575.975</v>
      </c>
      <c r="H16" s="11">
        <v>0</v>
      </c>
      <c r="I16" s="11">
        <v>0</v>
      </c>
      <c r="J16" s="11">
        <v>0</v>
      </c>
      <c r="K16" s="11">
        <v>0</v>
      </c>
      <c r="L16" s="25">
        <f t="shared" si="0"/>
        <v>89.5387931034483</v>
      </c>
      <c r="M16" s="26"/>
    </row>
    <row r="17" spans="1:13">
      <c r="A17" s="2" t="s">
        <v>31</v>
      </c>
      <c r="B17" s="10">
        <v>262908</v>
      </c>
      <c r="C17" s="10">
        <v>364886</v>
      </c>
      <c r="D17" s="11">
        <v>661.9</v>
      </c>
      <c r="E17" s="11">
        <v>677.62</v>
      </c>
      <c r="F17" s="11">
        <v>18.38</v>
      </c>
      <c r="G17" s="11">
        <v>649.35</v>
      </c>
      <c r="H17" s="11">
        <v>0</v>
      </c>
      <c r="I17" s="11">
        <v>0</v>
      </c>
      <c r="J17" s="11">
        <v>0</v>
      </c>
      <c r="K17" s="11">
        <v>0</v>
      </c>
      <c r="L17" s="25">
        <f t="shared" si="0"/>
        <v>97.3591954022989</v>
      </c>
      <c r="M17" s="26"/>
    </row>
    <row r="18" spans="1:13">
      <c r="A18" s="2" t="s">
        <v>32</v>
      </c>
      <c r="B18" s="10">
        <v>127836</v>
      </c>
      <c r="C18" s="10">
        <v>185054</v>
      </c>
      <c r="D18" s="11">
        <v>379.56</v>
      </c>
      <c r="E18" s="11">
        <v>427.26</v>
      </c>
      <c r="F18" s="11">
        <v>268.74</v>
      </c>
      <c r="G18" s="11">
        <v>501.79</v>
      </c>
      <c r="H18" s="11">
        <v>0</v>
      </c>
      <c r="I18" s="11">
        <v>0</v>
      </c>
      <c r="J18" s="11">
        <v>0</v>
      </c>
      <c r="K18" s="11">
        <v>0</v>
      </c>
      <c r="L18" s="25">
        <f t="shared" si="0"/>
        <v>61.3879310344828</v>
      </c>
      <c r="M18" s="26"/>
    </row>
    <row r="19" spans="1:13">
      <c r="A19" s="2" t="s">
        <v>33</v>
      </c>
      <c r="B19" s="10">
        <v>238748</v>
      </c>
      <c r="C19" s="10">
        <v>409715</v>
      </c>
      <c r="D19" s="11">
        <v>551.84</v>
      </c>
      <c r="E19" s="11">
        <v>593.96</v>
      </c>
      <c r="F19" s="11">
        <v>102.04</v>
      </c>
      <c r="G19" s="11">
        <v>567.0913</v>
      </c>
      <c r="H19" s="11">
        <v>0</v>
      </c>
      <c r="I19" s="11">
        <v>0</v>
      </c>
      <c r="J19" s="11">
        <v>0</v>
      </c>
      <c r="K19" s="11">
        <v>0</v>
      </c>
      <c r="L19" s="25">
        <f t="shared" si="0"/>
        <v>85.3390804597701</v>
      </c>
      <c r="M19" s="26"/>
    </row>
    <row r="20" spans="1:13">
      <c r="A20" s="2" t="s">
        <v>34</v>
      </c>
      <c r="B20" s="10">
        <v>6420</v>
      </c>
      <c r="C20" s="10">
        <v>138945</v>
      </c>
      <c r="D20" s="11">
        <v>61.04</v>
      </c>
      <c r="E20" s="11">
        <v>263.78</v>
      </c>
      <c r="F20" s="11">
        <v>432.22</v>
      </c>
      <c r="G20" s="11">
        <v>423.66</v>
      </c>
      <c r="H20" s="11">
        <v>0</v>
      </c>
      <c r="I20" s="11">
        <v>0</v>
      </c>
      <c r="J20" s="11">
        <v>0</v>
      </c>
      <c r="K20" s="11">
        <v>0</v>
      </c>
      <c r="L20" s="25">
        <f t="shared" si="0"/>
        <v>37.8994252873563</v>
      </c>
      <c r="M20" s="26"/>
    </row>
    <row r="21" spans="1:13">
      <c r="A21" s="2" t="s">
        <v>35</v>
      </c>
      <c r="B21" s="10">
        <v>285420</v>
      </c>
      <c r="C21" s="10">
        <v>485812</v>
      </c>
      <c r="D21" s="11">
        <v>654.49</v>
      </c>
      <c r="E21" s="11">
        <v>696</v>
      </c>
      <c r="F21" s="11">
        <v>0</v>
      </c>
      <c r="G21" s="11">
        <v>601.89</v>
      </c>
      <c r="H21" s="11">
        <v>0</v>
      </c>
      <c r="I21" s="11">
        <v>0</v>
      </c>
      <c r="J21" s="11">
        <v>0</v>
      </c>
      <c r="K21" s="11">
        <v>0</v>
      </c>
      <c r="L21" s="25">
        <f t="shared" si="0"/>
        <v>100</v>
      </c>
      <c r="M21" s="26"/>
    </row>
    <row r="22" spans="1:13">
      <c r="A22" s="2" t="s">
        <v>36</v>
      </c>
      <c r="B22" s="10">
        <v>12944</v>
      </c>
      <c r="C22" s="10">
        <v>170862</v>
      </c>
      <c r="D22" s="11">
        <v>22.78</v>
      </c>
      <c r="E22" s="11">
        <v>214.51</v>
      </c>
      <c r="F22" s="11">
        <v>481.49</v>
      </c>
      <c r="G22" s="11">
        <v>349.795</v>
      </c>
      <c r="H22" s="11">
        <v>0</v>
      </c>
      <c r="I22" s="11">
        <v>0</v>
      </c>
      <c r="J22" s="11">
        <v>0</v>
      </c>
      <c r="K22" s="11">
        <v>0</v>
      </c>
      <c r="L22" s="25">
        <f t="shared" si="0"/>
        <v>30.8204022988506</v>
      </c>
      <c r="M22" s="26"/>
    </row>
    <row r="23" spans="1:13">
      <c r="A23" s="2" t="s">
        <v>37</v>
      </c>
      <c r="B23" s="10">
        <v>0</v>
      </c>
      <c r="C23" s="10">
        <v>0</v>
      </c>
      <c r="D23" s="11">
        <v>0</v>
      </c>
      <c r="E23" s="11">
        <v>0</v>
      </c>
      <c r="F23" s="11">
        <v>696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25">
        <f t="shared" si="0"/>
        <v>0</v>
      </c>
      <c r="M23" s="26"/>
    </row>
    <row r="24" spans="1:13">
      <c r="A24" s="2" t="s">
        <v>38</v>
      </c>
      <c r="B24" s="10">
        <v>56900</v>
      </c>
      <c r="C24" s="10">
        <v>109823</v>
      </c>
      <c r="D24" s="11">
        <v>0</v>
      </c>
      <c r="E24" s="11">
        <v>696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25">
        <f t="shared" si="0"/>
        <v>100</v>
      </c>
      <c r="M24" s="26"/>
    </row>
    <row r="25" spans="1:13">
      <c r="A25" s="2" t="s">
        <v>39</v>
      </c>
      <c r="B25" s="10">
        <v>57000</v>
      </c>
      <c r="C25" s="10">
        <v>62175</v>
      </c>
      <c r="D25" s="11">
        <v>0</v>
      </c>
      <c r="E25" s="11">
        <v>696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25">
        <f t="shared" si="0"/>
        <v>100</v>
      </c>
      <c r="M25" s="26"/>
    </row>
    <row r="26" spans="1:13">
      <c r="A26" s="2" t="s">
        <v>40</v>
      </c>
      <c r="B26" s="10">
        <v>59900</v>
      </c>
      <c r="C26" s="10">
        <v>111670</v>
      </c>
      <c r="D26" s="11">
        <v>0</v>
      </c>
      <c r="E26" s="11">
        <v>696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25">
        <f t="shared" si="0"/>
        <v>100</v>
      </c>
      <c r="M26" s="26"/>
    </row>
    <row r="27" spans="1:13">
      <c r="A27" s="2" t="s">
        <v>41</v>
      </c>
      <c r="B27" s="10">
        <v>0</v>
      </c>
      <c r="C27" s="10">
        <v>25583</v>
      </c>
      <c r="D27" s="11">
        <v>0</v>
      </c>
      <c r="E27" s="11">
        <v>0</v>
      </c>
      <c r="F27" s="11">
        <v>696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25">
        <f t="shared" si="0"/>
        <v>0</v>
      </c>
      <c r="M27" s="26"/>
    </row>
    <row r="28" spans="1:13">
      <c r="A28" s="2" t="s">
        <v>42</v>
      </c>
      <c r="B28" s="10">
        <v>83800</v>
      </c>
      <c r="C28" s="10">
        <v>199165</v>
      </c>
      <c r="D28" s="11">
        <v>0</v>
      </c>
      <c r="E28" s="11">
        <v>696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25">
        <f t="shared" si="0"/>
        <v>100</v>
      </c>
      <c r="M28" s="26"/>
    </row>
    <row r="29" spans="1:13">
      <c r="A29" s="2" t="s">
        <v>43</v>
      </c>
      <c r="B29" s="10">
        <v>63500</v>
      </c>
      <c r="C29" s="10">
        <v>166499</v>
      </c>
      <c r="D29" s="11">
        <v>0</v>
      </c>
      <c r="E29" s="11">
        <v>696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25">
        <f t="shared" si="0"/>
        <v>100</v>
      </c>
      <c r="M29" s="26"/>
    </row>
    <row r="30" spans="1:13">
      <c r="A30" s="2" t="s">
        <v>44</v>
      </c>
      <c r="B30" s="10">
        <v>83700</v>
      </c>
      <c r="C30" s="10">
        <v>219442</v>
      </c>
      <c r="D30" s="11">
        <v>0</v>
      </c>
      <c r="E30" s="11">
        <v>696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25">
        <f t="shared" si="0"/>
        <v>100</v>
      </c>
      <c r="M30" s="26"/>
    </row>
    <row r="31" spans="1:13">
      <c r="A31" s="2" t="s">
        <v>45</v>
      </c>
      <c r="B31" s="10">
        <v>93600</v>
      </c>
      <c r="C31" s="10">
        <v>198767</v>
      </c>
      <c r="D31" s="11">
        <v>0</v>
      </c>
      <c r="E31" s="11">
        <v>696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25">
        <f t="shared" si="0"/>
        <v>100</v>
      </c>
      <c r="M31" s="26"/>
    </row>
    <row r="32" spans="1:13">
      <c r="A32" s="2" t="s">
        <v>46</v>
      </c>
      <c r="B32" s="10">
        <v>0</v>
      </c>
      <c r="C32" s="10">
        <v>0</v>
      </c>
      <c r="D32" s="11">
        <v>0</v>
      </c>
      <c r="E32" s="11">
        <v>0</v>
      </c>
      <c r="F32" s="11">
        <v>696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25">
        <f t="shared" si="0"/>
        <v>0</v>
      </c>
      <c r="M32" s="26"/>
    </row>
    <row r="33" spans="1:13">
      <c r="A33" s="2" t="s">
        <v>47</v>
      </c>
      <c r="B33" s="10">
        <v>0</v>
      </c>
      <c r="C33" s="10">
        <v>49216</v>
      </c>
      <c r="D33" s="11">
        <v>0</v>
      </c>
      <c r="E33" s="11">
        <v>0</v>
      </c>
      <c r="F33" s="11">
        <v>696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25">
        <f t="shared" si="0"/>
        <v>0</v>
      </c>
      <c r="M33" s="26"/>
    </row>
    <row r="34" spans="1:13">
      <c r="A34" s="2" t="s">
        <v>48</v>
      </c>
      <c r="B34" s="10">
        <v>93983</v>
      </c>
      <c r="C34" s="10">
        <v>240957</v>
      </c>
      <c r="D34" s="11">
        <v>0</v>
      </c>
      <c r="E34" s="11">
        <v>696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25">
        <f t="shared" si="0"/>
        <v>100</v>
      </c>
      <c r="M34" s="26"/>
    </row>
    <row r="35" spans="1:13">
      <c r="A35" s="2" t="s">
        <v>49</v>
      </c>
      <c r="B35" s="12">
        <f t="shared" ref="B35:L35" si="1">SUM(B5:B34)</f>
        <v>3264681</v>
      </c>
      <c r="C35" s="13">
        <f t="shared" si="1"/>
        <v>5942121</v>
      </c>
      <c r="D35" s="12">
        <f t="shared" si="1"/>
        <v>8601.72</v>
      </c>
      <c r="E35" s="12">
        <f t="shared" si="1"/>
        <v>15279.01</v>
      </c>
      <c r="F35" s="12">
        <f t="shared" si="1"/>
        <v>5600.99</v>
      </c>
      <c r="G35" s="14">
        <f t="shared" si="1"/>
        <v>9614.9608</v>
      </c>
      <c r="H35" s="12">
        <f t="shared" si="1"/>
        <v>0</v>
      </c>
      <c r="I35" s="12">
        <f t="shared" si="1"/>
        <v>0</v>
      </c>
      <c r="J35" s="12">
        <f t="shared" si="1"/>
        <v>0</v>
      </c>
      <c r="K35" s="12">
        <f t="shared" si="1"/>
        <v>0</v>
      </c>
      <c r="L35" s="25">
        <f>AVERAGE(L5:L34)</f>
        <v>73.1753352490421</v>
      </c>
      <c r="M35" s="26"/>
    </row>
    <row r="36" spans="1:13">
      <c r="A36" s="2"/>
      <c r="B36" s="15" t="s">
        <v>50</v>
      </c>
      <c r="C36" s="15"/>
      <c r="D36" s="16"/>
      <c r="E36" s="16"/>
      <c r="F36" s="16"/>
      <c r="G36" s="16"/>
      <c r="H36" s="16"/>
      <c r="I36" s="16"/>
      <c r="J36" s="16"/>
      <c r="K36" s="16"/>
      <c r="L36" s="15" t="s">
        <v>51</v>
      </c>
      <c r="M36" s="26"/>
    </row>
    <row r="37" spans="1:14">
      <c r="A37" s="2"/>
      <c r="B37" s="15" t="s">
        <v>52</v>
      </c>
      <c r="C37" s="17" t="s">
        <v>14</v>
      </c>
      <c r="D37" s="17" t="s">
        <v>15</v>
      </c>
      <c r="E37" s="18" t="s">
        <v>61</v>
      </c>
      <c r="F37" s="18"/>
      <c r="G37" s="18"/>
      <c r="H37" s="18"/>
      <c r="I37" s="18"/>
      <c r="J37" s="18"/>
      <c r="K37" s="18"/>
      <c r="L37" s="18"/>
      <c r="M37" s="30"/>
      <c r="N37" s="26"/>
    </row>
    <row r="38" spans="1:14">
      <c r="A38" s="2"/>
      <c r="B38" s="15" t="s">
        <v>54</v>
      </c>
      <c r="C38" s="19">
        <v>3079440</v>
      </c>
      <c r="D38" s="19">
        <v>5610360</v>
      </c>
      <c r="E38" s="18"/>
      <c r="F38" s="18"/>
      <c r="G38" s="18"/>
      <c r="H38" s="18"/>
      <c r="I38" s="18"/>
      <c r="J38" s="18"/>
      <c r="K38" s="18"/>
      <c r="L38" s="18"/>
      <c r="M38" s="30"/>
      <c r="N38" s="26"/>
    </row>
    <row r="39" customHeight="1" spans="1:14">
      <c r="A39" s="2"/>
      <c r="B39" s="15" t="s">
        <v>55</v>
      </c>
      <c r="C39" s="20">
        <v>17220</v>
      </c>
      <c r="D39" s="20">
        <v>63840</v>
      </c>
      <c r="E39" s="18"/>
      <c r="F39" s="18"/>
      <c r="G39" s="18"/>
      <c r="H39" s="18"/>
      <c r="I39" s="18"/>
      <c r="J39" s="18"/>
      <c r="K39" s="18"/>
      <c r="L39" s="18"/>
      <c r="M39" s="30"/>
      <c r="N39" s="26"/>
    </row>
    <row r="40" customHeight="1" spans="1:14">
      <c r="A40" s="2"/>
      <c r="B40" s="15" t="s">
        <v>56</v>
      </c>
      <c r="C40" s="21">
        <f>B35</f>
        <v>3264681</v>
      </c>
      <c r="D40" s="21">
        <f>C35</f>
        <v>5942121</v>
      </c>
      <c r="E40" s="18"/>
      <c r="F40" s="18"/>
      <c r="G40" s="18"/>
      <c r="H40" s="18"/>
      <c r="I40" s="18"/>
      <c r="J40" s="18"/>
      <c r="K40" s="18"/>
      <c r="L40" s="18"/>
      <c r="M40" s="30"/>
      <c r="N40" s="26"/>
    </row>
    <row r="41" ht="24" customHeight="1" spans="1:14">
      <c r="A41" s="2"/>
      <c r="B41" s="15" t="s">
        <v>57</v>
      </c>
      <c r="C41" s="22">
        <f>C40-C38+C39</f>
        <v>202461</v>
      </c>
      <c r="D41" s="21">
        <f>D40-D38+D39</f>
        <v>395601</v>
      </c>
      <c r="E41" s="18"/>
      <c r="F41" s="18"/>
      <c r="G41" s="18"/>
      <c r="H41" s="18"/>
      <c r="I41" s="18"/>
      <c r="J41" s="18"/>
      <c r="K41" s="18"/>
      <c r="L41" s="18"/>
      <c r="M41" s="30"/>
      <c r="N41" s="26"/>
    </row>
    <row r="42" ht="24" spans="1:14">
      <c r="A42" s="2"/>
      <c r="B42" s="15" t="s">
        <v>58</v>
      </c>
      <c r="C42" s="23">
        <f>SUM(C41/C40)</f>
        <v>0.0620155537401663</v>
      </c>
      <c r="D42" s="23">
        <f>SUM(D41/D40)</f>
        <v>0.0665757227091135</v>
      </c>
      <c r="E42" s="18"/>
      <c r="F42" s="18"/>
      <c r="G42" s="18"/>
      <c r="H42" s="18"/>
      <c r="I42" s="18"/>
      <c r="J42" s="18"/>
      <c r="K42" s="18"/>
      <c r="L42" s="18"/>
      <c r="M42" s="30"/>
      <c r="N42" s="26"/>
    </row>
    <row r="43" spans="1:14">
      <c r="A43" s="2"/>
      <c r="B43" s="15" t="s">
        <v>59</v>
      </c>
      <c r="C43" s="17">
        <f>C38</f>
        <v>3079440</v>
      </c>
      <c r="D43" s="17"/>
      <c r="E43" s="17"/>
      <c r="F43" s="24">
        <v>7.16</v>
      </c>
      <c r="G43" s="25" t="s">
        <v>60</v>
      </c>
      <c r="H43" s="25"/>
      <c r="I43" s="25"/>
      <c r="J43" s="25"/>
      <c r="K43" s="25"/>
      <c r="L43" s="25"/>
      <c r="M43" s="30"/>
      <c r="N43" s="26"/>
    </row>
  </sheetData>
  <mergeCells count="16">
    <mergeCell ref="G1:K1"/>
    <mergeCell ref="G2:K2"/>
    <mergeCell ref="B3:C3"/>
    <mergeCell ref="H3:K3"/>
    <mergeCell ref="H4:I4"/>
    <mergeCell ref="C43:D43"/>
    <mergeCell ref="A3:A4"/>
    <mergeCell ref="A35:A36"/>
    <mergeCell ref="A37:A43"/>
    <mergeCell ref="D3:D4"/>
    <mergeCell ref="E3:E4"/>
    <mergeCell ref="F3:F4"/>
    <mergeCell ref="G3:G4"/>
    <mergeCell ref="L3:L4"/>
    <mergeCell ref="A1:E2"/>
    <mergeCell ref="E37:L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10月</vt:lpstr>
      <vt:lpstr>5月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changzhi wang</dc:creator>
  <cp:lastModifiedBy>WPS_1602940927</cp:lastModifiedBy>
  <dcterms:created xsi:type="dcterms:W3CDTF">2023-05-12T11:15:00Z</dcterms:created>
  <dcterms:modified xsi:type="dcterms:W3CDTF">2025-06-27T02:19:36Z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D394BD4024074BE2ACC50A3E05196436_12</vt:lpwstr>
  </property>
</Properties>
</file>