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1\Desktop\ANALYSIS\"/>
    </mc:Choice>
  </mc:AlternateContent>
  <xr:revisionPtr revIDLastSave="0" documentId="13_ncr:1_{F8D9AA28-25C5-45D0-9E54-1C5B39EC2B97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Volatility Estimation (NEXF1Y)" sheetId="4" r:id="rId1"/>
  </sheets>
  <definedNames>
    <definedName name="_xlnm.Print_Area" localSheetId="0">'Volatility Estimation (NEXF1Y)'!$A$1:$Q$91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9" i="4" l="1"/>
  <c r="K89" i="4" s="1"/>
  <c r="D89" i="4"/>
  <c r="E89" i="4" s="1"/>
  <c r="K88" i="4"/>
  <c r="J88" i="4"/>
  <c r="D88" i="4"/>
  <c r="E88" i="4" s="1"/>
  <c r="J87" i="4"/>
  <c r="K87" i="4" s="1"/>
  <c r="D87" i="4"/>
  <c r="E87" i="4" s="1"/>
  <c r="J86" i="4"/>
  <c r="K86" i="4" s="1"/>
  <c r="D86" i="4"/>
  <c r="E86" i="4" s="1"/>
  <c r="J85" i="4"/>
  <c r="K85" i="4" s="1"/>
  <c r="D85" i="4"/>
  <c r="E85" i="4" s="1"/>
  <c r="J84" i="4"/>
  <c r="K84" i="4" s="1"/>
  <c r="D84" i="4"/>
  <c r="E84" i="4" s="1"/>
  <c r="P83" i="4"/>
  <c r="Q83" i="4" s="1"/>
  <c r="J83" i="4"/>
  <c r="K83" i="4" s="1"/>
  <c r="D83" i="4"/>
  <c r="E83" i="4" s="1"/>
  <c r="P82" i="4"/>
  <c r="Q82" i="4" s="1"/>
  <c r="J82" i="4"/>
  <c r="K82" i="4" s="1"/>
  <c r="D82" i="4"/>
  <c r="E82" i="4" s="1"/>
  <c r="P81" i="4"/>
  <c r="Q81" i="4" s="1"/>
  <c r="J81" i="4"/>
  <c r="K81" i="4" s="1"/>
  <c r="D81" i="4"/>
  <c r="E81" i="4" s="1"/>
  <c r="P80" i="4"/>
  <c r="Q80" i="4" s="1"/>
  <c r="J80" i="4"/>
  <c r="K80" i="4" s="1"/>
  <c r="D80" i="4"/>
  <c r="E80" i="4" s="1"/>
  <c r="P79" i="4"/>
  <c r="Q79" i="4" s="1"/>
  <c r="J79" i="4"/>
  <c r="K79" i="4" s="1"/>
  <c r="D79" i="4"/>
  <c r="E79" i="4" s="1"/>
  <c r="P78" i="4"/>
  <c r="Q78" i="4" s="1"/>
  <c r="J78" i="4"/>
  <c r="K78" i="4" s="1"/>
  <c r="D78" i="4"/>
  <c r="E78" i="4" s="1"/>
  <c r="P77" i="4"/>
  <c r="Q77" i="4" s="1"/>
  <c r="J77" i="4"/>
  <c r="K77" i="4" s="1"/>
  <c r="D77" i="4"/>
  <c r="E77" i="4" s="1"/>
  <c r="Q76" i="4"/>
  <c r="P76" i="4"/>
  <c r="J76" i="4"/>
  <c r="K76" i="4" s="1"/>
  <c r="D76" i="4"/>
  <c r="E76" i="4" s="1"/>
  <c r="P75" i="4"/>
  <c r="Q75" i="4" s="1"/>
  <c r="J75" i="4"/>
  <c r="K75" i="4" s="1"/>
  <c r="D75" i="4"/>
  <c r="E75" i="4" s="1"/>
  <c r="P74" i="4"/>
  <c r="Q74" i="4" s="1"/>
  <c r="J74" i="4"/>
  <c r="K74" i="4" s="1"/>
  <c r="D74" i="4"/>
  <c r="E74" i="4" s="1"/>
  <c r="P73" i="4"/>
  <c r="Q73" i="4" s="1"/>
  <c r="J73" i="4"/>
  <c r="K73" i="4" s="1"/>
  <c r="D73" i="4"/>
  <c r="E73" i="4" s="1"/>
  <c r="P72" i="4"/>
  <c r="Q72" i="4" s="1"/>
  <c r="J72" i="4"/>
  <c r="K72" i="4" s="1"/>
  <c r="D72" i="4"/>
  <c r="E72" i="4" s="1"/>
  <c r="P71" i="4"/>
  <c r="Q71" i="4" s="1"/>
  <c r="J71" i="4"/>
  <c r="K71" i="4" s="1"/>
  <c r="D71" i="4"/>
  <c r="E71" i="4" s="1"/>
  <c r="P70" i="4"/>
  <c r="Q70" i="4" s="1"/>
  <c r="J70" i="4"/>
  <c r="K70" i="4" s="1"/>
  <c r="D70" i="4"/>
  <c r="E70" i="4" s="1"/>
  <c r="P69" i="4"/>
  <c r="Q69" i="4" s="1"/>
  <c r="J69" i="4"/>
  <c r="K69" i="4" s="1"/>
  <c r="D69" i="4"/>
  <c r="E69" i="4" s="1"/>
  <c r="P68" i="4"/>
  <c r="Q68" i="4" s="1"/>
  <c r="J68" i="4"/>
  <c r="K68" i="4" s="1"/>
  <c r="D68" i="4"/>
  <c r="E68" i="4" s="1"/>
  <c r="P67" i="4"/>
  <c r="Q67" i="4" s="1"/>
  <c r="J67" i="4"/>
  <c r="K67" i="4" s="1"/>
  <c r="D67" i="4"/>
  <c r="E67" i="4" s="1"/>
  <c r="P66" i="4"/>
  <c r="Q66" i="4" s="1"/>
  <c r="J66" i="4"/>
  <c r="K66" i="4" s="1"/>
  <c r="E66" i="4"/>
  <c r="D66" i="4"/>
  <c r="P65" i="4"/>
  <c r="Q65" i="4" s="1"/>
  <c r="J65" i="4"/>
  <c r="K65" i="4" s="1"/>
  <c r="D65" i="4"/>
  <c r="E65" i="4" s="1"/>
  <c r="P64" i="4"/>
  <c r="Q64" i="4" s="1"/>
  <c r="J64" i="4"/>
  <c r="K64" i="4" s="1"/>
  <c r="D64" i="4"/>
  <c r="E64" i="4" s="1"/>
  <c r="P63" i="4"/>
  <c r="Q63" i="4" s="1"/>
  <c r="J63" i="4"/>
  <c r="K63" i="4" s="1"/>
  <c r="D63" i="4"/>
  <c r="E63" i="4" s="1"/>
  <c r="P62" i="4"/>
  <c r="Q62" i="4" s="1"/>
  <c r="J62" i="4"/>
  <c r="K62" i="4" s="1"/>
  <c r="D62" i="4"/>
  <c r="E62" i="4" s="1"/>
  <c r="P61" i="4"/>
  <c r="Q61" i="4" s="1"/>
  <c r="J61" i="4"/>
  <c r="K61" i="4" s="1"/>
  <c r="D61" i="4"/>
  <c r="E61" i="4" s="1"/>
  <c r="P60" i="4"/>
  <c r="Q60" i="4" s="1"/>
  <c r="J60" i="4"/>
  <c r="K60" i="4" s="1"/>
  <c r="D60" i="4"/>
  <c r="E60" i="4" s="1"/>
  <c r="P59" i="4"/>
  <c r="Q59" i="4" s="1"/>
  <c r="J59" i="4"/>
  <c r="K59" i="4" s="1"/>
  <c r="D59" i="4"/>
  <c r="E59" i="4" s="1"/>
  <c r="P58" i="4"/>
  <c r="Q58" i="4" s="1"/>
  <c r="J58" i="4"/>
  <c r="K58" i="4" s="1"/>
  <c r="D58" i="4"/>
  <c r="E58" i="4" s="1"/>
  <c r="P57" i="4"/>
  <c r="Q57" i="4" s="1"/>
  <c r="J57" i="4"/>
  <c r="K57" i="4" s="1"/>
  <c r="D57" i="4"/>
  <c r="E57" i="4" s="1"/>
  <c r="P56" i="4"/>
  <c r="Q56" i="4" s="1"/>
  <c r="J56" i="4"/>
  <c r="K56" i="4" s="1"/>
  <c r="D56" i="4"/>
  <c r="E56" i="4" s="1"/>
  <c r="P55" i="4"/>
  <c r="Q55" i="4" s="1"/>
  <c r="K55" i="4"/>
  <c r="J55" i="4"/>
  <c r="D55" i="4"/>
  <c r="E55" i="4" s="1"/>
  <c r="P54" i="4"/>
  <c r="Q54" i="4" s="1"/>
  <c r="J54" i="4"/>
  <c r="K54" i="4" s="1"/>
  <c r="D54" i="4"/>
  <c r="E54" i="4" s="1"/>
  <c r="P53" i="4"/>
  <c r="Q53" i="4" s="1"/>
  <c r="J53" i="4"/>
  <c r="K53" i="4" s="1"/>
  <c r="D53" i="4"/>
  <c r="E53" i="4" s="1"/>
  <c r="P52" i="4"/>
  <c r="Q52" i="4" s="1"/>
  <c r="J52" i="4"/>
  <c r="K52" i="4" s="1"/>
  <c r="D52" i="4"/>
  <c r="E52" i="4" s="1"/>
  <c r="P51" i="4"/>
  <c r="Q51" i="4" s="1"/>
  <c r="J51" i="4"/>
  <c r="K51" i="4" s="1"/>
  <c r="D51" i="4"/>
  <c r="E51" i="4" s="1"/>
  <c r="P50" i="4"/>
  <c r="Q50" i="4" s="1"/>
  <c r="J50" i="4"/>
  <c r="K50" i="4" s="1"/>
  <c r="D50" i="4"/>
  <c r="E50" i="4" s="1"/>
  <c r="P49" i="4"/>
  <c r="Q49" i="4" s="1"/>
  <c r="J49" i="4"/>
  <c r="K49" i="4" s="1"/>
  <c r="D49" i="4"/>
  <c r="E49" i="4" s="1"/>
  <c r="P48" i="4"/>
  <c r="Q48" i="4" s="1"/>
  <c r="J48" i="4"/>
  <c r="K48" i="4" s="1"/>
  <c r="D48" i="4"/>
  <c r="E48" i="4" s="1"/>
  <c r="P47" i="4"/>
  <c r="Q47" i="4" s="1"/>
  <c r="J47" i="4"/>
  <c r="K47" i="4" s="1"/>
  <c r="D47" i="4"/>
  <c r="E47" i="4" s="1"/>
  <c r="P46" i="4"/>
  <c r="Q46" i="4" s="1"/>
  <c r="J46" i="4"/>
  <c r="K46" i="4" s="1"/>
  <c r="D46" i="4"/>
  <c r="E46" i="4" s="1"/>
  <c r="P45" i="4"/>
  <c r="Q45" i="4" s="1"/>
  <c r="J45" i="4"/>
  <c r="K45" i="4" s="1"/>
  <c r="D45" i="4"/>
  <c r="E45" i="4" s="1"/>
  <c r="Q44" i="4"/>
  <c r="P44" i="4"/>
  <c r="J44" i="4"/>
  <c r="K44" i="4" s="1"/>
  <c r="D44" i="4"/>
  <c r="E44" i="4" s="1"/>
  <c r="P43" i="4"/>
  <c r="Q43" i="4" s="1"/>
  <c r="J43" i="4"/>
  <c r="K43" i="4" s="1"/>
  <c r="D43" i="4"/>
  <c r="E43" i="4" s="1"/>
  <c r="P42" i="4"/>
  <c r="Q42" i="4" s="1"/>
  <c r="J42" i="4"/>
  <c r="K42" i="4" s="1"/>
  <c r="D42" i="4"/>
  <c r="E42" i="4" s="1"/>
  <c r="P41" i="4"/>
  <c r="Q41" i="4" s="1"/>
  <c r="J41" i="4"/>
  <c r="K41" i="4" s="1"/>
  <c r="D41" i="4"/>
  <c r="E41" i="4" s="1"/>
  <c r="P40" i="4"/>
  <c r="Q40" i="4" s="1"/>
  <c r="J40" i="4"/>
  <c r="K40" i="4" s="1"/>
  <c r="D40" i="4"/>
  <c r="E40" i="4" s="1"/>
  <c r="P39" i="4"/>
  <c r="Q39" i="4" s="1"/>
  <c r="J39" i="4"/>
  <c r="K39" i="4" s="1"/>
  <c r="D39" i="4"/>
  <c r="E39" i="4" s="1"/>
  <c r="P38" i="4"/>
  <c r="Q38" i="4" s="1"/>
  <c r="J38" i="4"/>
  <c r="K38" i="4" s="1"/>
  <c r="D38" i="4"/>
  <c r="E38" i="4" s="1"/>
  <c r="P37" i="4"/>
  <c r="Q37" i="4" s="1"/>
  <c r="J37" i="4"/>
  <c r="K37" i="4" s="1"/>
  <c r="D37" i="4"/>
  <c r="E37" i="4" s="1"/>
  <c r="P36" i="4"/>
  <c r="Q36" i="4" s="1"/>
  <c r="J36" i="4"/>
  <c r="K36" i="4" s="1"/>
  <c r="D36" i="4"/>
  <c r="E36" i="4" s="1"/>
  <c r="P35" i="4"/>
  <c r="Q35" i="4" s="1"/>
  <c r="J35" i="4"/>
  <c r="K35" i="4" s="1"/>
  <c r="D35" i="4"/>
  <c r="E35" i="4" s="1"/>
  <c r="P34" i="4"/>
  <c r="Q34" i="4" s="1"/>
  <c r="J34" i="4"/>
  <c r="K34" i="4" s="1"/>
  <c r="E34" i="4"/>
  <c r="D34" i="4"/>
  <c r="P33" i="4"/>
  <c r="Q33" i="4" s="1"/>
  <c r="J33" i="4"/>
  <c r="K33" i="4" s="1"/>
  <c r="D33" i="4"/>
  <c r="E33" i="4" s="1"/>
  <c r="P32" i="4"/>
  <c r="Q32" i="4" s="1"/>
  <c r="J32" i="4"/>
  <c r="K32" i="4" s="1"/>
  <c r="D32" i="4"/>
  <c r="E32" i="4" s="1"/>
  <c r="P31" i="4"/>
  <c r="Q31" i="4" s="1"/>
  <c r="J31" i="4"/>
  <c r="K31" i="4" s="1"/>
  <c r="D31" i="4"/>
  <c r="E31" i="4" s="1"/>
  <c r="Q30" i="4"/>
  <c r="P30" i="4"/>
  <c r="J30" i="4"/>
  <c r="K30" i="4" s="1"/>
  <c r="D30" i="4"/>
  <c r="E30" i="4" s="1"/>
  <c r="P29" i="4"/>
  <c r="Q29" i="4" s="1"/>
  <c r="J29" i="4"/>
  <c r="K29" i="4" s="1"/>
  <c r="D29" i="4"/>
  <c r="E29" i="4" s="1"/>
  <c r="P28" i="4"/>
  <c r="Q28" i="4" s="1"/>
  <c r="J28" i="4"/>
  <c r="K28" i="4" s="1"/>
  <c r="E28" i="4"/>
  <c r="D28" i="4"/>
  <c r="P27" i="4"/>
  <c r="Q27" i="4" s="1"/>
  <c r="J27" i="4"/>
  <c r="K27" i="4" s="1"/>
  <c r="D27" i="4"/>
  <c r="E27" i="4" s="1"/>
  <c r="P26" i="4"/>
  <c r="Q26" i="4" s="1"/>
  <c r="J26" i="4"/>
  <c r="K26" i="4" s="1"/>
  <c r="D26" i="4"/>
  <c r="E26" i="4" s="1"/>
  <c r="P25" i="4"/>
  <c r="Q25" i="4" s="1"/>
  <c r="K25" i="4"/>
  <c r="J25" i="4"/>
  <c r="D25" i="4"/>
  <c r="E25" i="4" s="1"/>
  <c r="P24" i="4"/>
  <c r="Q24" i="4" s="1"/>
  <c r="J24" i="4"/>
  <c r="K24" i="4" s="1"/>
  <c r="D24" i="4"/>
  <c r="E24" i="4" s="1"/>
  <c r="P23" i="4"/>
  <c r="Q23" i="4" s="1"/>
  <c r="J23" i="4"/>
  <c r="K23" i="4" s="1"/>
  <c r="D23" i="4"/>
  <c r="E23" i="4" s="1"/>
  <c r="Q22" i="4"/>
  <c r="P22" i="4"/>
  <c r="J22" i="4"/>
  <c r="K22" i="4" s="1"/>
  <c r="D22" i="4"/>
  <c r="E22" i="4" s="1"/>
  <c r="P21" i="4"/>
  <c r="Q21" i="4" s="1"/>
  <c r="J21" i="4"/>
  <c r="K21" i="4" s="1"/>
  <c r="D21" i="4"/>
  <c r="E21" i="4" s="1"/>
  <c r="P20" i="4"/>
  <c r="Q20" i="4" s="1"/>
  <c r="J20" i="4"/>
  <c r="K20" i="4" s="1"/>
  <c r="E20" i="4"/>
  <c r="D20" i="4"/>
  <c r="P19" i="4"/>
  <c r="Q19" i="4" s="1"/>
  <c r="J19" i="4"/>
  <c r="K19" i="4" s="1"/>
  <c r="D19" i="4"/>
  <c r="E19" i="4" s="1"/>
  <c r="P18" i="4"/>
  <c r="Q18" i="4" s="1"/>
  <c r="J18" i="4"/>
  <c r="K18" i="4" s="1"/>
  <c r="E18" i="4"/>
  <c r="D18" i="4"/>
  <c r="P17" i="4"/>
  <c r="Q17" i="4" s="1"/>
  <c r="K17" i="4"/>
  <c r="J17" i="4"/>
  <c r="D17" i="4"/>
  <c r="E17" i="4" s="1"/>
  <c r="P16" i="4"/>
  <c r="Q16" i="4" s="1"/>
  <c r="J16" i="4"/>
  <c r="K16" i="4" s="1"/>
  <c r="D16" i="4"/>
  <c r="E16" i="4" s="1"/>
  <c r="P15" i="4"/>
  <c r="Q15" i="4" s="1"/>
  <c r="K15" i="4"/>
  <c r="J15" i="4"/>
  <c r="D15" i="4"/>
  <c r="E15" i="4" s="1"/>
  <c r="Q14" i="4"/>
  <c r="P14" i="4"/>
  <c r="J14" i="4"/>
  <c r="K14" i="4" s="1"/>
  <c r="D14" i="4"/>
  <c r="E14" i="4" s="1"/>
  <c r="P13" i="4"/>
  <c r="Q13" i="4" s="1"/>
  <c r="J13" i="4"/>
  <c r="K13" i="4" s="1"/>
  <c r="D13" i="4"/>
  <c r="E13" i="4" s="1"/>
  <c r="Q12" i="4"/>
  <c r="P12" i="4"/>
  <c r="J12" i="4"/>
  <c r="K12" i="4" s="1"/>
  <c r="E12" i="4"/>
  <c r="D12" i="4"/>
  <c r="P11" i="4"/>
  <c r="Q11" i="4" s="1"/>
  <c r="J11" i="4"/>
  <c r="K11" i="4" s="1"/>
  <c r="D11" i="4"/>
  <c r="E11" i="4" s="1"/>
  <c r="P10" i="4"/>
  <c r="Q10" i="4" s="1"/>
  <c r="J10" i="4"/>
  <c r="K10" i="4" s="1"/>
  <c r="E10" i="4"/>
  <c r="D10" i="4"/>
  <c r="P9" i="4"/>
  <c r="Q9" i="4" s="1"/>
  <c r="K9" i="4"/>
  <c r="J9" i="4"/>
  <c r="D9" i="4"/>
  <c r="E9" i="4" s="1"/>
  <c r="P8" i="4"/>
  <c r="Q8" i="4" s="1"/>
  <c r="J8" i="4"/>
  <c r="K8" i="4" s="1"/>
  <c r="D8" i="4"/>
  <c r="E8" i="4" s="1"/>
  <c r="P7" i="4"/>
  <c r="Q7" i="4" s="1"/>
  <c r="K7" i="4"/>
  <c r="J7" i="4"/>
  <c r="D7" i="4"/>
  <c r="E7" i="4" s="1"/>
  <c r="Q6" i="4"/>
  <c r="P6" i="4"/>
  <c r="J6" i="4"/>
  <c r="K6" i="4" s="1"/>
  <c r="D6" i="4"/>
  <c r="E6" i="4" s="1"/>
  <c r="P5" i="4"/>
  <c r="Q5" i="4" s="1"/>
  <c r="J5" i="4"/>
  <c r="K5" i="4" s="1"/>
  <c r="Q86" i="4" l="1"/>
  <c r="Q89" i="4" s="1"/>
  <c r="Q90" i="4" s="1"/>
  <c r="Q87" i="4" l="1"/>
</calcChain>
</file>

<file path=xl/sharedStrings.xml><?xml version="1.0" encoding="utf-8"?>
<sst xmlns="http://schemas.openxmlformats.org/spreadsheetml/2006/main" count="21" uniqueCount="12">
  <si>
    <t>Date</t>
  </si>
  <si>
    <t>System Price</t>
  </si>
  <si>
    <t>...Continued</t>
  </si>
  <si>
    <t>Last Price</t>
  </si>
  <si>
    <t>Date
NEXF1Y</t>
  </si>
  <si>
    <t>Volatility Estimation - Futures (NEXF1Y)</t>
  </si>
  <si>
    <t>Proportional change</t>
  </si>
  <si>
    <t>Long term variance (VL)</t>
  </si>
  <si>
    <t>Long term volatility (Vol)</t>
  </si>
  <si>
    <t>Annualised</t>
  </si>
  <si>
    <t>Daily</t>
  </si>
  <si>
    <t>DRAFT1 Variance (CONST)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</si>
</sst>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5" fillId="0" borderId="0" xfId="0" applyFont="1"/>
    <xf numFmtId="2" fontId="0" fillId="0" borderId="0" xfId="0" applyNumberFormat="1"/>
    <xf numFmtId="165" fontId="0" fillId="0" borderId="0" xfId="1" applyNumberFormat="1" applyFont="1"/>
    <xf numFmtId="0" fontId="4" fillId="2" borderId="0" xfId="0" applyFont="1" applyFill="1" applyAlignment="1">
      <alignment wrapText="1"/>
    </xf>
    <xf numFmtId="0" fontId="2" fillId="2" borderId="0" xfId="0" applyFont="1" applyFill="1"/>
    <xf numFmtId="10" fontId="0" fillId="3" borderId="0" xfId="1" applyNumberFormat="1" applyFont="1" applyFill="1"/>
    <xf numFmtId="165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abSelected="1" view="pageBreakPreview" zoomScale="85" zoomScaleNormal="100" zoomScaleSheetLayoutView="85" workbookViewId="0">
      <selection activeCell="I89" sqref="I89"/>
    </sheetView>
  </sheetViews>
  <sheetFormatPr defaultRowHeight="15" x14ac:dyDescent="0.25"/>
  <cols>
    <col min="1" max="1" width="2.85546875" customWidth="1"/>
    <col min="2" max="2" width="10.7109375" customWidth="1"/>
    <col min="3" max="3" width="7.5703125" bestFit="1" customWidth="1"/>
    <col min="4" max="4" width="12.5703125" bestFit="1" customWidth="1"/>
    <col min="5" max="5" width="16.5703125" bestFit="1" customWidth="1"/>
    <col min="6" max="6" width="10.140625" style="7" customWidth="1"/>
    <col min="7" max="7" width="9.7109375" customWidth="1"/>
    <col min="8" max="8" width="10.5703125" customWidth="1"/>
    <col min="10" max="10" width="12.5703125" bestFit="1" customWidth="1"/>
    <col min="11" max="11" width="16.5703125" bestFit="1" customWidth="1"/>
    <col min="12" max="12" width="8.85546875" customWidth="1"/>
    <col min="13" max="13" width="8.42578125" customWidth="1"/>
    <col min="14" max="14" width="11.140625" customWidth="1"/>
    <col min="16" max="16" width="12.5703125" bestFit="1" customWidth="1"/>
    <col min="17" max="17" width="16.5703125" bestFit="1" customWidth="1"/>
  </cols>
  <sheetData>
    <row r="1" spans="2:19" x14ac:dyDescent="0.25">
      <c r="B1" s="5"/>
    </row>
    <row r="2" spans="2:19" ht="26.25" x14ac:dyDescent="0.4">
      <c r="B2" s="8" t="s">
        <v>5</v>
      </c>
    </row>
    <row r="3" spans="2:19" x14ac:dyDescent="0.25">
      <c r="H3" s="5" t="s">
        <v>2</v>
      </c>
      <c r="N3" s="5" t="s">
        <v>2</v>
      </c>
    </row>
    <row r="4" spans="2:19" ht="30" x14ac:dyDescent="0.25">
      <c r="B4" s="11" t="s">
        <v>4</v>
      </c>
      <c r="C4" s="11" t="s">
        <v>3</v>
      </c>
      <c r="D4" s="11" t="s">
        <v>6</v>
      </c>
      <c r="E4" s="11" t="s">
        <v>11</v>
      </c>
      <c r="F4" s="11"/>
      <c r="G4" s="11"/>
      <c r="H4" s="11" t="s">
        <v>0</v>
      </c>
      <c r="I4" s="11" t="s">
        <v>1</v>
      </c>
      <c r="J4" s="11" t="s">
        <v>6</v>
      </c>
      <c r="K4" s="11" t="s">
        <v>11</v>
      </c>
      <c r="L4" s="11"/>
      <c r="M4" s="11"/>
      <c r="N4" s="11" t="s">
        <v>0</v>
      </c>
      <c r="O4" s="11" t="s">
        <v>1</v>
      </c>
      <c r="P4" s="11" t="s">
        <v>6</v>
      </c>
      <c r="Q4" s="11" t="s">
        <v>11</v>
      </c>
    </row>
    <row r="5" spans="2:19" x14ac:dyDescent="0.25">
      <c r="B5" s="3">
        <v>43467</v>
      </c>
      <c r="C5" s="9">
        <v>30.13</v>
      </c>
      <c r="D5" s="13"/>
      <c r="E5" s="14"/>
      <c r="G5" s="6"/>
      <c r="H5" s="3">
        <v>43592</v>
      </c>
      <c r="I5" s="9">
        <v>32.1</v>
      </c>
      <c r="J5" s="2">
        <f>(I5-C89)/C89</f>
        <v>0</v>
      </c>
      <c r="K5" s="10">
        <f>J5^2</f>
        <v>0</v>
      </c>
      <c r="L5" s="7"/>
      <c r="M5" s="6"/>
      <c r="N5" s="3">
        <v>43714</v>
      </c>
      <c r="O5" s="9">
        <v>32.65</v>
      </c>
      <c r="P5" s="2">
        <f>(O5-I89)/I89</f>
        <v>4.6153846153845716E-3</v>
      </c>
      <c r="Q5" s="10">
        <f>P5^2</f>
        <v>2.130177514792859E-5</v>
      </c>
      <c r="S5" s="7"/>
    </row>
    <row r="6" spans="2:19" x14ac:dyDescent="0.25">
      <c r="B6" s="3">
        <v>43468</v>
      </c>
      <c r="C6" s="9">
        <v>29.85</v>
      </c>
      <c r="D6" s="2">
        <f>(C6-C5)/C5</f>
        <v>-9.2930633919680577E-3</v>
      </c>
      <c r="E6" s="10">
        <f>D6^2</f>
        <v>8.6361027207136862E-5</v>
      </c>
      <c r="G6" s="6"/>
      <c r="H6" s="3">
        <v>43593</v>
      </c>
      <c r="I6" s="9">
        <v>32.1</v>
      </c>
      <c r="J6" s="2">
        <f>(I6-I5)/I5</f>
        <v>0</v>
      </c>
      <c r="K6" s="10">
        <f>J6^2</f>
        <v>0</v>
      </c>
      <c r="L6" s="7"/>
      <c r="M6" s="6"/>
      <c r="N6" s="3">
        <v>43717</v>
      </c>
      <c r="O6" s="9">
        <v>32.619999999999997</v>
      </c>
      <c r="P6" s="2">
        <f t="shared" ref="P6:P69" si="0">(O6-O5)/O5</f>
        <v>-9.1883614088824315E-4</v>
      </c>
      <c r="Q6" s="10">
        <f>P6^2</f>
        <v>8.4425985380239946E-7</v>
      </c>
      <c r="S6" s="7"/>
    </row>
    <row r="7" spans="2:19" x14ac:dyDescent="0.25">
      <c r="B7" s="3">
        <v>43469</v>
      </c>
      <c r="C7" s="9">
        <v>30.05</v>
      </c>
      <c r="D7" s="2">
        <f t="shared" ref="D7:D70" si="1">(C7-C6)/C6</f>
        <v>6.7001675041875805E-3</v>
      </c>
      <c r="E7" s="10">
        <f t="shared" ref="E7:E70" si="2">D7^2</f>
        <v>4.4892244584171231E-5</v>
      </c>
      <c r="G7" s="6"/>
      <c r="H7" s="3">
        <v>43594</v>
      </c>
      <c r="I7" s="9">
        <v>32.08</v>
      </c>
      <c r="J7" s="2">
        <f t="shared" ref="J7:J70" si="3">(I7-I6)/I6</f>
        <v>-6.2305295950165502E-4</v>
      </c>
      <c r="K7" s="10">
        <f t="shared" ref="K7:K70" si="4">J7^2</f>
        <v>3.8819499034377095E-7</v>
      </c>
      <c r="L7" s="7"/>
      <c r="M7" s="6"/>
      <c r="N7" s="3">
        <v>43718</v>
      </c>
      <c r="O7" s="9">
        <v>32.630000000000003</v>
      </c>
      <c r="P7" s="2">
        <f t="shared" si="0"/>
        <v>3.0656039239745914E-4</v>
      </c>
      <c r="Q7" s="10">
        <f t="shared" ref="Q7:Q70" si="5">P7^2</f>
        <v>9.397927418688412E-8</v>
      </c>
      <c r="S7" s="7"/>
    </row>
    <row r="8" spans="2:19" x14ac:dyDescent="0.25">
      <c r="B8" s="3">
        <v>43472</v>
      </c>
      <c r="C8" s="9">
        <v>29.8</v>
      </c>
      <c r="D8" s="2">
        <f t="shared" si="1"/>
        <v>-8.3194675540765387E-3</v>
      </c>
      <c r="E8" s="10">
        <f t="shared" si="2"/>
        <v>6.9213540383332268E-5</v>
      </c>
      <c r="G8" s="6"/>
      <c r="H8" s="3">
        <v>43595</v>
      </c>
      <c r="I8" s="9">
        <v>32</v>
      </c>
      <c r="J8" s="2">
        <f t="shared" si="3"/>
        <v>-2.4937655860348597E-3</v>
      </c>
      <c r="K8" s="10">
        <f t="shared" si="4"/>
        <v>6.2188667980917878E-6</v>
      </c>
      <c r="L8" s="7"/>
      <c r="M8" s="6"/>
      <c r="N8" s="3">
        <v>43719</v>
      </c>
      <c r="O8" s="9">
        <v>33.200000000000003</v>
      </c>
      <c r="P8" s="2">
        <f t="shared" si="0"/>
        <v>1.7468587189702733E-2</v>
      </c>
      <c r="Q8" s="10">
        <f t="shared" si="5"/>
        <v>3.0515153840424646E-4</v>
      </c>
      <c r="S8" s="7"/>
    </row>
    <row r="9" spans="2:19" x14ac:dyDescent="0.25">
      <c r="B9" s="3">
        <v>43473</v>
      </c>
      <c r="C9" s="9">
        <v>30</v>
      </c>
      <c r="D9" s="2">
        <f t="shared" si="1"/>
        <v>6.7114093959731299E-3</v>
      </c>
      <c r="E9" s="10">
        <f t="shared" si="2"/>
        <v>4.5043016080356416E-5</v>
      </c>
      <c r="G9" s="6"/>
      <c r="H9" s="3">
        <v>43598</v>
      </c>
      <c r="I9" s="9">
        <v>31.98</v>
      </c>
      <c r="J9" s="2">
        <f t="shared" si="3"/>
        <v>-6.2499999999998668E-4</v>
      </c>
      <c r="K9" s="10">
        <f t="shared" si="4"/>
        <v>3.9062499999998334E-7</v>
      </c>
      <c r="L9" s="7"/>
      <c r="M9" s="6"/>
      <c r="N9" s="3">
        <v>43720</v>
      </c>
      <c r="O9" s="9">
        <v>32.78</v>
      </c>
      <c r="P9" s="2">
        <f t="shared" si="0"/>
        <v>-1.2650602409638605E-2</v>
      </c>
      <c r="Q9" s="10">
        <f t="shared" si="5"/>
        <v>1.6003774132675408E-4</v>
      </c>
      <c r="S9" s="7"/>
    </row>
    <row r="10" spans="2:19" x14ac:dyDescent="0.25">
      <c r="B10" s="3">
        <v>43474</v>
      </c>
      <c r="C10" s="9">
        <v>30.05</v>
      </c>
      <c r="D10" s="2">
        <f t="shared" si="1"/>
        <v>1.6666666666666904E-3</v>
      </c>
      <c r="E10" s="10">
        <f t="shared" si="2"/>
        <v>2.7777777777778571E-6</v>
      </c>
      <c r="G10" s="6"/>
      <c r="H10" s="3">
        <v>43599</v>
      </c>
      <c r="I10" s="9">
        <v>32.130000000000003</v>
      </c>
      <c r="J10" s="2">
        <f t="shared" si="3"/>
        <v>4.6904315196998787E-3</v>
      </c>
      <c r="K10" s="10">
        <f t="shared" si="4"/>
        <v>2.2000147840994116E-5</v>
      </c>
      <c r="L10" s="7"/>
      <c r="M10" s="6"/>
      <c r="N10" s="3">
        <v>43721</v>
      </c>
      <c r="O10" s="9">
        <v>32.799999999999997</v>
      </c>
      <c r="P10" s="2">
        <f t="shared" si="0"/>
        <v>6.1012812690652894E-4</v>
      </c>
      <c r="Q10" s="10">
        <f t="shared" si="5"/>
        <v>3.7225633124246949E-7</v>
      </c>
      <c r="S10" s="7"/>
    </row>
    <row r="11" spans="2:19" x14ac:dyDescent="0.25">
      <c r="B11" s="3">
        <v>43475</v>
      </c>
      <c r="C11" s="9">
        <v>30.23</v>
      </c>
      <c r="D11" s="2">
        <f t="shared" si="1"/>
        <v>5.9900166389350983E-3</v>
      </c>
      <c r="E11" s="10">
        <f t="shared" si="2"/>
        <v>3.5880299334719333E-5</v>
      </c>
      <c r="G11" s="6"/>
      <c r="H11" s="3">
        <v>43600</v>
      </c>
      <c r="I11" s="9">
        <v>31.95</v>
      </c>
      <c r="J11" s="2">
        <f t="shared" si="3"/>
        <v>-5.6022408963586449E-3</v>
      </c>
      <c r="K11" s="10">
        <f t="shared" si="4"/>
        <v>3.138510306083331E-5</v>
      </c>
      <c r="M11" s="6"/>
      <c r="N11" s="3">
        <v>43724</v>
      </c>
      <c r="O11" s="9">
        <v>32.83</v>
      </c>
      <c r="P11" s="2">
        <f t="shared" si="0"/>
        <v>9.1463414634149816E-4</v>
      </c>
      <c r="Q11" s="10">
        <f t="shared" si="5"/>
        <v>8.3655562165384106E-7</v>
      </c>
      <c r="S11" s="7"/>
    </row>
    <row r="12" spans="2:19" x14ac:dyDescent="0.25">
      <c r="B12" s="3">
        <v>43476</v>
      </c>
      <c r="C12" s="9">
        <v>30.5</v>
      </c>
      <c r="D12" s="2">
        <f t="shared" si="1"/>
        <v>8.9315249751901939E-3</v>
      </c>
      <c r="E12" s="10">
        <f t="shared" si="2"/>
        <v>7.9772138382446189E-5</v>
      </c>
      <c r="G12" s="6"/>
      <c r="H12" s="3">
        <v>43601</v>
      </c>
      <c r="I12" s="9">
        <v>32</v>
      </c>
      <c r="J12" s="2">
        <f t="shared" si="3"/>
        <v>1.5649452269170803E-3</v>
      </c>
      <c r="K12" s="10">
        <f t="shared" si="4"/>
        <v>2.4490535632505517E-6</v>
      </c>
      <c r="M12" s="6"/>
      <c r="N12" s="3">
        <v>43725</v>
      </c>
      <c r="O12" s="9">
        <v>32.880000000000003</v>
      </c>
      <c r="P12" s="2">
        <f t="shared" si="0"/>
        <v>1.5229972586050646E-3</v>
      </c>
      <c r="Q12" s="10">
        <f t="shared" si="5"/>
        <v>2.3195206497185417E-6</v>
      </c>
      <c r="S12" s="7"/>
    </row>
    <row r="13" spans="2:19" x14ac:dyDescent="0.25">
      <c r="B13" s="3">
        <v>43479</v>
      </c>
      <c r="C13" s="9">
        <v>30.5</v>
      </c>
      <c r="D13" s="2">
        <f t="shared" si="1"/>
        <v>0</v>
      </c>
      <c r="E13" s="10">
        <f t="shared" si="2"/>
        <v>0</v>
      </c>
      <c r="G13" s="6"/>
      <c r="H13" s="3">
        <v>43605</v>
      </c>
      <c r="I13" s="9">
        <v>32.03</v>
      </c>
      <c r="J13" s="2">
        <f t="shared" si="3"/>
        <v>9.3750000000003553E-4</v>
      </c>
      <c r="K13" s="10">
        <f t="shared" si="4"/>
        <v>8.7890625000006657E-7</v>
      </c>
      <c r="M13" s="6"/>
      <c r="N13" s="3">
        <v>43726</v>
      </c>
      <c r="O13" s="9">
        <v>32.65</v>
      </c>
      <c r="P13" s="2">
        <f t="shared" si="0"/>
        <v>-6.9951338199514589E-3</v>
      </c>
      <c r="Q13" s="10">
        <f t="shared" si="5"/>
        <v>4.8931897159028691E-5</v>
      </c>
      <c r="S13" s="7"/>
    </row>
    <row r="14" spans="2:19" x14ac:dyDescent="0.25">
      <c r="B14" s="3">
        <v>43480</v>
      </c>
      <c r="C14" s="9">
        <v>30.8</v>
      </c>
      <c r="D14" s="2">
        <f t="shared" si="1"/>
        <v>9.8360655737705152E-3</v>
      </c>
      <c r="E14" s="10">
        <f t="shared" si="2"/>
        <v>9.6748185971513501E-5</v>
      </c>
      <c r="G14" s="6"/>
      <c r="H14" s="3">
        <v>43606</v>
      </c>
      <c r="I14" s="9">
        <v>32.03</v>
      </c>
      <c r="J14" s="2">
        <f t="shared" si="3"/>
        <v>0</v>
      </c>
      <c r="K14" s="10">
        <f t="shared" si="4"/>
        <v>0</v>
      </c>
      <c r="M14" s="6"/>
      <c r="N14" s="3">
        <v>43727</v>
      </c>
      <c r="O14" s="9">
        <v>32.78</v>
      </c>
      <c r="P14" s="2">
        <f t="shared" si="0"/>
        <v>3.9816232771823145E-3</v>
      </c>
      <c r="Q14" s="10">
        <f t="shared" si="5"/>
        <v>1.5853323921400034E-5</v>
      </c>
      <c r="S14" s="7"/>
    </row>
    <row r="15" spans="2:19" x14ac:dyDescent="0.25">
      <c r="B15" s="3">
        <v>43481</v>
      </c>
      <c r="C15" s="9">
        <v>30.45</v>
      </c>
      <c r="D15" s="2">
        <f t="shared" si="1"/>
        <v>-1.1363636363636409E-2</v>
      </c>
      <c r="E15" s="10">
        <f t="shared" si="2"/>
        <v>1.2913223140495971E-4</v>
      </c>
      <c r="G15" s="6"/>
      <c r="H15" s="3">
        <v>43607</v>
      </c>
      <c r="I15" s="9">
        <v>32.299999999999997</v>
      </c>
      <c r="J15" s="2">
        <f t="shared" si="3"/>
        <v>8.4295972525755859E-3</v>
      </c>
      <c r="K15" s="10">
        <f t="shared" si="4"/>
        <v>7.105810984062986E-5</v>
      </c>
      <c r="M15" s="6"/>
      <c r="N15" s="3">
        <v>43728</v>
      </c>
      <c r="O15" s="9">
        <v>33.130000000000003</v>
      </c>
      <c r="P15" s="2">
        <f t="shared" si="0"/>
        <v>1.0677242220866424E-2</v>
      </c>
      <c r="Q15" s="10">
        <f t="shared" si="5"/>
        <v>1.1400350144305257E-4</v>
      </c>
      <c r="S15" s="7"/>
    </row>
    <row r="16" spans="2:19" x14ac:dyDescent="0.25">
      <c r="B16" s="3">
        <v>43482</v>
      </c>
      <c r="C16" s="9">
        <v>30.88</v>
      </c>
      <c r="D16" s="2">
        <f t="shared" si="1"/>
        <v>1.4121510673234802E-2</v>
      </c>
      <c r="E16" s="10">
        <f t="shared" si="2"/>
        <v>1.9941706369428443E-4</v>
      </c>
      <c r="G16" s="6"/>
      <c r="H16" s="3">
        <v>43608</v>
      </c>
      <c r="I16" s="9">
        <v>31.78</v>
      </c>
      <c r="J16" s="2">
        <f t="shared" si="3"/>
        <v>-1.6099071207430218E-2</v>
      </c>
      <c r="K16" s="10">
        <f t="shared" si="4"/>
        <v>2.5918009374190868E-4</v>
      </c>
      <c r="L16" s="7"/>
      <c r="M16" s="6"/>
      <c r="N16" s="3">
        <v>43731</v>
      </c>
      <c r="O16" s="9">
        <v>32.75</v>
      </c>
      <c r="P16" s="2">
        <f t="shared" si="0"/>
        <v>-1.146996679746461E-2</v>
      </c>
      <c r="Q16" s="10">
        <f t="shared" si="5"/>
        <v>1.3156013833494056E-4</v>
      </c>
      <c r="S16" s="7"/>
    </row>
    <row r="17" spans="2:17" x14ac:dyDescent="0.25">
      <c r="B17" s="3">
        <v>43483</v>
      </c>
      <c r="C17" s="9">
        <v>31.1</v>
      </c>
      <c r="D17" s="2">
        <f t="shared" si="1"/>
        <v>7.1243523316062958E-3</v>
      </c>
      <c r="E17" s="10">
        <f t="shared" si="2"/>
        <v>5.0756396144864064E-5</v>
      </c>
      <c r="G17" s="6"/>
      <c r="H17" s="3">
        <v>43609</v>
      </c>
      <c r="I17" s="9">
        <v>32.1</v>
      </c>
      <c r="J17" s="2">
        <f t="shared" si="3"/>
        <v>1.0069225928256775E-2</v>
      </c>
      <c r="K17" s="10">
        <f t="shared" si="4"/>
        <v>1.0138931079427851E-4</v>
      </c>
      <c r="L17" s="7"/>
      <c r="M17" s="6"/>
      <c r="N17" s="3">
        <v>43732</v>
      </c>
      <c r="O17" s="9">
        <v>32.700000000000003</v>
      </c>
      <c r="P17" s="2">
        <f t="shared" si="0"/>
        <v>-1.5267175572518216E-3</v>
      </c>
      <c r="Q17" s="10">
        <f t="shared" si="5"/>
        <v>2.3308664996209693E-6</v>
      </c>
    </row>
    <row r="18" spans="2:17" x14ac:dyDescent="0.25">
      <c r="B18" s="3">
        <v>43486</v>
      </c>
      <c r="C18" s="9">
        <v>31.18</v>
      </c>
      <c r="D18" s="2">
        <f t="shared" si="1"/>
        <v>2.5723472668809739E-3</v>
      </c>
      <c r="E18" s="10">
        <f t="shared" si="2"/>
        <v>6.6169704614300164E-6</v>
      </c>
      <c r="G18" s="6"/>
      <c r="H18" s="3">
        <v>43612</v>
      </c>
      <c r="I18" s="9">
        <v>32.049999999999997</v>
      </c>
      <c r="J18" s="2">
        <f t="shared" si="3"/>
        <v>-1.5576323987540267E-3</v>
      </c>
      <c r="K18" s="10">
        <f t="shared" si="4"/>
        <v>2.4262186896482234E-6</v>
      </c>
      <c r="L18" s="7"/>
      <c r="M18" s="6"/>
      <c r="N18" s="3">
        <v>43733</v>
      </c>
      <c r="O18" s="9">
        <v>32.729999999999997</v>
      </c>
      <c r="P18" s="2">
        <f t="shared" si="0"/>
        <v>9.1743119266036782E-4</v>
      </c>
      <c r="Q18" s="10">
        <f t="shared" si="5"/>
        <v>8.4167999326622497E-7</v>
      </c>
    </row>
    <row r="19" spans="2:17" x14ac:dyDescent="0.25">
      <c r="B19" s="3">
        <v>43487</v>
      </c>
      <c r="C19" s="9">
        <v>31.4</v>
      </c>
      <c r="D19" s="2">
        <f t="shared" si="1"/>
        <v>7.0558050032071473E-3</v>
      </c>
      <c r="E19" s="10">
        <f t="shared" si="2"/>
        <v>4.9784384243283014E-5</v>
      </c>
      <c r="G19" s="6"/>
      <c r="H19" s="3">
        <v>43613</v>
      </c>
      <c r="I19" s="9">
        <v>32.130000000000003</v>
      </c>
      <c r="J19" s="2">
        <f t="shared" si="3"/>
        <v>2.4960998439939285E-3</v>
      </c>
      <c r="K19" s="10">
        <f t="shared" si="4"/>
        <v>6.2305144311865144E-6</v>
      </c>
      <c r="L19" s="7"/>
      <c r="M19" s="6"/>
      <c r="N19" s="3">
        <v>43734</v>
      </c>
      <c r="O19" s="9">
        <v>32.880000000000003</v>
      </c>
      <c r="P19" s="2">
        <f t="shared" si="0"/>
        <v>4.5829514207151147E-3</v>
      </c>
      <c r="Q19" s="10">
        <f t="shared" si="5"/>
        <v>2.1003443724634688E-5</v>
      </c>
    </row>
    <row r="20" spans="2:17" x14ac:dyDescent="0.25">
      <c r="B20" s="3">
        <v>43488</v>
      </c>
      <c r="C20" s="9">
        <v>31.35</v>
      </c>
      <c r="D20" s="2">
        <f t="shared" si="1"/>
        <v>-1.5923566878979988E-3</v>
      </c>
      <c r="E20" s="10">
        <f t="shared" si="2"/>
        <v>2.5355998214934848E-6</v>
      </c>
      <c r="G20" s="6"/>
      <c r="H20" s="3">
        <v>43614</v>
      </c>
      <c r="I20" s="9">
        <v>32.18</v>
      </c>
      <c r="J20" s="2">
        <f t="shared" si="3"/>
        <v>1.5561780267661736E-3</v>
      </c>
      <c r="K20" s="10">
        <f t="shared" si="4"/>
        <v>2.4216900509898615E-6</v>
      </c>
      <c r="L20" s="7"/>
      <c r="M20" s="6"/>
      <c r="N20" s="3">
        <v>43735</v>
      </c>
      <c r="O20" s="9">
        <v>32.85</v>
      </c>
      <c r="P20" s="2">
        <f t="shared" si="0"/>
        <v>-9.1240875912412215E-4</v>
      </c>
      <c r="Q20" s="10">
        <f t="shared" si="5"/>
        <v>8.3248974372642036E-7</v>
      </c>
    </row>
    <row r="21" spans="2:17" x14ac:dyDescent="0.25">
      <c r="B21" s="3">
        <v>43489</v>
      </c>
      <c r="C21" s="9">
        <v>31.35</v>
      </c>
      <c r="D21" s="2">
        <f t="shared" si="1"/>
        <v>0</v>
      </c>
      <c r="E21" s="10">
        <f t="shared" si="2"/>
        <v>0</v>
      </c>
      <c r="G21" s="6"/>
      <c r="H21" s="3">
        <v>43616</v>
      </c>
      <c r="I21" s="9">
        <v>32.049999999999997</v>
      </c>
      <c r="J21" s="2">
        <f t="shared" si="3"/>
        <v>-4.0397762585457605E-3</v>
      </c>
      <c r="K21" s="10">
        <f t="shared" si="4"/>
        <v>1.6319792219109982E-5</v>
      </c>
      <c r="L21" s="7"/>
      <c r="M21" s="6"/>
      <c r="N21" s="3">
        <v>43738</v>
      </c>
      <c r="O21" s="9">
        <v>32.630000000000003</v>
      </c>
      <c r="P21" s="2">
        <f t="shared" si="0"/>
        <v>-6.6971080669710461E-3</v>
      </c>
      <c r="Q21" s="10">
        <f t="shared" si="5"/>
        <v>4.4851256460688665E-5</v>
      </c>
    </row>
    <row r="22" spans="2:17" x14ac:dyDescent="0.25">
      <c r="B22" s="3">
        <v>43490</v>
      </c>
      <c r="C22" s="9">
        <v>31.4</v>
      </c>
      <c r="D22" s="2">
        <f t="shared" si="1"/>
        <v>1.5948963317383464E-3</v>
      </c>
      <c r="E22" s="10">
        <f t="shared" si="2"/>
        <v>2.5436943089924333E-6</v>
      </c>
      <c r="G22" s="6"/>
      <c r="H22" s="3">
        <v>43619</v>
      </c>
      <c r="I22" s="9">
        <v>31.88</v>
      </c>
      <c r="J22" s="2">
        <f t="shared" si="3"/>
        <v>-5.3042121684866821E-3</v>
      </c>
      <c r="K22" s="10">
        <f t="shared" si="4"/>
        <v>2.8134666728322192E-5</v>
      </c>
      <c r="L22" s="7"/>
      <c r="M22" s="6"/>
      <c r="N22" s="3">
        <v>43739</v>
      </c>
      <c r="O22" s="9">
        <v>32.78</v>
      </c>
      <c r="P22" s="2">
        <f t="shared" si="0"/>
        <v>4.5969966288690947E-3</v>
      </c>
      <c r="Q22" s="10">
        <f t="shared" si="5"/>
        <v>2.1132378005833822E-5</v>
      </c>
    </row>
    <row r="23" spans="2:17" x14ac:dyDescent="0.25">
      <c r="B23" s="3">
        <v>43493</v>
      </c>
      <c r="C23" s="9">
        <v>31.98</v>
      </c>
      <c r="D23" s="2">
        <f t="shared" si="1"/>
        <v>1.8471337579617893E-2</v>
      </c>
      <c r="E23" s="10">
        <f t="shared" si="2"/>
        <v>3.4119031198020421E-4</v>
      </c>
      <c r="G23" s="6"/>
      <c r="H23" s="3">
        <v>43620</v>
      </c>
      <c r="I23" s="9">
        <v>31.85</v>
      </c>
      <c r="J23" s="2">
        <f t="shared" si="3"/>
        <v>-9.4102885821824289E-4</v>
      </c>
      <c r="K23" s="10">
        <f t="shared" si="4"/>
        <v>8.8553531199952991E-7</v>
      </c>
      <c r="L23" s="7"/>
      <c r="M23" s="6"/>
      <c r="N23" s="3">
        <v>43740</v>
      </c>
      <c r="O23" s="9">
        <v>32.450000000000003</v>
      </c>
      <c r="P23" s="2">
        <f t="shared" si="0"/>
        <v>-1.0067114093959679E-2</v>
      </c>
      <c r="Q23" s="10">
        <f t="shared" si="5"/>
        <v>1.013467861808016E-4</v>
      </c>
    </row>
    <row r="24" spans="2:17" x14ac:dyDescent="0.25">
      <c r="B24" s="3">
        <v>43494</v>
      </c>
      <c r="C24" s="9">
        <v>32.18</v>
      </c>
      <c r="D24" s="2">
        <f t="shared" si="1"/>
        <v>6.2539086929330606E-3</v>
      </c>
      <c r="E24" s="10">
        <f t="shared" si="2"/>
        <v>3.9111373939543703E-5</v>
      </c>
      <c r="G24" s="6"/>
      <c r="H24" s="3">
        <v>43621</v>
      </c>
      <c r="I24" s="9">
        <v>31.78</v>
      </c>
      <c r="J24" s="2">
        <f t="shared" si="3"/>
        <v>-2.1978021978022065E-3</v>
      </c>
      <c r="K24" s="10">
        <f t="shared" si="4"/>
        <v>4.8303345006642089E-6</v>
      </c>
      <c r="L24" s="7"/>
      <c r="M24" s="6"/>
      <c r="N24" s="3">
        <v>43741</v>
      </c>
      <c r="O24" s="9">
        <v>32.299999999999997</v>
      </c>
      <c r="P24" s="2">
        <f t="shared" si="0"/>
        <v>-4.6224961479200515E-3</v>
      </c>
      <c r="Q24" s="10">
        <f t="shared" si="5"/>
        <v>2.1367470637535715E-5</v>
      </c>
    </row>
    <row r="25" spans="2:17" x14ac:dyDescent="0.25">
      <c r="B25" s="3">
        <v>43495</v>
      </c>
      <c r="C25" s="9">
        <v>31.84</v>
      </c>
      <c r="D25" s="2">
        <f t="shared" si="1"/>
        <v>-1.0565568676196391E-2</v>
      </c>
      <c r="E25" s="10">
        <f t="shared" si="2"/>
        <v>1.1163124145142236E-4</v>
      </c>
      <c r="G25" s="6"/>
      <c r="H25" s="3">
        <v>43622</v>
      </c>
      <c r="I25" s="9">
        <v>31.8</v>
      </c>
      <c r="J25" s="2">
        <f t="shared" si="3"/>
        <v>6.2932662051603443E-4</v>
      </c>
      <c r="K25" s="10">
        <f t="shared" si="4"/>
        <v>3.9605199529013281E-7</v>
      </c>
      <c r="L25" s="7"/>
      <c r="M25" s="6"/>
      <c r="N25" s="3">
        <v>43742</v>
      </c>
      <c r="O25" s="9">
        <v>32.549999999999997</v>
      </c>
      <c r="P25" s="2">
        <f t="shared" si="0"/>
        <v>7.7399380804953569E-3</v>
      </c>
      <c r="Q25" s="10">
        <f t="shared" si="5"/>
        <v>5.9906641489902151E-5</v>
      </c>
    </row>
    <row r="26" spans="2:17" x14ac:dyDescent="0.25">
      <c r="B26" s="3">
        <v>43496</v>
      </c>
      <c r="C26" s="9">
        <v>32.200000000000003</v>
      </c>
      <c r="D26" s="2">
        <f t="shared" si="1"/>
        <v>1.1306532663316677E-2</v>
      </c>
      <c r="E26" s="10">
        <f t="shared" si="2"/>
        <v>1.2783768086664692E-4</v>
      </c>
      <c r="G26" s="6"/>
      <c r="H26" s="3">
        <v>43623</v>
      </c>
      <c r="I26" s="9">
        <v>32</v>
      </c>
      <c r="J26" s="2">
        <f t="shared" si="3"/>
        <v>6.2893081761006067E-3</v>
      </c>
      <c r="K26" s="10">
        <f t="shared" si="4"/>
        <v>3.9555397333965937E-5</v>
      </c>
      <c r="L26" s="7"/>
      <c r="M26" s="6"/>
      <c r="N26" s="3">
        <v>43745</v>
      </c>
      <c r="O26" s="9">
        <v>32.6</v>
      </c>
      <c r="P26" s="2">
        <f t="shared" si="0"/>
        <v>1.5360983102919899E-3</v>
      </c>
      <c r="Q26" s="10">
        <f t="shared" si="5"/>
        <v>2.3595980188819062E-6</v>
      </c>
    </row>
    <row r="27" spans="2:17" x14ac:dyDescent="0.25">
      <c r="B27" s="3">
        <v>43497</v>
      </c>
      <c r="C27" s="9">
        <v>31.85</v>
      </c>
      <c r="D27" s="2">
        <f t="shared" si="1"/>
        <v>-1.0869565217391347E-2</v>
      </c>
      <c r="E27" s="10">
        <f t="shared" si="2"/>
        <v>1.1814744801512381E-4</v>
      </c>
      <c r="G27" s="6"/>
      <c r="H27" s="3">
        <v>43627</v>
      </c>
      <c r="I27" s="9">
        <v>32.08</v>
      </c>
      <c r="J27" s="2">
        <f t="shared" si="3"/>
        <v>2.4999999999999467E-3</v>
      </c>
      <c r="K27" s="10">
        <f t="shared" si="4"/>
        <v>6.2499999999997335E-6</v>
      </c>
      <c r="L27" s="7"/>
      <c r="M27" s="6"/>
      <c r="N27" s="3">
        <v>43746</v>
      </c>
      <c r="O27" s="9">
        <v>32.15</v>
      </c>
      <c r="P27" s="2">
        <f t="shared" si="0"/>
        <v>-1.3803680981595179E-2</v>
      </c>
      <c r="Q27" s="10">
        <f t="shared" si="5"/>
        <v>1.9054160864165245E-4</v>
      </c>
    </row>
    <row r="28" spans="2:17" x14ac:dyDescent="0.25">
      <c r="B28" s="3">
        <v>43500</v>
      </c>
      <c r="C28" s="9">
        <v>31.68</v>
      </c>
      <c r="D28" s="2">
        <f t="shared" si="1"/>
        <v>-5.3375196232339625E-3</v>
      </c>
      <c r="E28" s="10">
        <f t="shared" si="2"/>
        <v>2.8489115728407622E-5</v>
      </c>
      <c r="G28" s="6"/>
      <c r="H28" s="3">
        <v>43628</v>
      </c>
      <c r="I28" s="9">
        <v>31.93</v>
      </c>
      <c r="J28" s="2">
        <f t="shared" si="3"/>
        <v>-4.6758104738154173E-3</v>
      </c>
      <c r="K28" s="10">
        <f t="shared" si="4"/>
        <v>2.1863203587041957E-5</v>
      </c>
      <c r="L28" s="7"/>
      <c r="M28" s="6"/>
      <c r="N28" s="3">
        <v>43747</v>
      </c>
      <c r="O28" s="9">
        <v>32.229999999999997</v>
      </c>
      <c r="P28" s="2">
        <f t="shared" si="0"/>
        <v>2.4883359253498692E-3</v>
      </c>
      <c r="Q28" s="10">
        <f t="shared" si="5"/>
        <v>6.1918156773867897E-6</v>
      </c>
    </row>
    <row r="29" spans="2:17" x14ac:dyDescent="0.25">
      <c r="B29" s="3">
        <v>43501</v>
      </c>
      <c r="C29" s="9">
        <v>31.85</v>
      </c>
      <c r="D29" s="2">
        <f t="shared" si="1"/>
        <v>5.3661616161616698E-3</v>
      </c>
      <c r="E29" s="10">
        <f t="shared" si="2"/>
        <v>2.8795690490766823E-5</v>
      </c>
      <c r="G29" s="6"/>
      <c r="H29" s="3">
        <v>43629</v>
      </c>
      <c r="I29" s="9">
        <v>31.9</v>
      </c>
      <c r="J29" s="2">
        <f t="shared" si="3"/>
        <v>-9.3955527716884236E-4</v>
      </c>
      <c r="K29" s="10">
        <f t="shared" si="4"/>
        <v>8.8276411885582018E-7</v>
      </c>
      <c r="L29" s="7"/>
      <c r="M29" s="6"/>
      <c r="N29" s="3">
        <v>43748</v>
      </c>
      <c r="O29" s="9">
        <v>32.380000000000003</v>
      </c>
      <c r="P29" s="2">
        <f t="shared" si="0"/>
        <v>4.6540490226498824E-3</v>
      </c>
      <c r="Q29" s="10">
        <f t="shared" si="5"/>
        <v>2.1660172305228326E-5</v>
      </c>
    </row>
    <row r="30" spans="2:17" x14ac:dyDescent="0.25">
      <c r="B30" s="3">
        <v>43502</v>
      </c>
      <c r="C30" s="9">
        <v>32</v>
      </c>
      <c r="D30" s="2">
        <f t="shared" si="1"/>
        <v>4.7095761381475221E-3</v>
      </c>
      <c r="E30" s="10">
        <f t="shared" si="2"/>
        <v>2.2180107401008528E-5</v>
      </c>
      <c r="G30" s="6"/>
      <c r="H30" s="3">
        <v>43630</v>
      </c>
      <c r="I30" s="9">
        <v>32</v>
      </c>
      <c r="J30" s="2">
        <f t="shared" si="3"/>
        <v>3.1347962382445587E-3</v>
      </c>
      <c r="K30" s="10">
        <f t="shared" si="4"/>
        <v>9.8269474553122364E-6</v>
      </c>
      <c r="L30" s="7"/>
      <c r="M30" s="6"/>
      <c r="N30" s="3">
        <v>43749</v>
      </c>
      <c r="O30" s="9">
        <v>32.58</v>
      </c>
      <c r="P30" s="2">
        <f t="shared" si="0"/>
        <v>6.1766522544779408E-3</v>
      </c>
      <c r="Q30" s="10">
        <f t="shared" si="5"/>
        <v>3.8151033072747429E-5</v>
      </c>
    </row>
    <row r="31" spans="2:17" x14ac:dyDescent="0.25">
      <c r="B31" s="3">
        <v>43503</v>
      </c>
      <c r="C31" s="9">
        <v>32.15</v>
      </c>
      <c r="D31" s="2">
        <f t="shared" si="1"/>
        <v>4.6874999999999556E-3</v>
      </c>
      <c r="E31" s="10">
        <f t="shared" si="2"/>
        <v>2.1972656249999582E-5</v>
      </c>
      <c r="G31" s="6"/>
      <c r="H31" s="3">
        <v>43633</v>
      </c>
      <c r="I31" s="9">
        <v>32.049999999999997</v>
      </c>
      <c r="J31" s="2">
        <f t="shared" si="3"/>
        <v>1.5624999999999112E-3</v>
      </c>
      <c r="K31" s="10">
        <f t="shared" si="4"/>
        <v>2.4414062499997226E-6</v>
      </c>
      <c r="L31" s="7"/>
      <c r="M31" s="6"/>
      <c r="N31" s="3">
        <v>43752</v>
      </c>
      <c r="O31" s="9">
        <v>32.380000000000003</v>
      </c>
      <c r="P31" s="2">
        <f t="shared" si="0"/>
        <v>-6.1387354205032461E-3</v>
      </c>
      <c r="Q31" s="10">
        <f t="shared" si="5"/>
        <v>3.7684072562941164E-5</v>
      </c>
    </row>
    <row r="32" spans="2:17" x14ac:dyDescent="0.25">
      <c r="B32" s="3">
        <v>43504</v>
      </c>
      <c r="C32" s="9">
        <v>32.18</v>
      </c>
      <c r="D32" s="2">
        <f t="shared" si="1"/>
        <v>9.3312597200625623E-4</v>
      </c>
      <c r="E32" s="10">
        <f t="shared" si="2"/>
        <v>8.7072407963262051E-7</v>
      </c>
      <c r="G32" s="6"/>
      <c r="H32" s="3">
        <v>43634</v>
      </c>
      <c r="I32" s="9">
        <v>31.88</v>
      </c>
      <c r="J32" s="2">
        <f t="shared" si="3"/>
        <v>-5.3042121684866821E-3</v>
      </c>
      <c r="K32" s="10">
        <f t="shared" si="4"/>
        <v>2.8134666728322192E-5</v>
      </c>
      <c r="L32" s="7"/>
      <c r="M32" s="6"/>
      <c r="N32" s="3">
        <v>43753</v>
      </c>
      <c r="O32" s="9">
        <v>32.25</v>
      </c>
      <c r="P32" s="2">
        <f t="shared" si="0"/>
        <v>-4.0148239654108258E-3</v>
      </c>
      <c r="Q32" s="10">
        <f t="shared" si="5"/>
        <v>1.6118811473237107E-5</v>
      </c>
    </row>
    <row r="33" spans="2:17" x14ac:dyDescent="0.25">
      <c r="B33" s="3">
        <v>43507</v>
      </c>
      <c r="C33" s="9">
        <v>31.85</v>
      </c>
      <c r="D33" s="2">
        <f t="shared" si="1"/>
        <v>-1.0254816656308213E-2</v>
      </c>
      <c r="E33" s="10">
        <f t="shared" si="2"/>
        <v>1.0516126465449635E-4</v>
      </c>
      <c r="G33" s="6"/>
      <c r="H33" s="3">
        <v>43635</v>
      </c>
      <c r="I33" s="9">
        <v>32</v>
      </c>
      <c r="J33" s="2">
        <f t="shared" si="3"/>
        <v>3.7641154328733059E-3</v>
      </c>
      <c r="K33" s="10">
        <f t="shared" si="4"/>
        <v>1.4168564991994996E-5</v>
      </c>
      <c r="L33" s="7"/>
      <c r="M33" s="6"/>
      <c r="N33" s="3">
        <v>43754</v>
      </c>
      <c r="O33" s="9">
        <v>32.299999999999997</v>
      </c>
      <c r="P33" s="2">
        <f t="shared" si="0"/>
        <v>1.5503875968991367E-3</v>
      </c>
      <c r="Q33" s="10">
        <f t="shared" si="5"/>
        <v>2.4037017006186803E-6</v>
      </c>
    </row>
    <row r="34" spans="2:17" x14ac:dyDescent="0.25">
      <c r="B34" s="3">
        <v>43508</v>
      </c>
      <c r="C34" s="9">
        <v>31.75</v>
      </c>
      <c r="D34" s="2">
        <f t="shared" si="1"/>
        <v>-3.1397174254317556E-3</v>
      </c>
      <c r="E34" s="10">
        <f t="shared" si="2"/>
        <v>9.8578255115598115E-6</v>
      </c>
      <c r="G34" s="6"/>
      <c r="H34" s="3">
        <v>43636</v>
      </c>
      <c r="I34" s="9">
        <v>32.03</v>
      </c>
      <c r="J34" s="2">
        <f t="shared" si="3"/>
        <v>9.3750000000003553E-4</v>
      </c>
      <c r="K34" s="10">
        <f t="shared" si="4"/>
        <v>8.7890625000006657E-7</v>
      </c>
      <c r="L34" s="7"/>
      <c r="M34" s="6"/>
      <c r="N34" s="3">
        <v>43755</v>
      </c>
      <c r="O34" s="9">
        <v>32.22</v>
      </c>
      <c r="P34" s="2">
        <f t="shared" si="0"/>
        <v>-2.4767801857584612E-3</v>
      </c>
      <c r="Q34" s="10">
        <f t="shared" si="5"/>
        <v>6.134440088565717E-6</v>
      </c>
    </row>
    <row r="35" spans="2:17" x14ac:dyDescent="0.25">
      <c r="B35" s="3">
        <v>43509</v>
      </c>
      <c r="C35" s="9">
        <v>31.63</v>
      </c>
      <c r="D35" s="2">
        <f t="shared" si="1"/>
        <v>-3.7795275590551494E-3</v>
      </c>
      <c r="E35" s="10">
        <f t="shared" si="2"/>
        <v>1.4284828569657376E-5</v>
      </c>
      <c r="G35" s="6"/>
      <c r="H35" s="3">
        <v>43637</v>
      </c>
      <c r="I35" s="9">
        <v>32.15</v>
      </c>
      <c r="J35" s="2">
        <f t="shared" si="3"/>
        <v>3.7464876678113468E-3</v>
      </c>
      <c r="K35" s="10">
        <f t="shared" si="4"/>
        <v>1.4036169845062504E-5</v>
      </c>
      <c r="L35" s="7"/>
      <c r="M35" s="6"/>
      <c r="N35" s="3">
        <v>43756</v>
      </c>
      <c r="O35" s="9">
        <v>32.6</v>
      </c>
      <c r="P35" s="2">
        <f t="shared" si="0"/>
        <v>1.1793916821849862E-2</v>
      </c>
      <c r="Q35" s="10">
        <f t="shared" si="5"/>
        <v>1.3909647400071315E-4</v>
      </c>
    </row>
    <row r="36" spans="2:17" x14ac:dyDescent="0.25">
      <c r="B36" s="3">
        <v>43510</v>
      </c>
      <c r="C36" s="9">
        <v>31.75</v>
      </c>
      <c r="D36" s="2">
        <f t="shared" si="1"/>
        <v>3.7938665823585519E-3</v>
      </c>
      <c r="E36" s="10">
        <f t="shared" si="2"/>
        <v>1.4393423644736959E-5</v>
      </c>
      <c r="G36" s="6"/>
      <c r="H36" s="3">
        <v>43640</v>
      </c>
      <c r="I36" s="9">
        <v>32.299999999999997</v>
      </c>
      <c r="J36" s="2">
        <f t="shared" si="3"/>
        <v>4.6656298600310604E-3</v>
      </c>
      <c r="K36" s="10">
        <f t="shared" si="4"/>
        <v>2.1768101990813451E-5</v>
      </c>
      <c r="L36" s="7"/>
      <c r="M36" s="6"/>
      <c r="N36" s="3">
        <v>43759</v>
      </c>
      <c r="O36" s="9">
        <v>32.299999999999997</v>
      </c>
      <c r="P36" s="2">
        <f t="shared" si="0"/>
        <v>-9.2024539877301921E-3</v>
      </c>
      <c r="Q36" s="10">
        <f t="shared" si="5"/>
        <v>8.4685159396291311E-5</v>
      </c>
    </row>
    <row r="37" spans="2:17" x14ac:dyDescent="0.25">
      <c r="B37" s="3">
        <v>43511</v>
      </c>
      <c r="C37" s="9">
        <v>31.68</v>
      </c>
      <c r="D37" s="2">
        <f t="shared" si="1"/>
        <v>-2.2047244094488281E-3</v>
      </c>
      <c r="E37" s="10">
        <f t="shared" si="2"/>
        <v>4.8608097216194836E-6</v>
      </c>
      <c r="G37" s="6"/>
      <c r="H37" s="3">
        <v>43641</v>
      </c>
      <c r="I37" s="9">
        <v>32.33</v>
      </c>
      <c r="J37" s="2">
        <f t="shared" si="3"/>
        <v>9.2879256965947802E-4</v>
      </c>
      <c r="K37" s="10">
        <f t="shared" si="4"/>
        <v>8.6265563745465629E-7</v>
      </c>
      <c r="L37" s="7"/>
      <c r="M37" s="6"/>
      <c r="N37" s="3">
        <v>43760</v>
      </c>
      <c r="O37" s="9">
        <v>32.200000000000003</v>
      </c>
      <c r="P37" s="2">
        <f t="shared" si="0"/>
        <v>-3.0959752321979665E-3</v>
      </c>
      <c r="Q37" s="10">
        <f t="shared" si="5"/>
        <v>9.5850626383832521E-6</v>
      </c>
    </row>
    <row r="38" spans="2:17" x14ac:dyDescent="0.25">
      <c r="B38" s="3">
        <v>43514</v>
      </c>
      <c r="C38" s="9">
        <v>31.08</v>
      </c>
      <c r="D38" s="2">
        <f t="shared" si="1"/>
        <v>-1.8939393939393985E-2</v>
      </c>
      <c r="E38" s="10">
        <f t="shared" si="2"/>
        <v>3.5870064279155359E-4</v>
      </c>
      <c r="G38" s="6"/>
      <c r="H38" s="3">
        <v>43642</v>
      </c>
      <c r="I38" s="9">
        <v>32.28</v>
      </c>
      <c r="J38" s="2">
        <f t="shared" si="3"/>
        <v>-1.546551190844329E-3</v>
      </c>
      <c r="K38" s="10">
        <f t="shared" si="4"/>
        <v>2.3918205859020123E-6</v>
      </c>
      <c r="L38" s="7"/>
      <c r="M38" s="6"/>
      <c r="N38" s="3">
        <v>43761</v>
      </c>
      <c r="O38" s="9">
        <v>32.35</v>
      </c>
      <c r="P38" s="2">
        <f t="shared" si="0"/>
        <v>4.6583850931676577E-3</v>
      </c>
      <c r="Q38" s="10">
        <f t="shared" si="5"/>
        <v>2.1700551676246646E-5</v>
      </c>
    </row>
    <row r="39" spans="2:17" x14ac:dyDescent="0.25">
      <c r="B39" s="3">
        <v>43515</v>
      </c>
      <c r="C39" s="9">
        <v>31.55</v>
      </c>
      <c r="D39" s="2">
        <f t="shared" si="1"/>
        <v>1.5122265122265201E-2</v>
      </c>
      <c r="E39" s="10">
        <f t="shared" si="2"/>
        <v>2.2868290242807854E-4</v>
      </c>
      <c r="G39" s="6"/>
      <c r="H39" s="3">
        <v>43643</v>
      </c>
      <c r="I39" s="9">
        <v>32.4</v>
      </c>
      <c r="J39" s="2">
        <f t="shared" si="3"/>
        <v>3.7174721189590283E-3</v>
      </c>
      <c r="K39" s="10">
        <f t="shared" si="4"/>
        <v>1.3819598955237727E-5</v>
      </c>
      <c r="L39" s="7"/>
      <c r="M39" s="6"/>
      <c r="N39" s="3">
        <v>43762</v>
      </c>
      <c r="O39" s="9">
        <v>32.25</v>
      </c>
      <c r="P39" s="2">
        <f t="shared" si="0"/>
        <v>-3.0911901081916975E-3</v>
      </c>
      <c r="Q39" s="10">
        <f t="shared" si="5"/>
        <v>9.5554562849821987E-6</v>
      </c>
    </row>
    <row r="40" spans="2:17" x14ac:dyDescent="0.25">
      <c r="B40" s="3">
        <v>43516</v>
      </c>
      <c r="C40" s="9">
        <v>31.63</v>
      </c>
      <c r="D40" s="2">
        <f t="shared" si="1"/>
        <v>2.5356576862123072E-3</v>
      </c>
      <c r="E40" s="10">
        <f t="shared" si="2"/>
        <v>6.4295599016475511E-6</v>
      </c>
      <c r="G40" s="6"/>
      <c r="H40" s="3">
        <v>43644</v>
      </c>
      <c r="I40" s="9">
        <v>32.1</v>
      </c>
      <c r="J40" s="2">
        <f t="shared" si="3"/>
        <v>-9.259259259259172E-3</v>
      </c>
      <c r="K40" s="10">
        <f t="shared" si="4"/>
        <v>8.5733882030176707E-5</v>
      </c>
      <c r="L40" s="7"/>
      <c r="M40" s="6"/>
      <c r="N40" s="3">
        <v>43763</v>
      </c>
      <c r="O40" s="9">
        <v>32.299999999999997</v>
      </c>
      <c r="P40" s="2">
        <f t="shared" si="0"/>
        <v>1.5503875968991367E-3</v>
      </c>
      <c r="Q40" s="10">
        <f t="shared" si="5"/>
        <v>2.4037017006186803E-6</v>
      </c>
    </row>
    <row r="41" spans="2:17" x14ac:dyDescent="0.25">
      <c r="B41" s="3">
        <v>43517</v>
      </c>
      <c r="C41" s="9">
        <v>31.8</v>
      </c>
      <c r="D41" s="2">
        <f t="shared" si="1"/>
        <v>5.3746443250079576E-3</v>
      </c>
      <c r="E41" s="10">
        <f t="shared" si="2"/>
        <v>2.8886801620340244E-5</v>
      </c>
      <c r="G41" s="6"/>
      <c r="H41" s="3">
        <v>43647</v>
      </c>
      <c r="I41" s="9">
        <v>32.03</v>
      </c>
      <c r="J41" s="2">
        <f t="shared" si="3"/>
        <v>-2.1806853582554604E-3</v>
      </c>
      <c r="K41" s="10">
        <f t="shared" si="4"/>
        <v>4.7553886317097452E-6</v>
      </c>
      <c r="L41" s="7"/>
      <c r="M41" s="6"/>
      <c r="N41" s="3">
        <v>43766</v>
      </c>
      <c r="O41" s="9">
        <v>32.17</v>
      </c>
      <c r="P41" s="2">
        <f t="shared" si="0"/>
        <v>-4.0247678018574444E-3</v>
      </c>
      <c r="Q41" s="10">
        <f t="shared" si="5"/>
        <v>1.6198755858868405E-5</v>
      </c>
    </row>
    <row r="42" spans="2:17" x14ac:dyDescent="0.25">
      <c r="B42" s="3">
        <v>43518</v>
      </c>
      <c r="C42" s="9">
        <v>31.85</v>
      </c>
      <c r="D42" s="2">
        <f t="shared" si="1"/>
        <v>1.5723270440251794E-3</v>
      </c>
      <c r="E42" s="10">
        <f t="shared" si="2"/>
        <v>2.4722123333729587E-6</v>
      </c>
      <c r="G42" s="6"/>
      <c r="H42" s="3">
        <v>43648</v>
      </c>
      <c r="I42" s="9">
        <v>32.22</v>
      </c>
      <c r="J42" s="2">
        <f t="shared" si="3"/>
        <v>5.9319388073680208E-3</v>
      </c>
      <c r="K42" s="10">
        <f t="shared" si="4"/>
        <v>3.5187898014358737E-5</v>
      </c>
      <c r="L42" s="7"/>
      <c r="M42" s="6"/>
      <c r="N42" s="3">
        <v>43767</v>
      </c>
      <c r="O42" s="9">
        <v>32.200000000000003</v>
      </c>
      <c r="P42" s="2">
        <f t="shared" si="0"/>
        <v>9.3254585017100208E-4</v>
      </c>
      <c r="Q42" s="10">
        <f t="shared" si="5"/>
        <v>8.6964176267115702E-7</v>
      </c>
    </row>
    <row r="43" spans="2:17" x14ac:dyDescent="0.25">
      <c r="B43" s="3">
        <v>43521</v>
      </c>
      <c r="C43" s="9">
        <v>31.95</v>
      </c>
      <c r="D43" s="2">
        <f t="shared" si="1"/>
        <v>3.1397174254316441E-3</v>
      </c>
      <c r="E43" s="10">
        <f t="shared" si="2"/>
        <v>9.8578255115591118E-6</v>
      </c>
      <c r="G43" s="6"/>
      <c r="H43" s="3">
        <v>43649</v>
      </c>
      <c r="I43" s="9">
        <v>32.15</v>
      </c>
      <c r="J43" s="2">
        <f t="shared" si="3"/>
        <v>-2.1725636250776005E-3</v>
      </c>
      <c r="K43" s="10">
        <f t="shared" si="4"/>
        <v>4.7200327050103246E-6</v>
      </c>
      <c r="L43" s="7"/>
      <c r="M43" s="6"/>
      <c r="N43" s="3">
        <v>43768</v>
      </c>
      <c r="O43" s="9">
        <v>32.299999999999997</v>
      </c>
      <c r="P43" s="2">
        <f t="shared" si="0"/>
        <v>3.1055900621116245E-3</v>
      </c>
      <c r="Q43" s="10">
        <f t="shared" si="5"/>
        <v>9.6446896338864837E-6</v>
      </c>
    </row>
    <row r="44" spans="2:17" x14ac:dyDescent="0.25">
      <c r="B44" s="3">
        <v>43522</v>
      </c>
      <c r="C44" s="9">
        <v>32</v>
      </c>
      <c r="D44" s="2">
        <f t="shared" si="1"/>
        <v>1.5649452269170803E-3</v>
      </c>
      <c r="E44" s="10">
        <f t="shared" si="2"/>
        <v>2.4490535632505517E-6</v>
      </c>
      <c r="G44" s="6"/>
      <c r="H44" s="3">
        <v>43650</v>
      </c>
      <c r="I44" s="9">
        <v>32.130000000000003</v>
      </c>
      <c r="J44" s="2">
        <f t="shared" si="3"/>
        <v>-6.2208398133735681E-4</v>
      </c>
      <c r="K44" s="10">
        <f t="shared" si="4"/>
        <v>3.8698847983653687E-7</v>
      </c>
      <c r="L44" s="7"/>
      <c r="M44" s="6"/>
      <c r="N44" s="3">
        <v>43769</v>
      </c>
      <c r="O44" s="9">
        <v>32.299999999999997</v>
      </c>
      <c r="P44" s="2">
        <f t="shared" si="0"/>
        <v>0</v>
      </c>
      <c r="Q44" s="10">
        <f t="shared" si="5"/>
        <v>0</v>
      </c>
    </row>
    <row r="45" spans="2:17" x14ac:dyDescent="0.25">
      <c r="B45" s="3">
        <v>43523</v>
      </c>
      <c r="C45" s="9">
        <v>32.6</v>
      </c>
      <c r="D45" s="2">
        <f t="shared" si="1"/>
        <v>1.8750000000000044E-2</v>
      </c>
      <c r="E45" s="10">
        <f t="shared" si="2"/>
        <v>3.5156250000000167E-4</v>
      </c>
      <c r="G45" s="6"/>
      <c r="H45" s="3">
        <v>43651</v>
      </c>
      <c r="I45" s="9">
        <v>32.33</v>
      </c>
      <c r="J45" s="2">
        <f t="shared" si="3"/>
        <v>6.2247121070649154E-3</v>
      </c>
      <c r="K45" s="10">
        <f t="shared" si="4"/>
        <v>3.8747040815840542E-5</v>
      </c>
      <c r="L45" s="7"/>
      <c r="M45" s="6"/>
      <c r="N45" s="3">
        <v>43770</v>
      </c>
      <c r="O45" s="9">
        <v>32.33</v>
      </c>
      <c r="P45" s="2">
        <f t="shared" si="0"/>
        <v>9.2879256965947802E-4</v>
      </c>
      <c r="Q45" s="10">
        <f t="shared" si="5"/>
        <v>8.6265563745465629E-7</v>
      </c>
    </row>
    <row r="46" spans="2:17" x14ac:dyDescent="0.25">
      <c r="B46" s="3">
        <v>43524</v>
      </c>
      <c r="C46" s="9">
        <v>32.9</v>
      </c>
      <c r="D46" s="2">
        <f t="shared" si="1"/>
        <v>9.2024539877299735E-3</v>
      </c>
      <c r="E46" s="10">
        <f t="shared" si="2"/>
        <v>8.4685159396287286E-5</v>
      </c>
      <c r="G46" s="6"/>
      <c r="H46" s="3">
        <v>43654</v>
      </c>
      <c r="I46" s="9">
        <v>32.68</v>
      </c>
      <c r="J46" s="2">
        <f t="shared" si="3"/>
        <v>1.0825858335910963E-2</v>
      </c>
      <c r="K46" s="10">
        <f t="shared" si="4"/>
        <v>1.1719920870921289E-4</v>
      </c>
      <c r="L46" s="7"/>
      <c r="M46" s="6"/>
      <c r="N46" s="3">
        <v>43773</v>
      </c>
      <c r="O46" s="9">
        <v>32.53</v>
      </c>
      <c r="P46" s="2">
        <f t="shared" si="0"/>
        <v>6.1862047633777558E-3</v>
      </c>
      <c r="Q46" s="10">
        <f t="shared" si="5"/>
        <v>3.8269129374437638E-5</v>
      </c>
    </row>
    <row r="47" spans="2:17" x14ac:dyDescent="0.25">
      <c r="B47" s="3">
        <v>43525</v>
      </c>
      <c r="C47" s="9">
        <v>33</v>
      </c>
      <c r="D47" s="2">
        <f t="shared" si="1"/>
        <v>3.0395136778115935E-3</v>
      </c>
      <c r="E47" s="10">
        <f t="shared" si="2"/>
        <v>9.2386433976037597E-6</v>
      </c>
      <c r="G47" s="6"/>
      <c r="H47" s="3">
        <v>43655</v>
      </c>
      <c r="I47" s="9">
        <v>32.6</v>
      </c>
      <c r="J47" s="2">
        <f t="shared" si="3"/>
        <v>-2.4479804161566185E-3</v>
      </c>
      <c r="K47" s="10">
        <f t="shared" si="4"/>
        <v>5.9926081178863308E-6</v>
      </c>
      <c r="L47" s="7"/>
      <c r="M47" s="6"/>
      <c r="N47" s="3">
        <v>43774</v>
      </c>
      <c r="O47" s="9">
        <v>32.58</v>
      </c>
      <c r="P47" s="2">
        <f t="shared" si="0"/>
        <v>1.5370427297878007E-3</v>
      </c>
      <c r="Q47" s="10">
        <f t="shared" si="5"/>
        <v>2.3625003531935341E-6</v>
      </c>
    </row>
    <row r="48" spans="2:17" x14ac:dyDescent="0.25">
      <c r="B48" s="3">
        <v>43528</v>
      </c>
      <c r="C48" s="9">
        <v>33.229999999999997</v>
      </c>
      <c r="D48" s="2">
        <f t="shared" si="1"/>
        <v>6.9696969696968749E-3</v>
      </c>
      <c r="E48" s="10">
        <f t="shared" si="2"/>
        <v>4.8576675849401804E-5</v>
      </c>
      <c r="G48" s="6"/>
      <c r="H48" s="3">
        <v>43656</v>
      </c>
      <c r="I48" s="9">
        <v>32.75</v>
      </c>
      <c r="J48" s="2">
        <f t="shared" si="3"/>
        <v>4.6012269938649868E-3</v>
      </c>
      <c r="K48" s="10">
        <f t="shared" si="4"/>
        <v>2.1171289849071822E-5</v>
      </c>
      <c r="L48" s="7"/>
      <c r="M48" s="6"/>
      <c r="N48" s="3">
        <v>43775</v>
      </c>
      <c r="O48" s="9">
        <v>32.5</v>
      </c>
      <c r="P48" s="2">
        <f t="shared" si="0"/>
        <v>-2.4554941682012983E-3</v>
      </c>
      <c r="Q48" s="10">
        <f t="shared" si="5"/>
        <v>6.0294516100705858E-6</v>
      </c>
    </row>
    <row r="49" spans="2:17" x14ac:dyDescent="0.25">
      <c r="B49" s="3">
        <v>43529</v>
      </c>
      <c r="C49" s="9">
        <v>32.299999999999997</v>
      </c>
      <c r="D49" s="2">
        <f t="shared" si="1"/>
        <v>-2.7986758952753529E-2</v>
      </c>
      <c r="E49" s="10">
        <f t="shared" si="2"/>
        <v>7.8325867667952979E-4</v>
      </c>
      <c r="G49" s="6"/>
      <c r="H49" s="3">
        <v>43657</v>
      </c>
      <c r="I49" s="9">
        <v>33.1</v>
      </c>
      <c r="J49" s="2">
        <f t="shared" si="3"/>
        <v>1.0687022900763402E-2</v>
      </c>
      <c r="K49" s="10">
        <f t="shared" si="4"/>
        <v>1.1421245848144141E-4</v>
      </c>
      <c r="L49" s="7"/>
      <c r="M49" s="6"/>
      <c r="N49" s="3">
        <v>43776</v>
      </c>
      <c r="O49" s="9">
        <v>32.53</v>
      </c>
      <c r="P49" s="2">
        <f t="shared" si="0"/>
        <v>9.2307692307695807E-4</v>
      </c>
      <c r="Q49" s="10">
        <f t="shared" si="5"/>
        <v>8.5207100591722437E-7</v>
      </c>
    </row>
    <row r="50" spans="2:17" x14ac:dyDescent="0.25">
      <c r="B50" s="3">
        <v>43530</v>
      </c>
      <c r="C50" s="9">
        <v>32.33</v>
      </c>
      <c r="D50" s="2">
        <f t="shared" si="1"/>
        <v>9.2879256965947802E-4</v>
      </c>
      <c r="E50" s="10">
        <f t="shared" si="2"/>
        <v>8.6265563745465629E-7</v>
      </c>
      <c r="G50" s="6"/>
      <c r="H50" s="3">
        <v>43658</v>
      </c>
      <c r="I50" s="9">
        <v>32.950000000000003</v>
      </c>
      <c r="J50" s="2">
        <f t="shared" si="3"/>
        <v>-4.5317220543806217E-3</v>
      </c>
      <c r="K50" s="10">
        <f t="shared" si="4"/>
        <v>2.0536504778159722E-5</v>
      </c>
      <c r="L50" s="7"/>
      <c r="M50" s="6"/>
      <c r="N50" s="3">
        <v>43777</v>
      </c>
      <c r="O50" s="9">
        <v>32.43</v>
      </c>
      <c r="P50" s="2">
        <f t="shared" si="0"/>
        <v>-3.0740854595758199E-3</v>
      </c>
      <c r="Q50" s="10">
        <f t="shared" si="5"/>
        <v>9.4500014127754796E-6</v>
      </c>
    </row>
    <row r="51" spans="2:17" x14ac:dyDescent="0.25">
      <c r="B51" s="3">
        <v>43531</v>
      </c>
      <c r="C51" s="9">
        <v>32.340000000000003</v>
      </c>
      <c r="D51" s="2">
        <f t="shared" si="1"/>
        <v>3.0931023816904165E-4</v>
      </c>
      <c r="E51" s="10">
        <f t="shared" si="2"/>
        <v>9.567282343618927E-8</v>
      </c>
      <c r="G51" s="6"/>
      <c r="H51" s="3">
        <v>43661</v>
      </c>
      <c r="I51" s="9">
        <v>33.200000000000003</v>
      </c>
      <c r="J51" s="2">
        <f t="shared" si="3"/>
        <v>7.5872534142640358E-3</v>
      </c>
      <c r="K51" s="10">
        <f t="shared" si="4"/>
        <v>5.7566414372261266E-5</v>
      </c>
      <c r="L51" s="7"/>
      <c r="M51" s="6"/>
      <c r="N51" s="3">
        <v>43780</v>
      </c>
      <c r="O51" s="9">
        <v>32.450000000000003</v>
      </c>
      <c r="P51" s="2">
        <f t="shared" si="0"/>
        <v>6.1671292013577329E-4</v>
      </c>
      <c r="Q51" s="10">
        <f t="shared" si="5"/>
        <v>3.8033482586239267E-7</v>
      </c>
    </row>
    <row r="52" spans="2:17" x14ac:dyDescent="0.25">
      <c r="B52" s="3">
        <v>43532</v>
      </c>
      <c r="C52" s="9">
        <v>32.25</v>
      </c>
      <c r="D52" s="2">
        <f t="shared" si="1"/>
        <v>-2.7829313543600311E-3</v>
      </c>
      <c r="E52" s="10">
        <f t="shared" si="2"/>
        <v>7.7447069230801568E-6</v>
      </c>
      <c r="G52" s="6"/>
      <c r="H52" s="3">
        <v>43662</v>
      </c>
      <c r="I52" s="9">
        <v>33.130000000000003</v>
      </c>
      <c r="J52" s="2">
        <f t="shared" si="3"/>
        <v>-2.1084337349397673E-3</v>
      </c>
      <c r="K52" s="10">
        <f t="shared" si="4"/>
        <v>4.4454928146320573E-6</v>
      </c>
      <c r="L52" s="7"/>
      <c r="M52" s="6"/>
      <c r="N52" s="3">
        <v>43781</v>
      </c>
      <c r="O52" s="9">
        <v>32.4</v>
      </c>
      <c r="P52" s="2">
        <f t="shared" si="0"/>
        <v>-1.5408320493067568E-3</v>
      </c>
      <c r="Q52" s="10">
        <f t="shared" si="5"/>
        <v>2.37416340417086E-6</v>
      </c>
    </row>
    <row r="53" spans="2:17" x14ac:dyDescent="0.25">
      <c r="B53" s="3">
        <v>43535</v>
      </c>
      <c r="C53" s="9">
        <v>31.63</v>
      </c>
      <c r="D53" s="2">
        <f t="shared" si="1"/>
        <v>-1.9224806201550419E-2</v>
      </c>
      <c r="E53" s="10">
        <f t="shared" si="2"/>
        <v>3.6959317348717144E-4</v>
      </c>
      <c r="G53" s="6"/>
      <c r="H53" s="3">
        <v>43663</v>
      </c>
      <c r="I53" s="9">
        <v>33.299999999999997</v>
      </c>
      <c r="J53" s="2">
        <f t="shared" si="3"/>
        <v>5.1313009357076547E-3</v>
      </c>
      <c r="K53" s="10">
        <f t="shared" si="4"/>
        <v>2.6330249292794253E-5</v>
      </c>
      <c r="L53" s="7"/>
      <c r="M53" s="6"/>
      <c r="N53" s="3">
        <v>43782</v>
      </c>
      <c r="O53" s="9">
        <v>32.630000000000003</v>
      </c>
      <c r="P53" s="2">
        <f t="shared" si="0"/>
        <v>7.0987654320988887E-3</v>
      </c>
      <c r="Q53" s="10">
        <f t="shared" si="5"/>
        <v>5.0392470659962123E-5</v>
      </c>
    </row>
    <row r="54" spans="2:17" x14ac:dyDescent="0.25">
      <c r="B54" s="3">
        <v>43536</v>
      </c>
      <c r="C54" s="9">
        <v>31.75</v>
      </c>
      <c r="D54" s="2">
        <f t="shared" si="1"/>
        <v>3.7938665823585519E-3</v>
      </c>
      <c r="E54" s="10">
        <f t="shared" si="2"/>
        <v>1.4393423644736959E-5</v>
      </c>
      <c r="G54" s="6"/>
      <c r="H54" s="3">
        <v>43664</v>
      </c>
      <c r="I54" s="9">
        <v>33.18</v>
      </c>
      <c r="J54" s="2">
        <f t="shared" si="3"/>
        <v>-3.6036036036035269E-3</v>
      </c>
      <c r="K54" s="10">
        <f t="shared" si="4"/>
        <v>1.2985958931904325E-5</v>
      </c>
      <c r="L54" s="7"/>
      <c r="M54" s="6"/>
      <c r="N54" s="3">
        <v>43783</v>
      </c>
      <c r="O54" s="9">
        <v>32.380000000000003</v>
      </c>
      <c r="P54" s="2">
        <f t="shared" si="0"/>
        <v>-7.6616610481152307E-3</v>
      </c>
      <c r="Q54" s="10">
        <f t="shared" si="5"/>
        <v>5.8701050016206176E-5</v>
      </c>
    </row>
    <row r="55" spans="2:17" x14ac:dyDescent="0.25">
      <c r="B55" s="3">
        <v>43537</v>
      </c>
      <c r="C55" s="9">
        <v>31.8</v>
      </c>
      <c r="D55" s="2">
        <f t="shared" si="1"/>
        <v>1.5748031496063215E-3</v>
      </c>
      <c r="E55" s="10">
        <f t="shared" si="2"/>
        <v>2.4800049600099905E-6</v>
      </c>
      <c r="G55" s="6"/>
      <c r="H55" s="3">
        <v>43665</v>
      </c>
      <c r="I55" s="9">
        <v>33.28</v>
      </c>
      <c r="J55" s="2">
        <f t="shared" si="3"/>
        <v>3.0138637733574873E-3</v>
      </c>
      <c r="K55" s="10">
        <f t="shared" si="4"/>
        <v>9.0833748443566322E-6</v>
      </c>
      <c r="L55" s="7"/>
      <c r="M55" s="6"/>
      <c r="N55" s="3">
        <v>43784</v>
      </c>
      <c r="O55" s="9">
        <v>32.28</v>
      </c>
      <c r="P55" s="2">
        <f t="shared" si="0"/>
        <v>-3.0883261272390801E-3</v>
      </c>
      <c r="Q55" s="10">
        <f t="shared" si="5"/>
        <v>9.537758268187535E-6</v>
      </c>
    </row>
    <row r="56" spans="2:17" x14ac:dyDescent="0.25">
      <c r="B56" s="3">
        <v>43538</v>
      </c>
      <c r="C56" s="9">
        <v>31.75</v>
      </c>
      <c r="D56" s="2">
        <f t="shared" si="1"/>
        <v>-1.5723270440251794E-3</v>
      </c>
      <c r="E56" s="10">
        <f t="shared" si="2"/>
        <v>2.4722123333729587E-6</v>
      </c>
      <c r="G56" s="6"/>
      <c r="H56" s="3">
        <v>43668</v>
      </c>
      <c r="I56" s="9">
        <v>33.200000000000003</v>
      </c>
      <c r="J56" s="2">
        <f t="shared" si="3"/>
        <v>-2.4038461538461024E-3</v>
      </c>
      <c r="K56" s="10">
        <f t="shared" si="4"/>
        <v>5.7784763313606993E-6</v>
      </c>
      <c r="L56" s="7"/>
      <c r="M56" s="6"/>
      <c r="N56" s="3">
        <v>43787</v>
      </c>
      <c r="O56" s="9">
        <v>32.58</v>
      </c>
      <c r="P56" s="2">
        <f t="shared" si="0"/>
        <v>9.2936802973976815E-3</v>
      </c>
      <c r="Q56" s="10">
        <f t="shared" si="5"/>
        <v>8.6372493470237863E-5</v>
      </c>
    </row>
    <row r="57" spans="2:17" x14ac:dyDescent="0.25">
      <c r="B57" s="3">
        <v>43539</v>
      </c>
      <c r="C57" s="9">
        <v>31.5</v>
      </c>
      <c r="D57" s="2">
        <f t="shared" si="1"/>
        <v>-7.874015748031496E-3</v>
      </c>
      <c r="E57" s="10">
        <f t="shared" si="2"/>
        <v>6.2000124000247993E-5</v>
      </c>
      <c r="G57" s="6"/>
      <c r="H57" s="3">
        <v>43669</v>
      </c>
      <c r="I57" s="9">
        <v>33.15</v>
      </c>
      <c r="J57" s="2">
        <f t="shared" si="3"/>
        <v>-1.5060240963856704E-3</v>
      </c>
      <c r="K57" s="10">
        <f t="shared" si="4"/>
        <v>2.2681085788942749E-6</v>
      </c>
      <c r="L57" s="7"/>
      <c r="M57" s="6"/>
      <c r="N57" s="3">
        <v>43788</v>
      </c>
      <c r="O57" s="9">
        <v>32.4</v>
      </c>
      <c r="P57" s="2">
        <f t="shared" si="0"/>
        <v>-5.5248618784530306E-3</v>
      </c>
      <c r="Q57" s="10">
        <f t="shared" si="5"/>
        <v>3.0524098775983548E-5</v>
      </c>
    </row>
    <row r="58" spans="2:17" x14ac:dyDescent="0.25">
      <c r="B58" s="3">
        <v>43542</v>
      </c>
      <c r="C58" s="9">
        <v>31.15</v>
      </c>
      <c r="D58" s="2">
        <f t="shared" si="1"/>
        <v>-1.1111111111111157E-2</v>
      </c>
      <c r="E58" s="10">
        <f t="shared" si="2"/>
        <v>1.234567901234578E-4</v>
      </c>
      <c r="G58" s="6"/>
      <c r="H58" s="3">
        <v>43670</v>
      </c>
      <c r="I58" s="9">
        <v>32.9</v>
      </c>
      <c r="J58" s="2">
        <f t="shared" si="3"/>
        <v>-7.5414781297134239E-3</v>
      </c>
      <c r="K58" s="10">
        <f t="shared" si="4"/>
        <v>5.6873892380945881E-5</v>
      </c>
      <c r="L58" s="7"/>
      <c r="M58" s="6"/>
      <c r="N58" s="3">
        <v>43789</v>
      </c>
      <c r="O58" s="9">
        <v>32.43</v>
      </c>
      <c r="P58" s="2">
        <f t="shared" si="0"/>
        <v>9.2592592592596109E-4</v>
      </c>
      <c r="Q58" s="10">
        <f t="shared" si="5"/>
        <v>8.5733882030184838E-7</v>
      </c>
    </row>
    <row r="59" spans="2:17" x14ac:dyDescent="0.25">
      <c r="B59" s="3">
        <v>43543</v>
      </c>
      <c r="C59" s="9">
        <v>31.17</v>
      </c>
      <c r="D59" s="2">
        <f t="shared" si="1"/>
        <v>6.4205457463894469E-4</v>
      </c>
      <c r="E59" s="10">
        <f t="shared" si="2"/>
        <v>4.1223407681479619E-7</v>
      </c>
      <c r="G59" s="6"/>
      <c r="H59" s="3">
        <v>43671</v>
      </c>
      <c r="I59" s="9">
        <v>32.78</v>
      </c>
      <c r="J59" s="2">
        <f t="shared" si="3"/>
        <v>-3.6474164133737828E-3</v>
      </c>
      <c r="K59" s="10">
        <f t="shared" si="4"/>
        <v>1.330364649254847E-5</v>
      </c>
      <c r="L59" s="7"/>
      <c r="M59" s="6"/>
      <c r="N59" s="3">
        <v>43790</v>
      </c>
      <c r="O59" s="9">
        <v>32.299999999999997</v>
      </c>
      <c r="P59" s="2">
        <f t="shared" si="0"/>
        <v>-4.0086339808819782E-3</v>
      </c>
      <c r="Q59" s="10">
        <f t="shared" si="5"/>
        <v>1.6069146392681697E-5</v>
      </c>
    </row>
    <row r="60" spans="2:17" x14ac:dyDescent="0.25">
      <c r="B60" s="3">
        <v>43544</v>
      </c>
      <c r="C60" s="9">
        <v>31.68</v>
      </c>
      <c r="D60" s="2">
        <f t="shared" si="1"/>
        <v>1.6361886429258839E-2</v>
      </c>
      <c r="E60" s="10">
        <f t="shared" si="2"/>
        <v>2.6771132752396456E-4</v>
      </c>
      <c r="G60" s="6"/>
      <c r="H60" s="3">
        <v>43672</v>
      </c>
      <c r="I60" s="9">
        <v>32.799999999999997</v>
      </c>
      <c r="J60" s="2">
        <f t="shared" si="3"/>
        <v>6.1012812690652894E-4</v>
      </c>
      <c r="K60" s="10">
        <f t="shared" si="4"/>
        <v>3.7225633124246949E-7</v>
      </c>
      <c r="L60" s="7"/>
      <c r="M60" s="6"/>
      <c r="N60" s="3">
        <v>43791</v>
      </c>
      <c r="O60" s="9">
        <v>32.18</v>
      </c>
      <c r="P60" s="2">
        <f t="shared" si="0"/>
        <v>-3.7151702786376922E-3</v>
      </c>
      <c r="Q60" s="10">
        <f t="shared" si="5"/>
        <v>1.3802490199272868E-5</v>
      </c>
    </row>
    <row r="61" spans="2:17" x14ac:dyDescent="0.25">
      <c r="B61" s="3">
        <v>43545</v>
      </c>
      <c r="C61" s="9">
        <v>31.75</v>
      </c>
      <c r="D61" s="2">
        <f t="shared" si="1"/>
        <v>2.2095959595959686E-3</v>
      </c>
      <c r="E61" s="10">
        <f t="shared" si="2"/>
        <v>4.8823143046628296E-6</v>
      </c>
      <c r="G61" s="6"/>
      <c r="H61" s="3">
        <v>43675</v>
      </c>
      <c r="I61" s="9">
        <v>32.75</v>
      </c>
      <c r="J61" s="2">
        <f t="shared" si="3"/>
        <v>-1.5243902439023526E-3</v>
      </c>
      <c r="K61" s="10">
        <f t="shared" si="4"/>
        <v>2.3237656157046738E-6</v>
      </c>
      <c r="L61" s="7"/>
      <c r="M61" s="6"/>
      <c r="N61" s="3">
        <v>43794</v>
      </c>
      <c r="O61" s="9">
        <v>32.450000000000003</v>
      </c>
      <c r="P61" s="2">
        <f t="shared" si="0"/>
        <v>8.390304536979587E-3</v>
      </c>
      <c r="Q61" s="10">
        <f t="shared" si="5"/>
        <v>7.0397210223260238E-5</v>
      </c>
    </row>
    <row r="62" spans="2:17" x14ac:dyDescent="0.25">
      <c r="B62" s="3">
        <v>43546</v>
      </c>
      <c r="C62" s="9">
        <v>31.23</v>
      </c>
      <c r="D62" s="2">
        <f t="shared" si="1"/>
        <v>-1.6377952755905499E-2</v>
      </c>
      <c r="E62" s="10">
        <f t="shared" si="2"/>
        <v>2.6823733647467251E-4</v>
      </c>
      <c r="G62" s="6"/>
      <c r="H62" s="3">
        <v>43676</v>
      </c>
      <c r="I62" s="9">
        <v>32.75</v>
      </c>
      <c r="J62" s="2">
        <f t="shared" si="3"/>
        <v>0</v>
      </c>
      <c r="K62" s="10">
        <f t="shared" si="4"/>
        <v>0</v>
      </c>
      <c r="L62" s="7"/>
      <c r="M62" s="6"/>
      <c r="N62" s="3">
        <v>43795</v>
      </c>
      <c r="O62" s="9">
        <v>32.380000000000003</v>
      </c>
      <c r="P62" s="2">
        <f t="shared" si="0"/>
        <v>-2.1571648690292843E-3</v>
      </c>
      <c r="Q62" s="10">
        <f t="shared" si="5"/>
        <v>4.6533602721741297E-6</v>
      </c>
    </row>
    <row r="63" spans="2:17" x14ac:dyDescent="0.25">
      <c r="B63" s="3">
        <v>43549</v>
      </c>
      <c r="C63" s="9">
        <v>31.28</v>
      </c>
      <c r="D63" s="2">
        <f t="shared" si="1"/>
        <v>1.6010246557797217E-3</v>
      </c>
      <c r="E63" s="10">
        <f t="shared" si="2"/>
        <v>2.5632799484145762E-6</v>
      </c>
      <c r="G63" s="6"/>
      <c r="H63" s="3">
        <v>43677</v>
      </c>
      <c r="I63" s="9">
        <v>32.700000000000003</v>
      </c>
      <c r="J63" s="2">
        <f t="shared" si="3"/>
        <v>-1.5267175572518216E-3</v>
      </c>
      <c r="K63" s="10">
        <f t="shared" si="4"/>
        <v>2.3308664996209693E-6</v>
      </c>
      <c r="L63" s="7"/>
      <c r="M63" s="6"/>
      <c r="N63" s="3">
        <v>43796</v>
      </c>
      <c r="O63" s="9">
        <v>32.450000000000003</v>
      </c>
      <c r="P63" s="2">
        <f t="shared" si="0"/>
        <v>2.1618282890673341E-3</v>
      </c>
      <c r="Q63" s="10">
        <f t="shared" si="5"/>
        <v>4.6735015514117965E-6</v>
      </c>
    </row>
    <row r="64" spans="2:17" x14ac:dyDescent="0.25">
      <c r="B64" s="3">
        <v>43550</v>
      </c>
      <c r="C64" s="9">
        <v>31.58</v>
      </c>
      <c r="D64" s="2">
        <f t="shared" si="1"/>
        <v>9.5907928388745886E-3</v>
      </c>
      <c r="E64" s="10">
        <f t="shared" si="2"/>
        <v>9.198330727820809E-5</v>
      </c>
      <c r="G64" s="6"/>
      <c r="H64" s="3">
        <v>43678</v>
      </c>
      <c r="I64" s="9">
        <v>32.700000000000003</v>
      </c>
      <c r="J64" s="2">
        <f t="shared" si="3"/>
        <v>0</v>
      </c>
      <c r="K64" s="10">
        <f t="shared" si="4"/>
        <v>0</v>
      </c>
      <c r="L64" s="7"/>
      <c r="M64" s="6"/>
      <c r="N64" s="3">
        <v>43797</v>
      </c>
      <c r="O64" s="9">
        <v>32.35</v>
      </c>
      <c r="P64" s="2">
        <f t="shared" si="0"/>
        <v>-3.0816640986132946E-3</v>
      </c>
      <c r="Q64" s="10">
        <f t="shared" si="5"/>
        <v>9.4966536166820897E-6</v>
      </c>
    </row>
    <row r="65" spans="2:17" x14ac:dyDescent="0.25">
      <c r="B65" s="3">
        <v>43551</v>
      </c>
      <c r="C65" s="9">
        <v>31.55</v>
      </c>
      <c r="D65" s="2">
        <f t="shared" si="1"/>
        <v>-9.4996833438877723E-4</v>
      </c>
      <c r="E65" s="10">
        <f t="shared" si="2"/>
        <v>9.0243983634138764E-7</v>
      </c>
      <c r="G65" s="6"/>
      <c r="H65" s="3">
        <v>43679</v>
      </c>
      <c r="I65" s="9">
        <v>32.630000000000003</v>
      </c>
      <c r="J65" s="2">
        <f t="shared" si="3"/>
        <v>-2.1406727828746264E-3</v>
      </c>
      <c r="K65" s="10">
        <f t="shared" si="4"/>
        <v>4.5824799633401972E-6</v>
      </c>
      <c r="L65" s="7"/>
      <c r="M65" s="6"/>
      <c r="N65" s="3">
        <v>43798</v>
      </c>
      <c r="O65" s="9">
        <v>32.200000000000003</v>
      </c>
      <c r="P65" s="2">
        <f t="shared" si="0"/>
        <v>-4.6367851622874361E-3</v>
      </c>
      <c r="Q65" s="10">
        <f t="shared" si="5"/>
        <v>2.1499776641208926E-5</v>
      </c>
    </row>
    <row r="66" spans="2:17" x14ac:dyDescent="0.25">
      <c r="B66" s="3">
        <v>43552</v>
      </c>
      <c r="C66" s="9">
        <v>31.6</v>
      </c>
      <c r="D66" s="2">
        <f t="shared" si="1"/>
        <v>1.5847860538827482E-3</v>
      </c>
      <c r="E66" s="10">
        <f t="shared" si="2"/>
        <v>2.5115468365812531E-6</v>
      </c>
      <c r="G66" s="6"/>
      <c r="H66" s="3">
        <v>43682</v>
      </c>
      <c r="I66" s="9">
        <v>32.6</v>
      </c>
      <c r="J66" s="2">
        <f t="shared" si="3"/>
        <v>-9.1939932577386253E-4</v>
      </c>
      <c r="K66" s="10">
        <f t="shared" si="4"/>
        <v>8.4529512023343303E-7</v>
      </c>
      <c r="L66" s="7"/>
      <c r="M66" s="6"/>
      <c r="N66" s="3">
        <v>43801</v>
      </c>
      <c r="O66" s="9">
        <v>32.1</v>
      </c>
      <c r="P66" s="2">
        <f t="shared" si="0"/>
        <v>-3.1055900621118453E-3</v>
      </c>
      <c r="Q66" s="10">
        <f t="shared" si="5"/>
        <v>9.6446896338878542E-6</v>
      </c>
    </row>
    <row r="67" spans="2:17" x14ac:dyDescent="0.25">
      <c r="B67" s="3">
        <v>43553</v>
      </c>
      <c r="C67" s="9">
        <v>31.5</v>
      </c>
      <c r="D67" s="2">
        <f t="shared" si="1"/>
        <v>-3.1645569620253611E-3</v>
      </c>
      <c r="E67" s="10">
        <f t="shared" si="2"/>
        <v>1.0014420765903183E-5</v>
      </c>
      <c r="G67" s="6"/>
      <c r="H67" s="3">
        <v>43683</v>
      </c>
      <c r="I67" s="9">
        <v>32.700000000000003</v>
      </c>
      <c r="J67" s="2">
        <f t="shared" si="3"/>
        <v>3.0674846625767306E-3</v>
      </c>
      <c r="K67" s="10">
        <f t="shared" si="4"/>
        <v>9.4094621551434792E-6</v>
      </c>
      <c r="L67" s="7"/>
      <c r="M67" s="6"/>
      <c r="N67" s="3">
        <v>43802</v>
      </c>
      <c r="O67" s="9">
        <v>32.130000000000003</v>
      </c>
      <c r="P67" s="2">
        <f t="shared" si="0"/>
        <v>9.3457943925237183E-4</v>
      </c>
      <c r="Q67" s="10">
        <f t="shared" si="5"/>
        <v>8.7343872827327777E-7</v>
      </c>
    </row>
    <row r="68" spans="2:17" x14ac:dyDescent="0.25">
      <c r="B68" s="3">
        <v>43556</v>
      </c>
      <c r="C68" s="9">
        <v>31.4</v>
      </c>
      <c r="D68" s="2">
        <f t="shared" si="1"/>
        <v>-3.1746031746032197E-3</v>
      </c>
      <c r="E68" s="10">
        <f t="shared" si="2"/>
        <v>1.0078105316200841E-5</v>
      </c>
      <c r="G68" s="6"/>
      <c r="H68" s="3">
        <v>43684</v>
      </c>
      <c r="I68" s="9">
        <v>32.630000000000003</v>
      </c>
      <c r="J68" s="2">
        <f t="shared" si="3"/>
        <v>-2.1406727828746264E-3</v>
      </c>
      <c r="K68" s="10">
        <f t="shared" si="4"/>
        <v>4.5824799633401972E-6</v>
      </c>
      <c r="L68" s="7"/>
      <c r="M68" s="6"/>
      <c r="N68" s="3">
        <v>43803</v>
      </c>
      <c r="O68" s="9">
        <v>32.1</v>
      </c>
      <c r="P68" s="2">
        <f t="shared" si="0"/>
        <v>-9.3370681605979252E-4</v>
      </c>
      <c r="Q68" s="10">
        <f t="shared" si="5"/>
        <v>8.7180841835651522E-7</v>
      </c>
    </row>
    <row r="69" spans="2:17" x14ac:dyDescent="0.25">
      <c r="B69" s="3">
        <v>43557</v>
      </c>
      <c r="C69" s="9">
        <v>31.6</v>
      </c>
      <c r="D69" s="2">
        <f t="shared" si="1"/>
        <v>6.3694267515924472E-3</v>
      </c>
      <c r="E69" s="10">
        <f t="shared" si="2"/>
        <v>4.0569597143901516E-5</v>
      </c>
      <c r="G69" s="6"/>
      <c r="H69" s="3">
        <v>43685</v>
      </c>
      <c r="I69" s="9">
        <v>32.85</v>
      </c>
      <c r="J69" s="2">
        <f t="shared" si="3"/>
        <v>6.7422617223413684E-3</v>
      </c>
      <c r="K69" s="10">
        <f t="shared" si="4"/>
        <v>4.5458093132549596E-5</v>
      </c>
      <c r="L69" s="7"/>
      <c r="M69" s="6"/>
      <c r="N69" s="3">
        <v>43804</v>
      </c>
      <c r="O69" s="9">
        <v>32.15</v>
      </c>
      <c r="P69" s="2">
        <f t="shared" si="0"/>
        <v>1.5576323987538056E-3</v>
      </c>
      <c r="Q69" s="10">
        <f t="shared" si="5"/>
        <v>2.4262186896475343E-6</v>
      </c>
    </row>
    <row r="70" spans="2:17" x14ac:dyDescent="0.25">
      <c r="B70" s="3">
        <v>43558</v>
      </c>
      <c r="C70" s="9">
        <v>31.63</v>
      </c>
      <c r="D70" s="2">
        <f t="shared" si="1"/>
        <v>9.4936708860751846E-4</v>
      </c>
      <c r="E70" s="10">
        <f t="shared" si="2"/>
        <v>9.0129786893111584E-7</v>
      </c>
      <c r="G70" s="6"/>
      <c r="H70" s="3">
        <v>43686</v>
      </c>
      <c r="I70" s="9">
        <v>33</v>
      </c>
      <c r="J70" s="2">
        <f t="shared" si="3"/>
        <v>4.5662100456620568E-3</v>
      </c>
      <c r="K70" s="10">
        <f t="shared" si="4"/>
        <v>2.0850274181105082E-5</v>
      </c>
      <c r="L70" s="7"/>
      <c r="M70" s="6"/>
      <c r="N70" s="3">
        <v>43805</v>
      </c>
      <c r="O70" s="9">
        <v>32.1</v>
      </c>
      <c r="P70" s="2">
        <f t="shared" ref="P70:P83" si="6">(O70-O69)/O69</f>
        <v>-1.5552099533436131E-3</v>
      </c>
      <c r="Q70" s="10">
        <f t="shared" si="5"/>
        <v>2.4186779989790433E-6</v>
      </c>
    </row>
    <row r="71" spans="2:17" x14ac:dyDescent="0.25">
      <c r="B71" s="3">
        <v>43559</v>
      </c>
      <c r="C71" s="9">
        <v>31.8</v>
      </c>
      <c r="D71" s="2">
        <f t="shared" ref="D71:D89" si="7">(C71-C70)/C70</f>
        <v>5.3746443250079576E-3</v>
      </c>
      <c r="E71" s="10">
        <f t="shared" ref="E71:E89" si="8">D71^2</f>
        <v>2.8886801620340244E-5</v>
      </c>
      <c r="G71" s="6"/>
      <c r="H71" s="3">
        <v>43689</v>
      </c>
      <c r="I71" s="9">
        <v>32.950000000000003</v>
      </c>
      <c r="J71" s="2">
        <f t="shared" ref="J71:J89" si="9">(I71-I70)/I70</f>
        <v>-1.5151515151514291E-3</v>
      </c>
      <c r="K71" s="10">
        <f t="shared" ref="K71:K89" si="10">J71^2</f>
        <v>2.2956841138656712E-6</v>
      </c>
      <c r="L71" s="7"/>
      <c r="M71" s="6"/>
      <c r="N71" s="3">
        <v>43808</v>
      </c>
      <c r="O71" s="9">
        <v>32.200000000000003</v>
      </c>
      <c r="P71" s="2">
        <f t="shared" si="6"/>
        <v>3.1152647975078323E-3</v>
      </c>
      <c r="Q71" s="10">
        <f t="shared" ref="Q71:Q83" si="11">P71^2</f>
        <v>9.7048747585915146E-6</v>
      </c>
    </row>
    <row r="72" spans="2:17" x14ac:dyDescent="0.25">
      <c r="B72" s="3">
        <v>43560</v>
      </c>
      <c r="C72" s="9">
        <v>31.83</v>
      </c>
      <c r="D72" s="2">
        <f t="shared" si="7"/>
        <v>9.4339622641501834E-4</v>
      </c>
      <c r="E72" s="10">
        <f t="shared" si="8"/>
        <v>8.8999644001409659E-7</v>
      </c>
      <c r="G72" s="6"/>
      <c r="H72" s="3">
        <v>43690</v>
      </c>
      <c r="I72" s="9">
        <v>32.950000000000003</v>
      </c>
      <c r="J72" s="2">
        <f t="shared" si="9"/>
        <v>0</v>
      </c>
      <c r="K72" s="10">
        <f t="shared" si="10"/>
        <v>0</v>
      </c>
      <c r="L72" s="7"/>
      <c r="M72" s="6"/>
      <c r="N72" s="3">
        <v>43809</v>
      </c>
      <c r="O72" s="9">
        <v>32.130000000000003</v>
      </c>
      <c r="P72" s="2">
        <f t="shared" si="6"/>
        <v>-2.1739130434782696E-3</v>
      </c>
      <c r="Q72" s="10">
        <f t="shared" si="11"/>
        <v>4.7258979206049526E-6</v>
      </c>
    </row>
    <row r="73" spans="2:17" x14ac:dyDescent="0.25">
      <c r="B73" s="3">
        <v>43563</v>
      </c>
      <c r="C73" s="9">
        <v>31.75</v>
      </c>
      <c r="D73" s="2">
        <f t="shared" si="7"/>
        <v>-2.513352183474656E-3</v>
      </c>
      <c r="E73" s="10">
        <f t="shared" si="8"/>
        <v>6.3169391981768212E-6</v>
      </c>
      <c r="G73" s="6"/>
      <c r="H73" s="3">
        <v>43691</v>
      </c>
      <c r="I73" s="9">
        <v>32.799999999999997</v>
      </c>
      <c r="J73" s="2">
        <f t="shared" si="9"/>
        <v>-4.5523520485585937E-3</v>
      </c>
      <c r="K73" s="10">
        <f t="shared" si="10"/>
        <v>2.0723909174015626E-5</v>
      </c>
      <c r="L73" s="7"/>
      <c r="M73" s="6"/>
      <c r="N73" s="3">
        <v>43810</v>
      </c>
      <c r="O73" s="9">
        <v>32.200000000000003</v>
      </c>
      <c r="P73" s="2">
        <f t="shared" si="6"/>
        <v>2.1786492374727758E-3</v>
      </c>
      <c r="Q73" s="10">
        <f t="shared" si="11"/>
        <v>4.7465124999407071E-6</v>
      </c>
    </row>
    <row r="74" spans="2:17" x14ac:dyDescent="0.25">
      <c r="B74" s="3">
        <v>43564</v>
      </c>
      <c r="C74" s="9">
        <v>31.75</v>
      </c>
      <c r="D74" s="2">
        <f t="shared" si="7"/>
        <v>0</v>
      </c>
      <c r="E74" s="10">
        <f t="shared" si="8"/>
        <v>0</v>
      </c>
      <c r="G74" s="6"/>
      <c r="H74" s="3">
        <v>43692</v>
      </c>
      <c r="I74" s="9">
        <v>32.75</v>
      </c>
      <c r="J74" s="2">
        <f t="shared" si="9"/>
        <v>-1.5243902439023526E-3</v>
      </c>
      <c r="K74" s="10">
        <f t="shared" si="10"/>
        <v>2.3237656157046738E-6</v>
      </c>
      <c r="L74" s="7"/>
      <c r="M74" s="6"/>
      <c r="N74" s="3">
        <v>43811</v>
      </c>
      <c r="O74" s="9">
        <v>32.25</v>
      </c>
      <c r="P74" s="2">
        <f t="shared" si="6"/>
        <v>1.5527950310558123E-3</v>
      </c>
      <c r="Q74" s="10">
        <f t="shared" si="11"/>
        <v>2.4111724084716209E-6</v>
      </c>
    </row>
    <row r="75" spans="2:17" x14ac:dyDescent="0.25">
      <c r="B75" s="3">
        <v>43565</v>
      </c>
      <c r="C75" s="9">
        <v>31.98</v>
      </c>
      <c r="D75" s="2">
        <f t="shared" si="7"/>
        <v>7.2440944881889896E-3</v>
      </c>
      <c r="E75" s="10">
        <f t="shared" si="8"/>
        <v>5.24769049538101E-5</v>
      </c>
      <c r="G75" s="6"/>
      <c r="H75" s="3">
        <v>43693</v>
      </c>
      <c r="I75" s="9">
        <v>33.03</v>
      </c>
      <c r="J75" s="2">
        <f t="shared" si="9"/>
        <v>8.5496183206107221E-3</v>
      </c>
      <c r="K75" s="10">
        <f t="shared" si="10"/>
        <v>7.3095973428122509E-5</v>
      </c>
      <c r="L75" s="7"/>
      <c r="M75" s="6"/>
      <c r="N75" s="3">
        <v>43812</v>
      </c>
      <c r="O75" s="9">
        <v>32.35</v>
      </c>
      <c r="P75" s="2">
        <f t="shared" si="6"/>
        <v>3.1007751937984938E-3</v>
      </c>
      <c r="Q75" s="10">
        <f t="shared" si="11"/>
        <v>9.6148068024760865E-6</v>
      </c>
    </row>
    <row r="76" spans="2:17" x14ac:dyDescent="0.25">
      <c r="B76" s="3">
        <v>43566</v>
      </c>
      <c r="C76" s="9">
        <v>31.78</v>
      </c>
      <c r="D76" s="2">
        <f t="shared" si="7"/>
        <v>-6.2539086929330606E-3</v>
      </c>
      <c r="E76" s="10">
        <f t="shared" si="8"/>
        <v>3.9111373939543703E-5</v>
      </c>
      <c r="G76" s="6"/>
      <c r="H76" s="3">
        <v>43696</v>
      </c>
      <c r="I76" s="9">
        <v>32.83</v>
      </c>
      <c r="J76" s="2">
        <f t="shared" si="9"/>
        <v>-6.05510142294892E-3</v>
      </c>
      <c r="K76" s="10">
        <f t="shared" si="10"/>
        <v>3.6664253242198038E-5</v>
      </c>
      <c r="L76" s="7"/>
      <c r="M76" s="6"/>
      <c r="N76" s="3">
        <v>43815</v>
      </c>
      <c r="O76" s="9">
        <v>32.35</v>
      </c>
      <c r="P76" s="2">
        <f t="shared" si="6"/>
        <v>0</v>
      </c>
      <c r="Q76" s="10">
        <f t="shared" si="11"/>
        <v>0</v>
      </c>
    </row>
    <row r="77" spans="2:17" x14ac:dyDescent="0.25">
      <c r="B77" s="3">
        <v>43567</v>
      </c>
      <c r="C77" s="9">
        <v>31.88</v>
      </c>
      <c r="D77" s="2">
        <f t="shared" si="7"/>
        <v>3.146633102580172E-3</v>
      </c>
      <c r="E77" s="10">
        <f t="shared" si="8"/>
        <v>9.9012998822533194E-6</v>
      </c>
      <c r="G77" s="6"/>
      <c r="H77" s="3">
        <v>43697</v>
      </c>
      <c r="I77" s="9">
        <v>32.83</v>
      </c>
      <c r="J77" s="2">
        <f t="shared" si="9"/>
        <v>0</v>
      </c>
      <c r="K77" s="10">
        <f t="shared" si="10"/>
        <v>0</v>
      </c>
      <c r="L77" s="7"/>
      <c r="M77" s="6"/>
      <c r="N77" s="3">
        <v>43816</v>
      </c>
      <c r="O77" s="9">
        <v>32.35</v>
      </c>
      <c r="P77" s="2">
        <f t="shared" si="6"/>
        <v>0</v>
      </c>
      <c r="Q77" s="10">
        <f t="shared" si="11"/>
        <v>0</v>
      </c>
    </row>
    <row r="78" spans="2:17" x14ac:dyDescent="0.25">
      <c r="B78" s="3">
        <v>43570</v>
      </c>
      <c r="C78" s="9">
        <v>32.03</v>
      </c>
      <c r="D78" s="2">
        <f t="shared" si="7"/>
        <v>4.7051442910916608E-3</v>
      </c>
      <c r="E78" s="10">
        <f t="shared" si="8"/>
        <v>2.2138382799992446E-5</v>
      </c>
      <c r="G78" s="6"/>
      <c r="H78" s="3">
        <v>43698</v>
      </c>
      <c r="I78" s="9">
        <v>32.700000000000003</v>
      </c>
      <c r="J78" s="2">
        <f t="shared" si="9"/>
        <v>-3.9597928723726916E-3</v>
      </c>
      <c r="K78" s="10">
        <f t="shared" si="10"/>
        <v>1.5679959592093571E-5</v>
      </c>
      <c r="L78" s="7"/>
      <c r="M78" s="6"/>
      <c r="N78" s="3">
        <v>43817</v>
      </c>
      <c r="O78" s="9">
        <v>32.380000000000003</v>
      </c>
      <c r="P78" s="2">
        <f t="shared" si="6"/>
        <v>9.273570324575312E-4</v>
      </c>
      <c r="Q78" s="10">
        <f t="shared" si="11"/>
        <v>8.5999106564843857E-7</v>
      </c>
    </row>
    <row r="79" spans="2:17" x14ac:dyDescent="0.25">
      <c r="B79" s="3">
        <v>43571</v>
      </c>
      <c r="C79" s="9">
        <v>32.229999999999997</v>
      </c>
      <c r="D79" s="2">
        <f t="shared" si="7"/>
        <v>6.244146113018911E-3</v>
      </c>
      <c r="E79" s="10">
        <f t="shared" si="8"/>
        <v>3.8989360680729175E-5</v>
      </c>
      <c r="G79" s="6"/>
      <c r="H79" s="3">
        <v>43699</v>
      </c>
      <c r="I79" s="9">
        <v>32.450000000000003</v>
      </c>
      <c r="J79" s="2">
        <f t="shared" si="9"/>
        <v>-7.6452599388379195E-3</v>
      </c>
      <c r="K79" s="10">
        <f t="shared" si="10"/>
        <v>5.8449999532399986E-5</v>
      </c>
      <c r="L79" s="7"/>
      <c r="M79" s="6"/>
      <c r="N79" s="3">
        <v>43818</v>
      </c>
      <c r="O79" s="9">
        <v>32.58</v>
      </c>
      <c r="P79" s="2">
        <f t="shared" si="6"/>
        <v>6.1766522544779408E-3</v>
      </c>
      <c r="Q79" s="10">
        <f t="shared" si="11"/>
        <v>3.8151033072747429E-5</v>
      </c>
    </row>
    <row r="80" spans="2:17" x14ac:dyDescent="0.25">
      <c r="B80" s="3">
        <v>43572</v>
      </c>
      <c r="C80" s="9">
        <v>32.049999999999997</v>
      </c>
      <c r="D80" s="2">
        <f t="shared" si="7"/>
        <v>-5.584858827179638E-3</v>
      </c>
      <c r="E80" s="10">
        <f t="shared" si="8"/>
        <v>3.1190648119526321E-5</v>
      </c>
      <c r="G80" s="6"/>
      <c r="H80" s="3">
        <v>43700</v>
      </c>
      <c r="I80" s="9">
        <v>32.33</v>
      </c>
      <c r="J80" s="2">
        <f t="shared" si="9"/>
        <v>-3.6979969183360412E-3</v>
      </c>
      <c r="K80" s="10">
        <f t="shared" si="10"/>
        <v>1.3675181208022858E-5</v>
      </c>
      <c r="L80" s="7"/>
      <c r="M80" s="6"/>
      <c r="N80" s="3">
        <v>43819</v>
      </c>
      <c r="O80" s="9">
        <v>32.729999999999997</v>
      </c>
      <c r="P80" s="2">
        <f t="shared" si="6"/>
        <v>4.6040515653774892E-3</v>
      </c>
      <c r="Q80" s="10">
        <f t="shared" si="11"/>
        <v>2.1197290816654911E-5</v>
      </c>
    </row>
    <row r="81" spans="2:17" x14ac:dyDescent="0.25">
      <c r="B81" s="3">
        <v>43578</v>
      </c>
      <c r="C81" s="9">
        <v>32.130000000000003</v>
      </c>
      <c r="D81" s="2">
        <f t="shared" si="7"/>
        <v>2.4960998439939285E-3</v>
      </c>
      <c r="E81" s="10">
        <f t="shared" si="8"/>
        <v>6.2305144311865144E-6</v>
      </c>
      <c r="G81" s="6"/>
      <c r="H81" s="3">
        <v>43703</v>
      </c>
      <c r="I81" s="9">
        <v>32.229999999999997</v>
      </c>
      <c r="J81" s="2">
        <f t="shared" si="9"/>
        <v>-3.0931023816888779E-3</v>
      </c>
      <c r="K81" s="10">
        <f t="shared" si="10"/>
        <v>9.5672823436094096E-6</v>
      </c>
      <c r="L81" s="7"/>
      <c r="M81" s="6"/>
      <c r="N81" s="3">
        <v>43822</v>
      </c>
      <c r="O81" s="9">
        <v>32.6</v>
      </c>
      <c r="P81" s="2">
        <f t="shared" si="6"/>
        <v>-3.971891231286143E-3</v>
      </c>
      <c r="Q81" s="10">
        <f t="shared" si="11"/>
        <v>1.5775919953167752E-5</v>
      </c>
    </row>
    <row r="82" spans="2:17" x14ac:dyDescent="0.25">
      <c r="B82" s="3">
        <v>43579</v>
      </c>
      <c r="C82" s="9">
        <v>31.97</v>
      </c>
      <c r="D82" s="2">
        <f t="shared" si="7"/>
        <v>-4.9797696856521533E-3</v>
      </c>
      <c r="E82" s="10">
        <f t="shared" si="8"/>
        <v>2.4798106122140147E-5</v>
      </c>
      <c r="G82" s="6"/>
      <c r="H82" s="3">
        <v>43704</v>
      </c>
      <c r="I82" s="9">
        <v>32.15</v>
      </c>
      <c r="J82" s="2">
        <f t="shared" si="9"/>
        <v>-2.4821594787464568E-3</v>
      </c>
      <c r="K82" s="10">
        <f t="shared" si="10"/>
        <v>6.1611156779308818E-6</v>
      </c>
      <c r="L82" s="7"/>
      <c r="M82" s="6"/>
      <c r="N82" s="3">
        <v>43826</v>
      </c>
      <c r="O82" s="9">
        <v>32.299999999999997</v>
      </c>
      <c r="P82" s="2">
        <f t="shared" si="6"/>
        <v>-9.2024539877301921E-3</v>
      </c>
      <c r="Q82" s="10">
        <f t="shared" si="11"/>
        <v>8.4685159396291311E-5</v>
      </c>
    </row>
    <row r="83" spans="2:17" x14ac:dyDescent="0.25">
      <c r="B83" s="3">
        <v>43580</v>
      </c>
      <c r="C83" s="9">
        <v>31.9</v>
      </c>
      <c r="D83" s="2">
        <f t="shared" si="7"/>
        <v>-2.1895527056615665E-3</v>
      </c>
      <c r="E83" s="10">
        <f t="shared" si="8"/>
        <v>4.7941410508698868E-6</v>
      </c>
      <c r="G83" s="6"/>
      <c r="H83" s="3">
        <v>43705</v>
      </c>
      <c r="I83" s="9">
        <v>32.58</v>
      </c>
      <c r="J83" s="2">
        <f t="shared" si="9"/>
        <v>1.3374805598755824E-2</v>
      </c>
      <c r="K83" s="10">
        <f t="shared" si="10"/>
        <v>1.7888542480451014E-4</v>
      </c>
      <c r="L83" s="7"/>
      <c r="M83" s="6"/>
      <c r="N83" s="3">
        <v>43829</v>
      </c>
      <c r="O83" s="9">
        <v>32.35</v>
      </c>
      <c r="P83" s="2">
        <f t="shared" si="6"/>
        <v>1.5479876160992034E-3</v>
      </c>
      <c r="Q83" s="10">
        <f t="shared" si="11"/>
        <v>2.3962656595964945E-6</v>
      </c>
    </row>
    <row r="84" spans="2:17" x14ac:dyDescent="0.25">
      <c r="B84" s="3">
        <v>43581</v>
      </c>
      <c r="C84" s="9">
        <v>31.5</v>
      </c>
      <c r="D84" s="2">
        <f t="shared" si="7"/>
        <v>-1.2539184952978013E-2</v>
      </c>
      <c r="E84" s="10">
        <f t="shared" si="8"/>
        <v>1.572311592849902E-4</v>
      </c>
      <c r="G84" s="6"/>
      <c r="H84" s="3">
        <v>43706</v>
      </c>
      <c r="I84" s="9">
        <v>32.630000000000003</v>
      </c>
      <c r="J84" s="2">
        <f t="shared" si="9"/>
        <v>1.534683855125975E-3</v>
      </c>
      <c r="K84" s="10">
        <f t="shared" si="10"/>
        <v>2.3552545351843246E-6</v>
      </c>
      <c r="L84" s="7"/>
      <c r="M84" s="6"/>
      <c r="N84" s="1"/>
      <c r="P84" s="2"/>
    </row>
    <row r="85" spans="2:17" x14ac:dyDescent="0.25">
      <c r="B85" s="3">
        <v>43584</v>
      </c>
      <c r="C85" s="9">
        <v>31.88</v>
      </c>
      <c r="D85" s="2">
        <f t="shared" si="7"/>
        <v>1.2063492063492031E-2</v>
      </c>
      <c r="E85" s="10">
        <f t="shared" si="8"/>
        <v>1.4552784076593523E-4</v>
      </c>
      <c r="G85" s="6"/>
      <c r="H85" s="3">
        <v>43707</v>
      </c>
      <c r="I85" s="9">
        <v>32.729999999999997</v>
      </c>
      <c r="J85" s="2">
        <f t="shared" si="9"/>
        <v>3.0646644192459183E-3</v>
      </c>
      <c r="K85" s="10">
        <f t="shared" si="10"/>
        <v>9.3921680025919213E-6</v>
      </c>
      <c r="L85" s="7"/>
      <c r="M85" s="6"/>
      <c r="N85" s="12" t="s">
        <v>10</v>
      </c>
      <c r="O85" s="4"/>
      <c r="P85" s="4"/>
      <c r="Q85" s="4"/>
    </row>
    <row r="86" spans="2:17" x14ac:dyDescent="0.25">
      <c r="B86" s="3">
        <v>43585</v>
      </c>
      <c r="C86" s="9">
        <v>31.85</v>
      </c>
      <c r="D86" s="2">
        <f t="shared" si="7"/>
        <v>-9.4102885821824289E-4</v>
      </c>
      <c r="E86" s="10">
        <f t="shared" si="8"/>
        <v>8.8553531199952991E-7</v>
      </c>
      <c r="G86" s="6"/>
      <c r="H86" s="3">
        <v>43710</v>
      </c>
      <c r="I86" s="9">
        <v>32.25</v>
      </c>
      <c r="J86" s="2">
        <f t="shared" si="9"/>
        <v>-1.4665444546287714E-2</v>
      </c>
      <c r="K86" s="10">
        <f t="shared" si="10"/>
        <v>2.1507526374024005E-4</v>
      </c>
      <c r="L86" s="7"/>
      <c r="M86" s="6"/>
      <c r="N86" s="3" t="s">
        <v>7</v>
      </c>
      <c r="O86" s="9"/>
      <c r="P86" s="2"/>
      <c r="Q86" s="10">
        <f>AVERAGE(E6:E89,K5:K89,Q5:Q83)</f>
        <v>4.093040869067492E-5</v>
      </c>
    </row>
    <row r="87" spans="2:17" x14ac:dyDescent="0.25">
      <c r="B87" s="3">
        <v>43587</v>
      </c>
      <c r="C87" s="9">
        <v>31.95</v>
      </c>
      <c r="D87" s="2">
        <f t="shared" si="7"/>
        <v>3.1397174254316441E-3</v>
      </c>
      <c r="E87" s="10">
        <f t="shared" si="8"/>
        <v>9.8578255115591118E-6</v>
      </c>
      <c r="G87" s="6"/>
      <c r="H87" s="3">
        <v>43711</v>
      </c>
      <c r="I87" s="9">
        <v>32.380000000000003</v>
      </c>
      <c r="J87" s="2">
        <f t="shared" si="9"/>
        <v>4.0310077519380635E-3</v>
      </c>
      <c r="K87" s="10">
        <f t="shared" si="10"/>
        <v>1.6249023496184761E-5</v>
      </c>
      <c r="L87" s="7"/>
      <c r="M87" s="6"/>
      <c r="N87" s="3" t="s">
        <v>8</v>
      </c>
      <c r="O87" s="9"/>
      <c r="P87" s="2"/>
      <c r="Q87" s="10">
        <f>SQRT(Q86)</f>
        <v>6.397687761267732E-3</v>
      </c>
    </row>
    <row r="88" spans="2:17" x14ac:dyDescent="0.25">
      <c r="B88" s="3">
        <v>43588</v>
      </c>
      <c r="C88" s="9">
        <v>32</v>
      </c>
      <c r="D88" s="2">
        <f t="shared" si="7"/>
        <v>1.5649452269170803E-3</v>
      </c>
      <c r="E88" s="10">
        <f t="shared" si="8"/>
        <v>2.4490535632505517E-6</v>
      </c>
      <c r="G88" s="6"/>
      <c r="H88" s="3">
        <v>43712</v>
      </c>
      <c r="I88" s="9">
        <v>32.479999999999997</v>
      </c>
      <c r="J88" s="2">
        <f t="shared" si="9"/>
        <v>3.0883261272388607E-3</v>
      </c>
      <c r="K88" s="10">
        <f t="shared" si="10"/>
        <v>9.5377582681861797E-6</v>
      </c>
      <c r="L88" s="7"/>
      <c r="M88" s="6"/>
      <c r="N88" s="12" t="s">
        <v>9</v>
      </c>
      <c r="O88" s="4"/>
      <c r="P88" s="4"/>
      <c r="Q88" s="4"/>
    </row>
    <row r="89" spans="2:17" x14ac:dyDescent="0.25">
      <c r="B89" s="3">
        <v>43591</v>
      </c>
      <c r="C89" s="9">
        <v>32.1</v>
      </c>
      <c r="D89" s="2">
        <f t="shared" si="7"/>
        <v>3.1250000000000444E-3</v>
      </c>
      <c r="E89" s="10">
        <f t="shared" si="8"/>
        <v>9.765625000000278E-6</v>
      </c>
      <c r="G89" s="6"/>
      <c r="H89" s="3">
        <v>43713</v>
      </c>
      <c r="I89" s="9">
        <v>32.5</v>
      </c>
      <c r="J89" s="2">
        <f t="shared" si="9"/>
        <v>6.1576354679812584E-4</v>
      </c>
      <c r="K89" s="10">
        <f t="shared" si="10"/>
        <v>3.791647455654077E-7</v>
      </c>
      <c r="L89" s="7"/>
      <c r="M89" s="6"/>
      <c r="N89" s="3" t="s">
        <v>7</v>
      </c>
      <c r="O89" s="9"/>
      <c r="P89" s="2"/>
      <c r="Q89" s="10">
        <f>252*Q86</f>
        <v>1.031446299005008E-2</v>
      </c>
    </row>
    <row r="90" spans="2:17" x14ac:dyDescent="0.25">
      <c r="F90"/>
      <c r="N90" s="3" t="s">
        <v>8</v>
      </c>
      <c r="O90" s="9"/>
      <c r="P90" s="2"/>
      <c r="Q90" s="10">
        <f>SQRT(Q89)</f>
        <v>0.10156014469293592</v>
      </c>
    </row>
    <row r="91" spans="2:17" x14ac:dyDescent="0.25">
      <c r="F91"/>
      <c r="N91" s="3"/>
      <c r="O91" s="9"/>
      <c r="P91" s="2"/>
      <c r="Q91" s="10"/>
    </row>
    <row r="92" spans="2:17" x14ac:dyDescent="0.25">
      <c r="F92"/>
    </row>
    <row r="93" spans="2:17" x14ac:dyDescent="0.25">
      <c r="F93"/>
    </row>
    <row r="94" spans="2:17" x14ac:dyDescent="0.25">
      <c r="F94"/>
    </row>
    <row r="95" spans="2:17" x14ac:dyDescent="0.25">
      <c r="F95"/>
    </row>
    <row r="96" spans="2:17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</sheetData>
  <pageMargins left="0.70866141732283472" right="0.70866141732283472" top="0.74803149606299213" bottom="0.74803149606299213" header="0.31496062992125984" footer="0.31496062992125984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Volatility Estimation (NEXF1Y)</vt:lpstr>
      <vt:lpstr>'Volatility Estimation (NEXF1Y)'!Print_Area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</dc:creator>
  <cp:lastModifiedBy>X1</cp:lastModifiedBy>
  <cp:lastPrinted>2010-03-13T12:46:45Z</cp:lastPrinted>
  <dcterms:created xsi:type="dcterms:W3CDTF">2010-01-06T15:46:20Z</dcterms:created>
  <dcterms:modified xsi:type="dcterms:W3CDTF">2020-03-21T16:01:20Z</dcterms:modified>
</cp:coreProperties>
</file>