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16" documentId="8_{29F792E0-2332-4B6D-A22F-58429E9A29A0}" xr6:coauthVersionLast="45" xr6:coauthVersionMax="45" xr10:uidLastSave="{06AAB37A-CCDD-4CE9-BC74-3A3B3BB78B6D}"/>
  <bookViews>
    <workbookView xWindow="28680" yWindow="2310" windowWidth="29040" windowHeight="15840" xr2:uid="{F9A4EC67-D741-4F11-A91C-41E1C2EE5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29" i="1"/>
  <c r="D27" i="1"/>
  <c r="D26" i="1"/>
  <c r="D25" i="1"/>
  <c r="D24" i="1"/>
  <c r="D23" i="1"/>
  <c r="D22" i="1"/>
  <c r="F17" i="1"/>
  <c r="G13" i="1"/>
  <c r="G14" i="1"/>
  <c r="G15" i="1"/>
  <c r="G16" i="1"/>
  <c r="F13" i="1"/>
  <c r="F14" i="1"/>
  <c r="F15" i="1"/>
  <c r="F16" i="1"/>
  <c r="G12" i="1"/>
  <c r="H5" i="1"/>
  <c r="H6" i="1"/>
  <c r="H7" i="1"/>
  <c r="H8" i="1"/>
  <c r="H4" i="1"/>
  <c r="F12" i="1"/>
</calcChain>
</file>

<file path=xl/sharedStrings.xml><?xml version="1.0" encoding="utf-8"?>
<sst xmlns="http://schemas.openxmlformats.org/spreadsheetml/2006/main" count="36" uniqueCount="33">
  <si>
    <t>Concentrations of Standards</t>
  </si>
  <si>
    <t>Nominal 
Ethanol Concentration (% v/v)</t>
  </si>
  <si>
    <t>Sample 
Volume Used (mL)</t>
  </si>
  <si>
    <t>Volume 
of Added n-propanol (mL)</t>
  </si>
  <si>
    <t>Total 
Volume (mL)</t>
  </si>
  <si>
    <t>Actual 
Ethanol Volume (mL)</t>
  </si>
  <si>
    <t>n-propanol 
Concentration (% v/v)</t>
  </si>
  <si>
    <t>Actual 
Ethanol Concentration (% v/v)</t>
  </si>
  <si>
    <t>Calculation of Concentration of Ethanol in Unknown Beverage Sample</t>
  </si>
  <si>
    <t>Ethanol 
Concentration (% v/v)</t>
  </si>
  <si>
    <t>Peak 
area of ethanol signal (AU)</t>
  </si>
  <si>
    <t>1-propanol 
concentration (% v/v)</t>
  </si>
  <si>
    <t>Peak area of 1-propanol signal (AU)</t>
  </si>
  <si>
    <r>
      <t xml:space="preserve">Area (ethanol) </t>
    </r>
    <r>
      <rPr>
        <sz val="11"/>
        <color theme="1"/>
        <rFont val="Calibri"/>
        <family val="2"/>
      </rPr>
      <t>÷</t>
    </r>
    <r>
      <rPr>
        <sz val="11"/>
        <color theme="1"/>
        <rFont val="Calibri"/>
        <family val="2"/>
        <scheme val="minor"/>
      </rPr>
      <t xml:space="preserve"> Area (1-propanol)</t>
    </r>
  </si>
  <si>
    <t>Concentration (ethanol) ÷ Concentration (1-propanol)</t>
  </si>
  <si>
    <t>=F4/E4*100</t>
  </si>
  <si>
    <t>=F5/E5*100</t>
  </si>
  <si>
    <t>=F6/E6*100</t>
  </si>
  <si>
    <t>=F7/E7*100</t>
  </si>
  <si>
    <t>=F8/E8*100</t>
  </si>
  <si>
    <t>??</t>
  </si>
  <si>
    <t>Y-intercept</t>
  </si>
  <si>
    <t>Relative 
Concentrations</t>
  </si>
  <si>
    <t>Adjusted 
Relative Areas</t>
  </si>
  <si>
    <t>Slope (RRF)</t>
  </si>
  <si>
    <t>Concentration 
of Analyte</t>
  </si>
  <si>
    <t>=F17/F28*D17</t>
  </si>
  <si>
    <t>Unknown</t>
  </si>
  <si>
    <t>% v/v</t>
  </si>
  <si>
    <t>Total Volume 
of Analyte</t>
  </si>
  <si>
    <t>Sample Volume 
Used</t>
  </si>
  <si>
    <t>mL</t>
  </si>
  <si>
    <t>Actual 
Ethanol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</si>
</sst>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Plot of GC Vial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16557305336833E-2"/>
                  <c:y val="-5.5829323417906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Sheet1!$G$12:$G$16</c:f>
              <c:numCache>
                <c:formatCode>General</c:formatCode>
                <c:ptCount val="5"/>
                <c:pt idx="0">
                  <c:v>1.2</c:v>
                </c:pt>
                <c:pt idx="1">
                  <c:v>1.6</c:v>
                </c:pt>
                <c:pt idx="2">
                  <c:v>2</c:v>
                </c:pt>
                <c:pt idx="3">
                  <c:v>2.4</c:v>
                </c:pt>
                <c:pt idx="4">
                  <c:v>2.8</c:v>
                </c:pt>
              </c:numCache>
            </c:numRef>
          </c:xVal>
          <c:yVal>
            <c:numRef>
              <c:f>Sheet1!$F$12:$F$16</c:f>
              <c:numCache>
                <c:formatCode>0.0000</c:formatCode>
                <c:ptCount val="5"/>
                <c:pt idx="0">
                  <c:v>1.080831292432451</c:v>
                </c:pt>
                <c:pt idx="1">
                  <c:v>1.3021747341597547</c:v>
                </c:pt>
                <c:pt idx="2">
                  <c:v>1.4745587724508609</c:v>
                </c:pt>
                <c:pt idx="3">
                  <c:v>1.7293681703319363</c:v>
                </c:pt>
                <c:pt idx="4">
                  <c:v>1.960559693731599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D-4B74-9CD8-7B2B05DF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82207"/>
        <c:axId val="787905967"/>
      </c:scatterChart>
      <c:valAx>
        <c:axId val="78868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05967"/>
        <c:crosses val="autoZero"/>
        <c:crossBetween val="midCat"/>
      </c:valAx>
      <c:valAx>
        <c:axId val="7879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8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Calibration Plot of GC Vial Solutions Through Origin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240157480314966E-3"/>
                  <c:y val="-2.9628900554097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Sheet1!$C$22:$C$26</c:f>
              <c:numCache>
                <c:formatCode>General</c:formatCode>
                <c:ptCount val="5"/>
                <c:pt idx="0">
                  <c:v>1.2</c:v>
                </c:pt>
                <c:pt idx="1">
                  <c:v>1.6</c:v>
                </c:pt>
                <c:pt idx="2">
                  <c:v>2</c:v>
                </c:pt>
                <c:pt idx="3">
                  <c:v>2.4</c:v>
                </c:pt>
                <c:pt idx="4">
                  <c:v>2.8</c:v>
                </c:pt>
              </c:numCache>
            </c:numRef>
          </c:xVal>
          <c:yVal>
            <c:numRef>
              <c:f>Sheet1!$D$22:$D$26</c:f>
              <c:numCache>
                <c:formatCode>0.0000</c:formatCode>
                <c:ptCount val="5"/>
                <c:pt idx="0">
                  <c:v>0.664631292432451</c:v>
                </c:pt>
                <c:pt idx="1">
                  <c:v>0.8859747341597547</c:v>
                </c:pt>
                <c:pt idx="2">
                  <c:v>1.0583587724508607</c:v>
                </c:pt>
                <c:pt idx="3">
                  <c:v>1.3131681703319362</c:v>
                </c:pt>
                <c:pt idx="4">
                  <c:v>1.5443596937315989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7-4897-A08F-43AC9422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75551"/>
        <c:axId val="663084111"/>
      </c:scatterChart>
      <c:valAx>
        <c:axId val="9846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84111"/>
        <c:crosses val="autoZero"/>
        <c:crossBetween val="midCat"/>
      </c:valAx>
      <c:valAx>
        <c:axId val="6630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7</xdr:row>
      <xdr:rowOff>57150</xdr:rowOff>
    </xdr:from>
    <xdr:to>
      <xdr:col>16</xdr:col>
      <xdr:colOff>495300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C5EA1-5216-464A-A48F-997E62043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138111</xdr:colOff>
      <xdr:row>18</xdr:row>
      <xdr:rowOff>66675</xdr:rowOff>
    </xdr:from>
    <xdr:to>
      <xdr:col>17</xdr:col>
      <xdr:colOff>95250</xdr:colOff>
      <xdr:row>29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E6A9E-2901-40F8-8DBB-E09604ACB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70E4-6441-4CA7-ACA4-A9BE37C6756A}">
  <dimension ref="B2:I33"/>
  <sheetViews>
    <sheetView tabSelected="1" topLeftCell="A7" workbookViewId="0">
      <selection activeCell="F17" sqref="F12:F17"/>
    </sheetView>
  </sheetViews>
  <sheetFormatPr defaultRowHeight="15" x14ac:dyDescent="0.25"/>
  <cols>
    <col min="2" max="2" width="13.28515625" customWidth="1"/>
    <col min="3" max="3" width="14.85546875" customWidth="1"/>
    <col min="4" max="4" width="15.7109375" customWidth="1"/>
    <col min="5" max="5" width="16.42578125" customWidth="1"/>
    <col min="6" max="6" width="13" customWidth="1"/>
    <col min="7" max="7" width="14.28515625" customWidth="1"/>
    <col min="8" max="8" width="13.42578125" customWidth="1"/>
    <col min="9" max="9" width="14.28515625" customWidth="1"/>
  </cols>
  <sheetData>
    <row r="2" spans="2:9" x14ac:dyDescent="0.25">
      <c r="B2" s="8" t="s">
        <v>0</v>
      </c>
      <c r="C2" s="8"/>
      <c r="D2" s="8"/>
      <c r="E2" s="8"/>
      <c r="F2" s="8"/>
      <c r="G2" s="8"/>
      <c r="H2" s="8"/>
      <c r="I2" s="2"/>
    </row>
    <row r="3" spans="2:9" ht="60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9" x14ac:dyDescent="0.25">
      <c r="B4" s="3">
        <v>30</v>
      </c>
      <c r="C4" s="4">
        <v>1</v>
      </c>
      <c r="D4">
        <v>0.25</v>
      </c>
      <c r="E4">
        <v>1.25</v>
      </c>
      <c r="F4" s="4">
        <v>0.3</v>
      </c>
      <c r="G4">
        <v>20</v>
      </c>
      <c r="H4" s="6">
        <f>F4/E4*100</f>
        <v>24</v>
      </c>
      <c r="I4" s="5" t="s">
        <v>15</v>
      </c>
    </row>
    <row r="5" spans="2:9" x14ac:dyDescent="0.25">
      <c r="B5" s="3">
        <v>40</v>
      </c>
      <c r="C5" s="4">
        <v>1</v>
      </c>
      <c r="D5">
        <v>0.25</v>
      </c>
      <c r="E5">
        <v>1.25</v>
      </c>
      <c r="F5" s="4">
        <v>0.4</v>
      </c>
      <c r="G5">
        <v>20</v>
      </c>
      <c r="H5" s="6">
        <f t="shared" ref="H5:H8" si="0">F5/E5*100</f>
        <v>32</v>
      </c>
      <c r="I5" s="5" t="s">
        <v>16</v>
      </c>
    </row>
    <row r="6" spans="2:9" x14ac:dyDescent="0.25">
      <c r="B6" s="3">
        <v>50</v>
      </c>
      <c r="C6" s="4">
        <v>1</v>
      </c>
      <c r="D6">
        <v>0.25</v>
      </c>
      <c r="E6">
        <v>1.25</v>
      </c>
      <c r="F6" s="4">
        <v>0.5</v>
      </c>
      <c r="G6">
        <v>20</v>
      </c>
      <c r="H6" s="6">
        <f t="shared" si="0"/>
        <v>40</v>
      </c>
      <c r="I6" s="5" t="s">
        <v>17</v>
      </c>
    </row>
    <row r="7" spans="2:9" x14ac:dyDescent="0.25">
      <c r="B7" s="3">
        <v>60</v>
      </c>
      <c r="C7" s="4">
        <v>1</v>
      </c>
      <c r="D7">
        <v>0.25</v>
      </c>
      <c r="E7">
        <v>1.25</v>
      </c>
      <c r="F7" s="4">
        <v>0.6</v>
      </c>
      <c r="G7">
        <v>20</v>
      </c>
      <c r="H7" s="6">
        <f t="shared" si="0"/>
        <v>48</v>
      </c>
      <c r="I7" s="5" t="s">
        <v>18</v>
      </c>
    </row>
    <row r="8" spans="2:9" x14ac:dyDescent="0.25">
      <c r="B8" s="3">
        <v>70</v>
      </c>
      <c r="C8" s="4">
        <v>1</v>
      </c>
      <c r="D8">
        <v>0.25</v>
      </c>
      <c r="E8">
        <v>1.25</v>
      </c>
      <c r="F8" s="4">
        <v>0.7</v>
      </c>
      <c r="G8">
        <v>20</v>
      </c>
      <c r="H8" s="6">
        <f t="shared" si="0"/>
        <v>55.999999999999993</v>
      </c>
      <c r="I8" s="5" t="s">
        <v>19</v>
      </c>
    </row>
    <row r="10" spans="2:9" x14ac:dyDescent="0.25">
      <c r="B10" t="s">
        <v>8</v>
      </c>
    </row>
    <row r="11" spans="2:9" ht="60" x14ac:dyDescent="0.25"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</row>
    <row r="12" spans="2:9" x14ac:dyDescent="0.25">
      <c r="B12" s="6">
        <v>24</v>
      </c>
      <c r="C12">
        <v>21025864</v>
      </c>
      <c r="D12" s="7">
        <v>20</v>
      </c>
      <c r="E12">
        <v>19453419</v>
      </c>
      <c r="F12" s="9">
        <f>C12/E12</f>
        <v>1.080831292432451</v>
      </c>
      <c r="G12">
        <f>B12/D12</f>
        <v>1.2</v>
      </c>
    </row>
    <row r="13" spans="2:9" x14ac:dyDescent="0.25">
      <c r="B13" s="6">
        <v>32</v>
      </c>
      <c r="C13">
        <v>35654250</v>
      </c>
      <c r="D13" s="7">
        <v>20</v>
      </c>
      <c r="E13">
        <v>27380542</v>
      </c>
      <c r="F13" s="9">
        <f t="shared" ref="F13:F17" si="1">C13/E13</f>
        <v>1.3021747341597547</v>
      </c>
      <c r="G13">
        <f t="shared" ref="G13:G16" si="2">B13/D13</f>
        <v>1.6</v>
      </c>
    </row>
    <row r="14" spans="2:9" x14ac:dyDescent="0.25">
      <c r="B14" s="6">
        <v>40</v>
      </c>
      <c r="C14">
        <v>28792037</v>
      </c>
      <c r="D14" s="7">
        <v>20</v>
      </c>
      <c r="E14">
        <v>19525866</v>
      </c>
      <c r="F14" s="9">
        <f t="shared" si="1"/>
        <v>1.4745587724508609</v>
      </c>
      <c r="G14">
        <f t="shared" si="2"/>
        <v>2</v>
      </c>
    </row>
    <row r="15" spans="2:9" x14ac:dyDescent="0.25">
      <c r="B15" s="6">
        <v>48</v>
      </c>
      <c r="C15">
        <v>40944085</v>
      </c>
      <c r="D15" s="7">
        <v>20</v>
      </c>
      <c r="E15">
        <v>23675748</v>
      </c>
      <c r="F15" s="9">
        <f t="shared" si="1"/>
        <v>1.7293681703319363</v>
      </c>
      <c r="G15">
        <f t="shared" si="2"/>
        <v>2.4</v>
      </c>
    </row>
    <row r="16" spans="2:9" x14ac:dyDescent="0.25">
      <c r="B16" s="6">
        <v>55.999999999999993</v>
      </c>
      <c r="C16">
        <v>55397063</v>
      </c>
      <c r="D16" s="7">
        <v>20</v>
      </c>
      <c r="E16">
        <v>28255739</v>
      </c>
      <c r="F16" s="9">
        <f t="shared" si="1"/>
        <v>1.960559693731599</v>
      </c>
      <c r="G16">
        <f t="shared" si="2"/>
        <v>2.8</v>
      </c>
    </row>
    <row r="17" spans="2:7" x14ac:dyDescent="0.25">
      <c r="B17" t="s">
        <v>20</v>
      </c>
      <c r="C17">
        <v>47585554</v>
      </c>
      <c r="D17" s="7">
        <v>20</v>
      </c>
      <c r="E17">
        <v>36503776</v>
      </c>
      <c r="F17" s="9">
        <f t="shared" si="1"/>
        <v>1.3035789502981829</v>
      </c>
      <c r="G17" t="s">
        <v>20</v>
      </c>
    </row>
    <row r="20" spans="2:7" x14ac:dyDescent="0.25">
      <c r="D20" t="s">
        <v>21</v>
      </c>
      <c r="F20">
        <v>0.41620000000000001</v>
      </c>
    </row>
    <row r="21" spans="2:7" ht="45" x14ac:dyDescent="0.25">
      <c r="C21" s="1" t="s">
        <v>22</v>
      </c>
      <c r="D21" s="1" t="s">
        <v>23</v>
      </c>
    </row>
    <row r="22" spans="2:7" x14ac:dyDescent="0.25">
      <c r="C22">
        <v>1.2</v>
      </c>
      <c r="D22" s="9">
        <f>F12-F20</f>
        <v>0.664631292432451</v>
      </c>
    </row>
    <row r="23" spans="2:7" x14ac:dyDescent="0.25">
      <c r="C23">
        <v>1.6</v>
      </c>
      <c r="D23" s="9">
        <f>F13-F20</f>
        <v>0.8859747341597547</v>
      </c>
    </row>
    <row r="24" spans="2:7" x14ac:dyDescent="0.25">
      <c r="C24">
        <v>2</v>
      </c>
      <c r="D24" s="9">
        <f>F14-F20</f>
        <v>1.0583587724508607</v>
      </c>
    </row>
    <row r="25" spans="2:7" x14ac:dyDescent="0.25">
      <c r="C25">
        <v>2.4</v>
      </c>
      <c r="D25" s="9">
        <f>F15-F20</f>
        <v>1.3131681703319362</v>
      </c>
    </row>
    <row r="26" spans="2:7" x14ac:dyDescent="0.25">
      <c r="C26">
        <v>2.8</v>
      </c>
      <c r="D26" s="9">
        <f>F16-F20</f>
        <v>1.5443596937315989</v>
      </c>
    </row>
    <row r="27" spans="2:7" x14ac:dyDescent="0.25">
      <c r="C27" t="s">
        <v>27</v>
      </c>
      <c r="D27" s="9">
        <f>F17-F20</f>
        <v>0.88737895029818292</v>
      </c>
    </row>
    <row r="28" spans="2:7" x14ac:dyDescent="0.25">
      <c r="D28" t="s">
        <v>24</v>
      </c>
      <c r="F28">
        <v>0.54669999999999996</v>
      </c>
    </row>
    <row r="29" spans="2:7" ht="30" x14ac:dyDescent="0.25">
      <c r="D29" s="1" t="s">
        <v>25</v>
      </c>
      <c r="E29" s="5" t="s">
        <v>26</v>
      </c>
      <c r="F29" s="4">
        <f>D27*D17/F28</f>
        <v>32.463104089928038</v>
      </c>
      <c r="G29" t="s">
        <v>28</v>
      </c>
    </row>
    <row r="30" spans="2:7" ht="30" x14ac:dyDescent="0.25">
      <c r="D30" s="1" t="s">
        <v>29</v>
      </c>
      <c r="F30" s="4">
        <v>1</v>
      </c>
      <c r="G30" t="s">
        <v>31</v>
      </c>
    </row>
    <row r="31" spans="2:7" ht="30" x14ac:dyDescent="0.25">
      <c r="D31" s="1" t="s">
        <v>30</v>
      </c>
      <c r="F31" s="4">
        <v>1.25</v>
      </c>
      <c r="G31" t="s">
        <v>31</v>
      </c>
    </row>
    <row r="33" spans="4:7" ht="45" x14ac:dyDescent="0.25">
      <c r="D33" s="1" t="s">
        <v>32</v>
      </c>
      <c r="F33" s="4">
        <f>F29*F31/F30</f>
        <v>40.578880112410047</v>
      </c>
      <c r="G33" t="s">
        <v>28</v>
      </c>
    </row>
  </sheetData>
  <mergeCells count="1">
    <mergeCell ref="B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 Shi</cp:lastModifiedBy>
  <dcterms:created xsi:type="dcterms:W3CDTF">2020-11-16T22:21:57Z</dcterms:created>
  <dcterms:modified xsi:type="dcterms:W3CDTF">2020-11-17T20:42:48Z</dcterms:modified>
</cp:coreProperties>
</file>