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210" documentId="8_{2BD6A71B-88EC-4A91-81D4-4E516E4DE34D}" xr6:coauthVersionLast="45" xr6:coauthVersionMax="45" xr10:uidLastSave="{CDFB89B5-F5A2-4ADC-946C-124CBD0A7F83}"/>
  <bookViews>
    <workbookView xWindow="-19320" yWindow="-120" windowWidth="19440" windowHeight="15150" xr2:uid="{978023A6-EECD-443F-8975-CE42514B9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4" i="1"/>
  <c r="F43" i="1"/>
  <c r="F42" i="1"/>
  <c r="F41" i="1"/>
  <c r="F36" i="1" l="1"/>
  <c r="G33" i="1"/>
  <c r="G34" i="1"/>
  <c r="G35" i="1"/>
  <c r="G32" i="1"/>
  <c r="F33" i="1"/>
  <c r="F34" i="1"/>
  <c r="F35" i="1"/>
  <c r="F32" i="1"/>
  <c r="F11" i="1"/>
  <c r="F10" i="1"/>
  <c r="D11" i="1"/>
  <c r="D10" i="1"/>
</calcChain>
</file>

<file path=xl/sharedStrings.xml><?xml version="1.0" encoding="utf-8"?>
<sst xmlns="http://schemas.openxmlformats.org/spreadsheetml/2006/main" count="61" uniqueCount="53">
  <si>
    <t>Chromatogram Data</t>
  </si>
  <si>
    <t>Peak #</t>
  </si>
  <si>
    <t>Compound</t>
  </si>
  <si>
    <t>Peak Area</t>
  </si>
  <si>
    <t>Caffeine</t>
  </si>
  <si>
    <t>Benzoic Acid</t>
  </si>
  <si>
    <t>Benzophenone</t>
  </si>
  <si>
    <t>Molar Response Ratio Calculations</t>
  </si>
  <si>
    <t>Substance</t>
  </si>
  <si>
    <t>Relative Area</t>
  </si>
  <si>
    <t>Benzophenone (IS)</t>
  </si>
  <si>
    <t>=Area of Analyte/
Area of IS</t>
  </si>
  <si>
    <t>Ratio of Conc.</t>
  </si>
  <si>
    <t>=Conc. of analyte/
conc. of IS</t>
  </si>
  <si>
    <t>Molar Response Ratio</t>
  </si>
  <si>
    <t>=Area/Conc. Of 
Substance</t>
  </si>
  <si>
    <t>Desired concentration of caffeine solution (mM)</t>
  </si>
  <si>
    <t>Desired volume of caffeine solution (mL)</t>
  </si>
  <si>
    <t>Required volume of stock 1.0 mM caffeine solution (mL)</t>
  </si>
  <si>
    <t>Required volume of water</t>
  </si>
  <si>
    <t>Concentration of benzophenone after mixture (mM)</t>
  </si>
  <si>
    <t>Concentration of caffeine after mixture (mM)</t>
  </si>
  <si>
    <t>Calibration Dilution Calculations</t>
  </si>
  <si>
    <t>Nominal Concentration</t>
  </si>
  <si>
    <t>Peak Area of Caffeine</t>
  </si>
  <si>
    <t>Peak area of IS</t>
  </si>
  <si>
    <t>0.2 mM</t>
  </si>
  <si>
    <t>0.4 mM</t>
  </si>
  <si>
    <t>0.6 mM</t>
  </si>
  <si>
    <t>0.8 mM</t>
  </si>
  <si>
    <t>Unknown</t>
  </si>
  <si>
    <t>Calculation Table for RRF</t>
  </si>
  <si>
    <t>Caffeine Conc. (mM)</t>
  </si>
  <si>
    <t>Peak Area of Caffeine (AU)</t>
  </si>
  <si>
    <t>Benzophenone 
Conc. (mM)</t>
  </si>
  <si>
    <t>Peak Area of 
Benzophenone Signal (AU)</t>
  </si>
  <si>
    <t>Area (Caffeine) / 
Area (IS)</t>
  </si>
  <si>
    <t>Conc. (Caffeine) / 
Conc. (IS)</t>
  </si>
  <si>
    <t>Slope of regression equation</t>
  </si>
  <si>
    <t>Area ratio of analyte to IS in unknown</t>
  </si>
  <si>
    <t>=F36</t>
  </si>
  <si>
    <t>Y-intercept of regression equation</t>
  </si>
  <si>
    <t>Calculated Concentration Ratio</t>
  </si>
  <si>
    <t>=(F41-F40)/F39</t>
  </si>
  <si>
    <t>Calculated Concentration of Caffeine</t>
  </si>
  <si>
    <t>mM</t>
  </si>
  <si>
    <t>Concentration of Benzophenone</t>
  </si>
  <si>
    <t>=F42*F43</t>
  </si>
  <si>
    <t>Volume of measured unknown</t>
  </si>
  <si>
    <t>mL</t>
  </si>
  <si>
    <t>Volume of unknown used</t>
  </si>
  <si>
    <t>Actual concentration of caffeine</t>
  </si>
  <si>
    <t>=F44*F45/F46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</si>
</sst>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wrapText="1"/>
    </xf>
    <xf numFmtId="170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Plot for Caffeine</a:t>
            </a:r>
            <a:r>
              <a:rPr lang="en-US" baseline="0"/>
              <a:t> vs Benzophenone Internal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</c:numCache>
            </c:numRef>
          </c:xVal>
          <c:yVal>
            <c:numRef>
              <c:f>Sheet1!$F$32:$F$35</c:f>
              <c:numCache>
                <c:formatCode>General</c:formatCode>
                <c:ptCount val="4"/>
                <c:pt idx="0">
                  <c:v>0.17974934157042738</c:v>
                </c:pt>
                <c:pt idx="1">
                  <c:v>0.34848108617794904</c:v>
                </c:pt>
                <c:pt idx="2">
                  <c:v>0.5313271686299279</c:v>
                </c:pt>
                <c:pt idx="3">
                  <c:v>0.62810410688452267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E-448E-BB79-367737C0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99791"/>
        <c:axId val="1562099375"/>
      </c:scatterChart>
      <c:valAx>
        <c:axId val="15620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 (Caffeine</a:t>
                </a:r>
                <a:r>
                  <a:rPr lang="en-US" baseline="0"/>
                  <a:t>) / Conc. (Benzophenone)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99375"/>
        <c:crosses val="autoZero"/>
        <c:crossBetween val="midCat"/>
      </c:valAx>
      <c:valAx>
        <c:axId val="15620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(Caffeine)</a:t>
                </a:r>
                <a:r>
                  <a:rPr lang="en-US" baseline="0"/>
                  <a:t> / Area (Benzophenone)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9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614363</xdr:colOff>
      <xdr:row>25</xdr:row>
      <xdr:rowOff>33337</xdr:rowOff>
    </xdr:from>
    <xdr:to>
      <xdr:col>15</xdr:col>
      <xdr:colOff>388144</xdr:colOff>
      <xdr:row>40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34E74-C403-400C-B628-3F8AB4D0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7BCB-2C48-4454-8EB7-C1CF1C0758D9}">
  <dimension ref="B2:G47"/>
  <sheetViews>
    <sheetView tabSelected="1" workbookViewId="0">
      <selection activeCell="F43" sqref="F43"/>
    </sheetView>
  </sheetViews>
  <sheetFormatPr defaultRowHeight="14.25" x14ac:dyDescent="0.45"/>
  <cols>
    <col min="2" max="2" width="19.3984375" customWidth="1"/>
    <col min="3" max="3" width="17.53125" customWidth="1"/>
    <col min="4" max="4" width="13.1328125" customWidth="1"/>
    <col min="5" max="5" width="14.1328125" customWidth="1"/>
    <col min="6" max="6" width="18.06640625" customWidth="1"/>
    <col min="7" max="7" width="11.1328125" customWidth="1"/>
  </cols>
  <sheetData>
    <row r="2" spans="2:7" x14ac:dyDescent="0.45">
      <c r="B2" s="3" t="s">
        <v>0</v>
      </c>
      <c r="C2" s="3"/>
      <c r="D2" s="3"/>
    </row>
    <row r="3" spans="2:7" x14ac:dyDescent="0.45">
      <c r="B3" t="s">
        <v>1</v>
      </c>
      <c r="C3" t="s">
        <v>2</v>
      </c>
      <c r="D3" t="s">
        <v>3</v>
      </c>
    </row>
    <row r="4" spans="2:7" x14ac:dyDescent="0.45">
      <c r="B4">
        <v>2</v>
      </c>
      <c r="C4" t="s">
        <v>4</v>
      </c>
      <c r="D4">
        <v>2124.41309</v>
      </c>
    </row>
    <row r="5" spans="2:7" x14ac:dyDescent="0.45">
      <c r="B5">
        <v>3</v>
      </c>
      <c r="C5" t="s">
        <v>5</v>
      </c>
      <c r="D5">
        <v>104.92744</v>
      </c>
    </row>
    <row r="6" spans="2:7" x14ac:dyDescent="0.45">
      <c r="B6">
        <v>4</v>
      </c>
      <c r="C6" t="s">
        <v>6</v>
      </c>
      <c r="D6" s="2">
        <v>11224.2</v>
      </c>
    </row>
    <row r="8" spans="2:7" x14ac:dyDescent="0.45">
      <c r="B8" s="3" t="s">
        <v>7</v>
      </c>
      <c r="C8" s="3"/>
      <c r="D8" s="3"/>
      <c r="E8" s="3"/>
    </row>
    <row r="9" spans="2:7" x14ac:dyDescent="0.45">
      <c r="B9" t="s">
        <v>8</v>
      </c>
      <c r="C9" t="s">
        <v>3</v>
      </c>
      <c r="D9" t="s">
        <v>9</v>
      </c>
      <c r="E9" t="s">
        <v>12</v>
      </c>
      <c r="F9" t="s">
        <v>14</v>
      </c>
    </row>
    <row r="10" spans="2:7" x14ac:dyDescent="0.45">
      <c r="B10" t="s">
        <v>4</v>
      </c>
      <c r="C10">
        <v>2124.41309</v>
      </c>
      <c r="D10" s="1">
        <f>C10/C12</f>
        <v>0.18927078010014076</v>
      </c>
      <c r="E10">
        <v>1</v>
      </c>
      <c r="F10" s="1">
        <f>D10/E10</f>
        <v>0.18927078010014076</v>
      </c>
    </row>
    <row r="11" spans="2:7" x14ac:dyDescent="0.45">
      <c r="B11" t="s">
        <v>5</v>
      </c>
      <c r="C11">
        <v>104.92744</v>
      </c>
      <c r="D11" s="1">
        <f>C11/C12</f>
        <v>9.3483223748685867E-3</v>
      </c>
      <c r="E11">
        <v>1</v>
      </c>
      <c r="F11" s="1">
        <f>D11/E11</f>
        <v>9.3483223748685867E-3</v>
      </c>
    </row>
    <row r="12" spans="2:7" x14ac:dyDescent="0.45">
      <c r="B12" t="s">
        <v>10</v>
      </c>
      <c r="C12" s="2">
        <v>11224.2</v>
      </c>
      <c r="D12">
        <v>1</v>
      </c>
      <c r="E12">
        <v>1</v>
      </c>
      <c r="F12">
        <v>1</v>
      </c>
    </row>
    <row r="13" spans="2:7" ht="42.75" x14ac:dyDescent="0.45">
      <c r="D13" s="5" t="s">
        <v>11</v>
      </c>
      <c r="E13" s="5" t="s">
        <v>13</v>
      </c>
      <c r="F13" s="5" t="s">
        <v>15</v>
      </c>
    </row>
    <row r="15" spans="2:7" ht="14.65" thickBot="1" x14ac:dyDescent="0.5">
      <c r="B15" t="s">
        <v>22</v>
      </c>
    </row>
    <row r="16" spans="2:7" ht="85.9" thickBot="1" x14ac:dyDescent="0.5">
      <c r="B16" s="7" t="s">
        <v>16</v>
      </c>
      <c r="C16" s="8" t="s">
        <v>17</v>
      </c>
      <c r="D16" s="8" t="s">
        <v>18</v>
      </c>
      <c r="E16" s="8" t="s">
        <v>19</v>
      </c>
      <c r="F16" s="8" t="s">
        <v>20</v>
      </c>
      <c r="G16" s="8" t="s">
        <v>21</v>
      </c>
    </row>
    <row r="17" spans="2:7" ht="14.65" thickBot="1" x14ac:dyDescent="0.5">
      <c r="B17" s="9">
        <v>0.2</v>
      </c>
      <c r="C17" s="10">
        <v>25</v>
      </c>
      <c r="D17" s="10">
        <v>5</v>
      </c>
      <c r="E17" s="10">
        <v>20</v>
      </c>
      <c r="F17" s="10">
        <v>0.1</v>
      </c>
      <c r="G17" s="10">
        <v>0.1</v>
      </c>
    </row>
    <row r="18" spans="2:7" ht="14.65" thickBot="1" x14ac:dyDescent="0.5">
      <c r="B18" s="9">
        <v>0.4</v>
      </c>
      <c r="C18" s="10">
        <v>25</v>
      </c>
      <c r="D18" s="10">
        <v>10</v>
      </c>
      <c r="E18" s="10">
        <v>15</v>
      </c>
      <c r="F18" s="10">
        <v>0.1</v>
      </c>
      <c r="G18" s="10">
        <v>0.2</v>
      </c>
    </row>
    <row r="19" spans="2:7" ht="14.65" thickBot="1" x14ac:dyDescent="0.5">
      <c r="B19" s="9">
        <v>0.6</v>
      </c>
      <c r="C19" s="10">
        <v>25</v>
      </c>
      <c r="D19" s="10">
        <v>15</v>
      </c>
      <c r="E19" s="10">
        <v>10</v>
      </c>
      <c r="F19" s="10">
        <v>0.1</v>
      </c>
      <c r="G19" s="10">
        <v>0.3</v>
      </c>
    </row>
    <row r="20" spans="2:7" ht="14.65" thickBot="1" x14ac:dyDescent="0.5">
      <c r="B20" s="9">
        <v>0.8</v>
      </c>
      <c r="C20" s="10">
        <v>25</v>
      </c>
      <c r="D20" s="10">
        <v>20</v>
      </c>
      <c r="E20" s="10">
        <v>5</v>
      </c>
      <c r="F20" s="10">
        <v>0.1</v>
      </c>
      <c r="G20" s="10">
        <v>0.4</v>
      </c>
    </row>
    <row r="22" spans="2:7" x14ac:dyDescent="0.45">
      <c r="B22" t="s">
        <v>0</v>
      </c>
    </row>
    <row r="23" spans="2:7" x14ac:dyDescent="0.45">
      <c r="B23" t="s">
        <v>23</v>
      </c>
      <c r="C23" t="s">
        <v>24</v>
      </c>
      <c r="D23" t="s">
        <v>25</v>
      </c>
    </row>
    <row r="24" spans="2:7" x14ac:dyDescent="0.45">
      <c r="B24" t="s">
        <v>26</v>
      </c>
      <c r="C24">
        <v>659.95470999999998</v>
      </c>
      <c r="D24">
        <v>3671.52783</v>
      </c>
    </row>
    <row r="25" spans="2:7" x14ac:dyDescent="0.45">
      <c r="B25" t="s">
        <v>27</v>
      </c>
      <c r="C25">
        <v>1259.9853499999999</v>
      </c>
      <c r="D25">
        <v>3615.6491700000001</v>
      </c>
    </row>
    <row r="26" spans="2:7" x14ac:dyDescent="0.45">
      <c r="B26" t="s">
        <v>28</v>
      </c>
      <c r="C26">
        <v>1954.81323</v>
      </c>
      <c r="D26">
        <v>3679.1140099999998</v>
      </c>
    </row>
    <row r="27" spans="2:7" x14ac:dyDescent="0.45">
      <c r="B27" t="s">
        <v>29</v>
      </c>
      <c r="C27">
        <v>2511.6039999999998</v>
      </c>
      <c r="D27">
        <v>3998.7065400000001</v>
      </c>
    </row>
    <row r="28" spans="2:7" x14ac:dyDescent="0.45">
      <c r="B28" t="s">
        <v>30</v>
      </c>
      <c r="C28">
        <v>1765.46838</v>
      </c>
      <c r="D28">
        <v>3562.1108399999998</v>
      </c>
    </row>
    <row r="30" spans="2:7" x14ac:dyDescent="0.45">
      <c r="B30" t="s">
        <v>31</v>
      </c>
    </row>
    <row r="31" spans="2:7" ht="42.75" x14ac:dyDescent="0.45">
      <c r="B31" s="11" t="s">
        <v>32</v>
      </c>
      <c r="C31" s="11" t="s">
        <v>33</v>
      </c>
      <c r="D31" s="11" t="s">
        <v>34</v>
      </c>
      <c r="E31" s="11" t="s">
        <v>35</v>
      </c>
      <c r="F31" s="11" t="s">
        <v>36</v>
      </c>
      <c r="G31" s="11" t="s">
        <v>37</v>
      </c>
    </row>
    <row r="32" spans="2:7" x14ac:dyDescent="0.45">
      <c r="B32">
        <v>0.1</v>
      </c>
      <c r="C32">
        <v>659.95470999999998</v>
      </c>
      <c r="D32">
        <v>0.1</v>
      </c>
      <c r="E32">
        <v>3671.52783</v>
      </c>
      <c r="F32">
        <f>C32/E32</f>
        <v>0.17974934157042738</v>
      </c>
      <c r="G32">
        <f>B32/D32</f>
        <v>1</v>
      </c>
    </row>
    <row r="33" spans="2:7" x14ac:dyDescent="0.45">
      <c r="B33">
        <v>0.2</v>
      </c>
      <c r="C33">
        <v>1259.9853499999999</v>
      </c>
      <c r="D33">
        <v>0.1</v>
      </c>
      <c r="E33">
        <v>3615.6491700000001</v>
      </c>
      <c r="F33">
        <f t="shared" ref="F33:F36" si="0">C33/E33</f>
        <v>0.34848108617794904</v>
      </c>
      <c r="G33">
        <f t="shared" ref="G33:G35" si="1">B33/D33</f>
        <v>2</v>
      </c>
    </row>
    <row r="34" spans="2:7" x14ac:dyDescent="0.45">
      <c r="B34">
        <v>0.3</v>
      </c>
      <c r="C34">
        <v>1954.81323</v>
      </c>
      <c r="D34">
        <v>0.1</v>
      </c>
      <c r="E34">
        <v>3679.1140099999998</v>
      </c>
      <c r="F34">
        <f t="shared" si="0"/>
        <v>0.5313271686299279</v>
      </c>
      <c r="G34">
        <f t="shared" si="1"/>
        <v>2.9999999999999996</v>
      </c>
    </row>
    <row r="35" spans="2:7" x14ac:dyDescent="0.45">
      <c r="B35">
        <v>0.4</v>
      </c>
      <c r="C35">
        <v>2511.6039999999998</v>
      </c>
      <c r="D35">
        <v>0.1</v>
      </c>
      <c r="E35">
        <v>3998.7065400000001</v>
      </c>
      <c r="F35">
        <f t="shared" si="0"/>
        <v>0.62810410688452267</v>
      </c>
      <c r="G35">
        <f t="shared" si="1"/>
        <v>4</v>
      </c>
    </row>
    <row r="36" spans="2:7" x14ac:dyDescent="0.45">
      <c r="B36" t="s">
        <v>30</v>
      </c>
      <c r="C36">
        <v>1765.46838</v>
      </c>
      <c r="D36">
        <v>0.1</v>
      </c>
      <c r="E36">
        <v>3562.1108399999998</v>
      </c>
      <c r="F36">
        <f t="shared" si="0"/>
        <v>0.49562421252450417</v>
      </c>
      <c r="G36" t="s">
        <v>30</v>
      </c>
    </row>
    <row r="39" spans="2:7" x14ac:dyDescent="0.45">
      <c r="C39" t="s">
        <v>38</v>
      </c>
      <c r="F39">
        <v>0.15279999999999999</v>
      </c>
    </row>
    <row r="40" spans="2:7" x14ac:dyDescent="0.45">
      <c r="C40" t="s">
        <v>41</v>
      </c>
      <c r="F40">
        <v>3.9899999999999998E-2</v>
      </c>
    </row>
    <row r="41" spans="2:7" x14ac:dyDescent="0.45">
      <c r="C41" t="s">
        <v>39</v>
      </c>
      <c r="E41" s="4" t="s">
        <v>40</v>
      </c>
      <c r="F41">
        <f>F36</f>
        <v>0.49562421252450417</v>
      </c>
    </row>
    <row r="42" spans="2:7" x14ac:dyDescent="0.45">
      <c r="C42" t="s">
        <v>42</v>
      </c>
      <c r="E42" s="4" t="s">
        <v>43</v>
      </c>
      <c r="F42" s="6">
        <f>(F41-F40)/F39</f>
        <v>2.9824883018619386</v>
      </c>
    </row>
    <row r="43" spans="2:7" x14ac:dyDescent="0.45">
      <c r="C43" t="s">
        <v>46</v>
      </c>
      <c r="F43">
        <f>D36</f>
        <v>0.1</v>
      </c>
    </row>
    <row r="44" spans="2:7" x14ac:dyDescent="0.45">
      <c r="C44" t="s">
        <v>44</v>
      </c>
      <c r="E44" s="4" t="s">
        <v>47</v>
      </c>
      <c r="F44" s="6">
        <f>F42*F43</f>
        <v>0.29824883018619386</v>
      </c>
      <c r="G44" t="s">
        <v>45</v>
      </c>
    </row>
    <row r="45" spans="2:7" x14ac:dyDescent="0.45">
      <c r="C45" t="s">
        <v>48</v>
      </c>
      <c r="F45">
        <v>20</v>
      </c>
      <c r="G45" t="s">
        <v>49</v>
      </c>
    </row>
    <row r="46" spans="2:7" x14ac:dyDescent="0.45">
      <c r="C46" t="s">
        <v>50</v>
      </c>
      <c r="F46">
        <v>10</v>
      </c>
      <c r="G46" t="s">
        <v>49</v>
      </c>
    </row>
    <row r="47" spans="2:7" x14ac:dyDescent="0.45">
      <c r="C47" t="s">
        <v>51</v>
      </c>
      <c r="E47" s="4" t="s">
        <v>52</v>
      </c>
      <c r="F47" s="6">
        <f>F44*F45/F46</f>
        <v>0.59649766037238772</v>
      </c>
      <c r="G47" t="s">
        <v>45</v>
      </c>
    </row>
  </sheetData>
  <mergeCells count="2">
    <mergeCell ref="B2:D2"/>
    <mergeCell ref="B8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Shi</dc:creator>
  <cp:lastModifiedBy>Max Shi</cp:lastModifiedBy>
  <dcterms:created xsi:type="dcterms:W3CDTF">2020-11-25T18:33:50Z</dcterms:created>
  <dcterms:modified xsi:type="dcterms:W3CDTF">2020-11-25T21:24:20Z</dcterms:modified>
</cp:coreProperties>
</file>