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0" documentId="8_{7EC31BA6-E53C-4151-85BC-36F59E35D1A3}" xr6:coauthVersionLast="45" xr6:coauthVersionMax="45" xr10:uidLastSave="{00000000-0000-0000-0000-000000000000}"/>
  <bookViews>
    <workbookView xWindow="34440" yWindow="2520" windowWidth="20910" windowHeight="11835" xr2:uid="{7CB22C89-9E69-4639-9C72-01904CE4B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1" i="1"/>
  <c r="G44" i="1" s="1"/>
  <c r="G38" i="1"/>
  <c r="G23" i="1"/>
  <c r="G24" i="1" s="1"/>
  <c r="G17" i="1"/>
  <c r="G20" i="1"/>
  <c r="G32" i="1"/>
  <c r="G31" i="1"/>
  <c r="G30" i="1"/>
  <c r="G29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<sst xmlns="http://schemas.openxmlformats.org/spreadsheetml/2006/main" count="68" uniqueCount="43">
  <si>
    <t>Ordinary Linear Calibration Method</t>
  </si>
  <si>
    <t>Conc. (ppm)</t>
  </si>
  <si>
    <t>Abs</t>
  </si>
  <si>
    <t>I</t>
  </si>
  <si>
    <t>II</t>
  </si>
  <si>
    <t>III</t>
  </si>
  <si>
    <t>Diluted Penny Solution</t>
  </si>
  <si>
    <t>Average</t>
  </si>
  <si>
    <t>Average Formula</t>
  </si>
  <si>
    <t>=AVERAGE(C6:E6)</t>
  </si>
  <si>
    <t>=AVERAGE(C7:E7)</t>
  </si>
  <si>
    <t>=AVERAGE(C8:E8)</t>
  </si>
  <si>
    <t>=AVERAGE(C11:E11)</t>
  </si>
  <si>
    <t>=AVERAGE(C10:E10)</t>
  </si>
  <si>
    <t>=AVERAGE(C9:E9)</t>
  </si>
  <si>
    <t>Weight of copper coin</t>
  </si>
  <si>
    <t>Concentration of Cu2+ in Diluted Penny Solution</t>
  </si>
  <si>
    <t>ppm</t>
  </si>
  <si>
    <t>Standard Addition Method</t>
  </si>
  <si>
    <t>=AVERAGE(C20:E20)</t>
  </si>
  <si>
    <t>=AVERAGE(C21:E21)</t>
  </si>
  <si>
    <t>=AVERAGE(C22:E22)</t>
  </si>
  <si>
    <t>=AVERAGE(C23:E23)</t>
  </si>
  <si>
    <t>mL</t>
  </si>
  <si>
    <t>Volume of original penny solution used in dilution</t>
  </si>
  <si>
    <t>Volume of diluted solution</t>
  </si>
  <si>
    <t>Mass of copper in diluted solution</t>
  </si>
  <si>
    <t>mg</t>
  </si>
  <si>
    <t>=G15*G17/1000</t>
  </si>
  <si>
    <t>Slope of linear regression</t>
  </si>
  <si>
    <t>Intercept of linear regression</t>
  </si>
  <si>
    <t>=(G11-G16)/G15</t>
  </si>
  <si>
    <t>Volume of original penny solution</t>
  </si>
  <si>
    <t>Mass of copper in original solution</t>
  </si>
  <si>
    <t>=G20/(G21/G22)</t>
  </si>
  <si>
    <t>Percentage of copper in penny</t>
  </si>
  <si>
    <t>g</t>
  </si>
  <si>
    <t>=G23/1000/C13</t>
  </si>
  <si>
    <t>=G35/G34</t>
  </si>
  <si>
    <t>= -Cx = x(0)= -G35/G34</t>
  </si>
  <si>
    <t>=G38*G40/1000</t>
  </si>
  <si>
    <t>=G41/(G42/G43)</t>
  </si>
  <si>
    <t>=G44/1000/C13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</si>
</sst>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168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Ordinary Linear Calibration Method of Cu</a:t>
            </a:r>
            <a:r>
              <a:rPr lang="en-US" baseline="30000"/>
              <a:t>2+</a:t>
            </a:r>
            <a:r>
              <a:rPr lang="en-US" baseline="0"/>
              <a:t> 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Sheet1!$G$6:$G$10</c:f>
              <c:numCache>
                <c:formatCode>0.000</c:formatCode>
                <c:ptCount val="5"/>
                <c:pt idx="0">
                  <c:v>0.12333333333333334</c:v>
                </c:pt>
                <c:pt idx="1">
                  <c:v>0.28566666666666668</c:v>
                </c:pt>
                <c:pt idx="2">
                  <c:v>0.437</c:v>
                </c:pt>
                <c:pt idx="3">
                  <c:v>0.73</c:v>
                </c:pt>
                <c:pt idx="4">
                  <c:v>1.0703333333333334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5-44AB-BABA-0B075966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37008"/>
        <c:axId val="1496986288"/>
      </c:scatterChart>
      <c:valAx>
        <c:axId val="17547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of Cu</a:t>
                </a:r>
                <a:r>
                  <a:rPr lang="en-US" baseline="30000"/>
                  <a:t>2+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86288"/>
        <c:crosses val="autoZero"/>
        <c:crossBetween val="midCat"/>
      </c:valAx>
      <c:valAx>
        <c:axId val="14969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 of Standard Addition Method of Cu</a:t>
            </a:r>
            <a:r>
              <a:rPr lang="en-US" sz="1800" b="0" i="0" baseline="30000">
                <a:effectLst/>
              </a:rPr>
              <a:t>2+</a:t>
            </a:r>
            <a:r>
              <a:rPr lang="en-US" sz="1800" b="0" i="0" baseline="0">
                <a:effectLst/>
              </a:rPr>
              <a:t> ion in Diluted Penny Solution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83653835689081"/>
          <c:y val="0.25682722802162095"/>
          <c:w val="0.79151616047172224"/>
          <c:h val="0.56484629388537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Sheet1!$G$29:$G$32</c:f>
              <c:numCache>
                <c:formatCode>0.000</c:formatCode>
                <c:ptCount val="4"/>
                <c:pt idx="0">
                  <c:v>0.40699999999999997</c:v>
                </c:pt>
                <c:pt idx="1">
                  <c:v>0.67166666666666675</c:v>
                </c:pt>
                <c:pt idx="2">
                  <c:v>0.90133333333333343</c:v>
                </c:pt>
                <c:pt idx="3">
                  <c:v>1.1033333333333335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D-4928-A820-3D7BEDD4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07136"/>
        <c:axId val="1326403888"/>
      </c:scatterChart>
      <c:valAx>
        <c:axId val="187840713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 Cu</a:t>
                </a:r>
                <a:r>
                  <a:rPr lang="en-US" baseline="30000"/>
                  <a:t>2+</a:t>
                </a:r>
                <a:r>
                  <a:rPr lang="en-US" baseline="0"/>
                  <a:t> from stock solution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03888"/>
        <c:crosses val="autoZero"/>
        <c:crossBetween val="midCat"/>
      </c:valAx>
      <c:valAx>
        <c:axId val="13264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114300</xdr:rowOff>
    </xdr:from>
    <xdr:to>
      <xdr:col>16</xdr:col>
      <xdr:colOff>352425</xdr:colOff>
      <xdr:row>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598583-E833-433A-AA4A-B0852494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142875</xdr:rowOff>
    </xdr:from>
    <xdr:to>
      <xdr:col>15</xdr:col>
      <xdr:colOff>152400</xdr:colOff>
      <xdr:row>35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64415-F7B5-4FD9-820D-DFCD3BBD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B942-6FDB-4B45-858E-1F4579F95FAF}">
  <dimension ref="B3:H45"/>
  <sheetViews>
    <sheetView tabSelected="1" topLeftCell="F13" workbookViewId="0">
      <selection activeCell="G32" sqref="G29:G32"/>
    </sheetView>
  </sheetViews>
  <sheetFormatPr defaultRowHeight="15" x14ac:dyDescent="0.25"/>
  <cols>
    <col min="2" max="2" width="21.85546875" bestFit="1" customWidth="1"/>
    <col min="6" max="6" width="26.42578125" customWidth="1"/>
    <col min="7" max="7" width="9.85546875" customWidth="1"/>
    <col min="9" max="9" width="20.140625" customWidth="1"/>
  </cols>
  <sheetData>
    <row r="3" spans="2:7" x14ac:dyDescent="0.25">
      <c r="B3" s="8" t="s">
        <v>0</v>
      </c>
      <c r="C3" s="9"/>
      <c r="D3" s="9"/>
      <c r="E3" s="10"/>
      <c r="F3" s="1"/>
    </row>
    <row r="4" spans="2:7" x14ac:dyDescent="0.25">
      <c r="B4" s="16" t="s">
        <v>1</v>
      </c>
      <c r="C4" s="11" t="s">
        <v>2</v>
      </c>
      <c r="D4" s="12"/>
      <c r="E4" s="13"/>
    </row>
    <row r="5" spans="2:7" x14ac:dyDescent="0.25">
      <c r="B5" s="15"/>
      <c r="C5" s="6" t="s">
        <v>3</v>
      </c>
      <c r="D5" s="4" t="s">
        <v>4</v>
      </c>
      <c r="E5" s="4" t="s">
        <v>5</v>
      </c>
      <c r="F5" t="s">
        <v>8</v>
      </c>
      <c r="G5" t="s">
        <v>7</v>
      </c>
    </row>
    <row r="6" spans="2:7" x14ac:dyDescent="0.25">
      <c r="B6" s="5">
        <v>1</v>
      </c>
      <c r="C6" s="4">
        <v>0.11899999999999999</v>
      </c>
      <c r="D6" s="4">
        <v>0.123</v>
      </c>
      <c r="E6" s="4">
        <v>0.128</v>
      </c>
      <c r="F6" s="3" t="s">
        <v>9</v>
      </c>
      <c r="G6" s="7">
        <f>AVERAGE(C6:E6)</f>
        <v>0.12333333333333334</v>
      </c>
    </row>
    <row r="7" spans="2:7" x14ac:dyDescent="0.25">
      <c r="B7" s="5">
        <v>2</v>
      </c>
      <c r="C7" s="4">
        <v>0.28499999999999998</v>
      </c>
      <c r="D7" s="4">
        <v>0.28599999999999998</v>
      </c>
      <c r="E7" s="4">
        <v>0.28599999999999998</v>
      </c>
      <c r="F7" s="3" t="s">
        <v>10</v>
      </c>
      <c r="G7" s="7">
        <f t="shared" ref="G7:G11" si="0">AVERAGE(C7:E7)</f>
        <v>0.28566666666666668</v>
      </c>
    </row>
    <row r="8" spans="2:7" x14ac:dyDescent="0.25">
      <c r="B8" s="5">
        <v>3</v>
      </c>
      <c r="C8" s="4">
        <v>0.437</v>
      </c>
      <c r="D8" s="4">
        <v>0.437</v>
      </c>
      <c r="E8" s="4">
        <v>0.437</v>
      </c>
      <c r="F8" s="3" t="s">
        <v>11</v>
      </c>
      <c r="G8" s="7">
        <f t="shared" si="0"/>
        <v>0.437</v>
      </c>
    </row>
    <row r="9" spans="2:7" x14ac:dyDescent="0.25">
      <c r="B9" s="5">
        <v>5</v>
      </c>
      <c r="C9" s="4">
        <v>0.72899999999999998</v>
      </c>
      <c r="D9" s="4">
        <v>0.73199999999999998</v>
      </c>
      <c r="E9" s="4">
        <v>0.72899999999999998</v>
      </c>
      <c r="F9" s="3" t="s">
        <v>14</v>
      </c>
      <c r="G9" s="7">
        <f t="shared" si="0"/>
        <v>0.73</v>
      </c>
    </row>
    <row r="10" spans="2:7" x14ac:dyDescent="0.25">
      <c r="B10" s="5">
        <v>8</v>
      </c>
      <c r="C10" s="4">
        <v>1.0720000000000001</v>
      </c>
      <c r="D10" s="4">
        <v>1.071</v>
      </c>
      <c r="E10" s="4">
        <v>1.0680000000000001</v>
      </c>
      <c r="F10" s="3" t="s">
        <v>13</v>
      </c>
      <c r="G10" s="7">
        <f t="shared" si="0"/>
        <v>1.0703333333333334</v>
      </c>
    </row>
    <row r="11" spans="2:7" x14ac:dyDescent="0.25">
      <c r="B11" s="4" t="s">
        <v>6</v>
      </c>
      <c r="C11" s="4">
        <v>0.49299999999999999</v>
      </c>
      <c r="D11" s="4">
        <v>0.49199999999999999</v>
      </c>
      <c r="E11" s="4">
        <v>0.49</v>
      </c>
      <c r="F11" s="3" t="s">
        <v>12</v>
      </c>
      <c r="G11" s="7">
        <f t="shared" si="0"/>
        <v>0.4916666666666667</v>
      </c>
    </row>
    <row r="13" spans="2:7" x14ac:dyDescent="0.25">
      <c r="B13" t="s">
        <v>15</v>
      </c>
      <c r="C13">
        <v>2.4815</v>
      </c>
      <c r="D13" t="s">
        <v>36</v>
      </c>
    </row>
    <row r="15" spans="2:7" x14ac:dyDescent="0.25">
      <c r="B15" t="s">
        <v>29</v>
      </c>
      <c r="G15">
        <v>0.1351</v>
      </c>
    </row>
    <row r="16" spans="2:7" x14ac:dyDescent="0.25">
      <c r="B16" t="s">
        <v>30</v>
      </c>
      <c r="G16">
        <v>1.5699999999999999E-2</v>
      </c>
    </row>
    <row r="17" spans="2:8" x14ac:dyDescent="0.25">
      <c r="B17" t="s">
        <v>16</v>
      </c>
      <c r="F17" s="3" t="s">
        <v>31</v>
      </c>
      <c r="G17" s="2">
        <f>(G11-G16)/G15</f>
        <v>3.523069331359487</v>
      </c>
      <c r="H17" t="s">
        <v>17</v>
      </c>
    </row>
    <row r="19" spans="2:8" x14ac:dyDescent="0.25">
      <c r="B19" t="s">
        <v>25</v>
      </c>
      <c r="G19" s="2">
        <v>100</v>
      </c>
      <c r="H19" t="s">
        <v>23</v>
      </c>
    </row>
    <row r="20" spans="2:8" x14ac:dyDescent="0.25">
      <c r="B20" t="s">
        <v>26</v>
      </c>
      <c r="F20" s="3" t="s">
        <v>28</v>
      </c>
      <c r="G20" s="7">
        <f>G17*G19/1000</f>
        <v>0.35230693313594874</v>
      </c>
      <c r="H20" t="s">
        <v>27</v>
      </c>
    </row>
    <row r="21" spans="2:8" x14ac:dyDescent="0.25">
      <c r="B21" t="s">
        <v>24</v>
      </c>
      <c r="G21" s="2">
        <v>1</v>
      </c>
      <c r="H21" t="s">
        <v>23</v>
      </c>
    </row>
    <row r="22" spans="2:8" x14ac:dyDescent="0.25">
      <c r="B22" t="s">
        <v>32</v>
      </c>
      <c r="G22" s="2">
        <v>100</v>
      </c>
      <c r="H22" t="s">
        <v>23</v>
      </c>
    </row>
    <row r="23" spans="2:8" x14ac:dyDescent="0.25">
      <c r="B23" t="s">
        <v>33</v>
      </c>
      <c r="F23" s="3" t="s">
        <v>34</v>
      </c>
      <c r="G23" s="7">
        <f>G20/(G21/G22)</f>
        <v>35.230693313594877</v>
      </c>
      <c r="H23" t="s">
        <v>27</v>
      </c>
    </row>
    <row r="24" spans="2:8" x14ac:dyDescent="0.25">
      <c r="B24" t="s">
        <v>35</v>
      </c>
      <c r="F24" s="3" t="s">
        <v>37</v>
      </c>
      <c r="G24" s="17">
        <f>G23/1000/C13</f>
        <v>1.4197337623854474E-2</v>
      </c>
    </row>
    <row r="26" spans="2:8" x14ac:dyDescent="0.25">
      <c r="B26" s="14" t="s">
        <v>18</v>
      </c>
      <c r="C26" s="14"/>
      <c r="D26" s="14"/>
      <c r="E26" s="14"/>
    </row>
    <row r="27" spans="2:8" x14ac:dyDescent="0.25">
      <c r="B27" s="4"/>
      <c r="C27" s="4" t="s">
        <v>2</v>
      </c>
      <c r="D27" s="4"/>
      <c r="E27" s="4"/>
    </row>
    <row r="28" spans="2:8" x14ac:dyDescent="0.25">
      <c r="B28" s="4" t="s">
        <v>1</v>
      </c>
      <c r="C28" s="4" t="s">
        <v>3</v>
      </c>
      <c r="D28" s="4" t="s">
        <v>4</v>
      </c>
      <c r="E28" s="4" t="s">
        <v>5</v>
      </c>
      <c r="F28" t="s">
        <v>8</v>
      </c>
      <c r="G28" t="s">
        <v>7</v>
      </c>
    </row>
    <row r="29" spans="2:8" x14ac:dyDescent="0.25">
      <c r="B29" s="4">
        <v>0</v>
      </c>
      <c r="C29" s="4">
        <v>0.40500000000000003</v>
      </c>
      <c r="D29" s="4">
        <v>0.40799999999999997</v>
      </c>
      <c r="E29" s="4">
        <v>0.40799999999999997</v>
      </c>
      <c r="F29" s="3" t="s">
        <v>19</v>
      </c>
      <c r="G29" s="7">
        <f>AVERAGE(C29:E29)</f>
        <v>0.40699999999999997</v>
      </c>
    </row>
    <row r="30" spans="2:8" x14ac:dyDescent="0.25">
      <c r="B30" s="4">
        <v>2</v>
      </c>
      <c r="C30" s="4">
        <v>0.67100000000000004</v>
      </c>
      <c r="D30" s="4">
        <v>0.67200000000000004</v>
      </c>
      <c r="E30" s="4">
        <v>0.67200000000000004</v>
      </c>
      <c r="F30" s="3" t="s">
        <v>20</v>
      </c>
      <c r="G30" s="7">
        <f t="shared" ref="G30:G33" si="1">AVERAGE(C30:E30)</f>
        <v>0.67166666666666675</v>
      </c>
    </row>
    <row r="31" spans="2:8" x14ac:dyDescent="0.25">
      <c r="B31" s="4">
        <v>4</v>
      </c>
      <c r="C31" s="4">
        <v>0.90400000000000003</v>
      </c>
      <c r="D31" s="4">
        <v>0.90100000000000002</v>
      </c>
      <c r="E31" s="4">
        <v>0.89900000000000002</v>
      </c>
      <c r="F31" s="3" t="s">
        <v>21</v>
      </c>
      <c r="G31" s="7">
        <f t="shared" si="1"/>
        <v>0.90133333333333343</v>
      </c>
    </row>
    <row r="32" spans="2:8" x14ac:dyDescent="0.25">
      <c r="B32" s="4">
        <v>6</v>
      </c>
      <c r="C32" s="4">
        <v>1.101</v>
      </c>
      <c r="D32" s="4">
        <v>1.107</v>
      </c>
      <c r="E32" s="4">
        <v>1.1020000000000001</v>
      </c>
      <c r="F32" s="3" t="s">
        <v>22</v>
      </c>
      <c r="G32" s="7">
        <f t="shared" si="1"/>
        <v>1.1033333333333335</v>
      </c>
    </row>
    <row r="34" spans="2:8" x14ac:dyDescent="0.25">
      <c r="B34" t="s">
        <v>29</v>
      </c>
      <c r="G34">
        <v>0.1159</v>
      </c>
    </row>
    <row r="35" spans="2:8" x14ac:dyDescent="0.25">
      <c r="B35" t="s">
        <v>30</v>
      </c>
      <c r="G35">
        <v>0.42299999999999999</v>
      </c>
    </row>
    <row r="37" spans="2:8" x14ac:dyDescent="0.25">
      <c r="B37" t="s">
        <v>16</v>
      </c>
      <c r="F37" s="3" t="s">
        <v>39</v>
      </c>
    </row>
    <row r="38" spans="2:8" x14ac:dyDescent="0.25">
      <c r="F38" s="3" t="s">
        <v>38</v>
      </c>
      <c r="G38" s="2">
        <f>G35/G34</f>
        <v>3.6496980155306296</v>
      </c>
      <c r="H38" t="s">
        <v>17</v>
      </c>
    </row>
    <row r="40" spans="2:8" x14ac:dyDescent="0.25">
      <c r="B40" t="s">
        <v>25</v>
      </c>
      <c r="G40" s="2">
        <v>100</v>
      </c>
      <c r="H40" t="s">
        <v>23</v>
      </c>
    </row>
    <row r="41" spans="2:8" x14ac:dyDescent="0.25">
      <c r="B41" t="s">
        <v>26</v>
      </c>
      <c r="F41" s="3" t="s">
        <v>40</v>
      </c>
      <c r="G41" s="7">
        <f>G38*G40/1000</f>
        <v>0.36496980155306297</v>
      </c>
      <c r="H41" t="s">
        <v>27</v>
      </c>
    </row>
    <row r="42" spans="2:8" x14ac:dyDescent="0.25">
      <c r="B42" t="s">
        <v>24</v>
      </c>
      <c r="G42" s="2">
        <v>1</v>
      </c>
      <c r="H42" t="s">
        <v>23</v>
      </c>
    </row>
    <row r="43" spans="2:8" x14ac:dyDescent="0.25">
      <c r="B43" t="s">
        <v>32</v>
      </c>
      <c r="G43" s="2">
        <v>100</v>
      </c>
      <c r="H43" t="s">
        <v>23</v>
      </c>
    </row>
    <row r="44" spans="2:8" x14ac:dyDescent="0.25">
      <c r="B44" t="s">
        <v>33</v>
      </c>
      <c r="F44" s="3" t="s">
        <v>41</v>
      </c>
      <c r="G44" s="7">
        <f>G41/(G42/G43)</f>
        <v>36.496980155306296</v>
      </c>
      <c r="H44" t="s">
        <v>27</v>
      </c>
    </row>
    <row r="45" spans="2:8" x14ac:dyDescent="0.25">
      <c r="B45" t="s">
        <v>35</v>
      </c>
      <c r="F45" s="3" t="s">
        <v>42</v>
      </c>
      <c r="G45" s="17">
        <f>G44/1000/C13</f>
        <v>1.4707628513119603E-2</v>
      </c>
    </row>
  </sheetData>
  <mergeCells count="4">
    <mergeCell ref="C4:E4"/>
    <mergeCell ref="B3:E3"/>
    <mergeCell ref="B4:B5"/>
    <mergeCell ref="B26:E2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9755A3F2F254D88225E371A2590CC" ma:contentTypeVersion="8" ma:contentTypeDescription="Create a new document." ma:contentTypeScope="" ma:versionID="682a435873879eb5ca1cbcad10980916">
  <xsd:schema xmlns:xsd="http://www.w3.org/2001/XMLSchema" xmlns:xs="http://www.w3.org/2001/XMLSchema" xmlns:p="http://schemas.microsoft.com/office/2006/metadata/properties" xmlns:ns3="4b2c725d-424b-4d76-ad9e-b8fd6952c2ab" targetNamespace="http://schemas.microsoft.com/office/2006/metadata/properties" ma:root="true" ma:fieldsID="5e31ac53118d919256f5efc229d93d27" ns3:_="">
    <xsd:import namespace="4b2c725d-424b-4d76-ad9e-b8fd6952c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c725d-424b-4d76-ad9e-b8fd6952c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87D76B-136C-4CB2-870A-992947831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c725d-424b-4d76-ad9e-b8fd6952c2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89FB53-5F34-41E4-90E3-D6E2CC2AFE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1090E7-902B-4734-ADA8-23DAE86710DA}">
  <ds:schemaRefs>
    <ds:schemaRef ds:uri="http://schemas.openxmlformats.org/package/2006/metadata/core-properties"/>
    <ds:schemaRef ds:uri="http://purl.org/dc/elements/1.1/"/>
    <ds:schemaRef ds:uri="4b2c725d-424b-4d76-ad9e-b8fd6952c2ab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2020-10-04T13:29:23Z</dcterms:created>
  <dcterms:modified xsi:type="dcterms:W3CDTF">2020-10-04T18:29:25Z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0x010100ED39755A3F2F254D88225E371A2590CC</vt:lpwstr>
  </property>
</Properties>
</file>