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0" documentId="8_{7BC889B6-71EC-4954-B19C-0D58319DCAA9}" xr6:coauthVersionLast="45" xr6:coauthVersionMax="45" xr10:uidLastSave="{00000000-0000-0000-0000-000000000000}"/>
  <bookViews>
    <workbookView xWindow="28680" yWindow="1020" windowWidth="29040" windowHeight="15840" xr2:uid="{9C56A207-3827-4774-8260-5165C7DB7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29" i="1"/>
  <c r="G27" i="1"/>
  <c r="G24" i="1"/>
  <c r="G23" i="1"/>
</calcChain>
</file>

<file path=xl/sharedStrings.xml><?xml version="1.0" encoding="utf-8"?>
<sst xmlns="http://schemas.openxmlformats.org/spreadsheetml/2006/main" count="35" uniqueCount="31">
  <si>
    <t>Preparation of calibration standards</t>
  </si>
  <si>
    <t>Sample 
number (mL)</t>
  </si>
  <si>
    <t>Concentration
of stock solution (mL)</t>
  </si>
  <si>
    <t>Volume
of stock solution (mL)</t>
  </si>
  <si>
    <t>Volume 
after dilution (mL)</t>
  </si>
  <si>
    <t>Concentration
after dilution (ppm)</t>
  </si>
  <si>
    <t>Concentration of 
quinine sulfate monohydrate (ppm)</t>
  </si>
  <si>
    <t>Measured emission intensity</t>
  </si>
  <si>
    <t>Unknown I</t>
  </si>
  <si>
    <t>Unknown II</t>
  </si>
  <si>
    <t>Unknown III</t>
  </si>
  <si>
    <t>Slope</t>
  </si>
  <si>
    <t>Y-intercept</t>
  </si>
  <si>
    <t>Average unknown</t>
  </si>
  <si>
    <t>=AVERAGE(F17:F19)</t>
  </si>
  <si>
    <t>=(G23-G22)/G21</t>
  </si>
  <si>
    <t>Interpolated Concentration of salt</t>
  </si>
  <si>
    <t>g/mol</t>
  </si>
  <si>
    <t>Molar mass of quinine</t>
  </si>
  <si>
    <t>Molar mass of quinine salt</t>
  </si>
  <si>
    <t>ppm</t>
  </si>
  <si>
    <t>=G24*G26/G25</t>
  </si>
  <si>
    <t>Concentration of quinine aliquot</t>
  </si>
  <si>
    <t>Concentration of quinine in tonic water</t>
  </si>
  <si>
    <t>Volume of quinine aliquot</t>
  </si>
  <si>
    <t>mL</t>
  </si>
  <si>
    <t>Amount of mass of quinine in aliquot</t>
  </si>
  <si>
    <t>mg</t>
  </si>
  <si>
    <t>Volume of tonic water transferred</t>
  </si>
  <si>
    <t>=G27*(G28/1000)</t>
  </si>
  <si>
    <t>=G29/(G30/1000)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</si>
</sst>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Fill="1" applyBorder="1"/>
    <xf numFmtId="0" fontId="0" fillId="0" borderId="0" xfId="0" quotePrefix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 Calibration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Sheet1!$E$12:$E$16</c:f>
              <c:numCache>
                <c:formatCode>0.00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Sheet1!$F$12:$F$16</c:f>
              <c:numCache>
                <c:formatCode>0.00</c:formatCode>
                <c:ptCount val="5"/>
                <c:pt idx="0">
                  <c:v>62.25</c:v>
                </c:pt>
                <c:pt idx="1">
                  <c:v>126.09</c:v>
                </c:pt>
                <c:pt idx="2">
                  <c:v>339.88</c:v>
                </c:pt>
                <c:pt idx="3">
                  <c:v>449.69</c:v>
                </c:pt>
                <c:pt idx="4">
                  <c:v>572.04999999999995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E-4ADD-B4EC-D868F1D3B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22911"/>
        <c:axId val="793364511"/>
      </c:scatterChart>
      <c:valAx>
        <c:axId val="9211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of Quinine</a:t>
                </a:r>
                <a:r>
                  <a:rPr lang="en-US" baseline="0"/>
                  <a:t> Hemisulfate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64511"/>
        <c:crosses val="autoZero"/>
        <c:crossBetween val="midCat"/>
      </c:valAx>
      <c:valAx>
        <c:axId val="7933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2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7</xdr:row>
      <xdr:rowOff>66675</xdr:rowOff>
    </xdr:from>
    <xdr:to>
      <xdr:col>19</xdr:col>
      <xdr:colOff>323849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7882-59D9-4D67-A846-19B6EE686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6581-3BEA-4FA0-B685-C3C37CD7CD3A}">
  <dimension ref="C3:J31"/>
  <sheetViews>
    <sheetView tabSelected="1" workbookViewId="0">
      <selection activeCell="G29" sqref="G29"/>
    </sheetView>
  </sheetViews>
  <sheetFormatPr defaultRowHeight="15" x14ac:dyDescent="0.25"/>
  <cols>
    <col min="4" max="4" width="13.42578125" customWidth="1"/>
    <col min="5" max="5" width="22.85546875" customWidth="1"/>
    <col min="6" max="6" width="18.42578125" customWidth="1"/>
    <col min="7" max="7" width="15.85546875" customWidth="1"/>
  </cols>
  <sheetData>
    <row r="3" spans="3:10" x14ac:dyDescent="0.25">
      <c r="C3" s="1" t="s">
        <v>0</v>
      </c>
      <c r="D3" s="1"/>
      <c r="E3" s="1"/>
      <c r="F3" s="1"/>
      <c r="G3" s="1"/>
      <c r="H3" s="1"/>
      <c r="I3" s="1"/>
      <c r="J3" s="1"/>
    </row>
    <row r="4" spans="3:10" ht="47.25" customHeight="1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3:10" x14ac:dyDescent="0.25">
      <c r="C5">
        <v>1</v>
      </c>
      <c r="D5" s="3">
        <v>40</v>
      </c>
      <c r="E5" s="3">
        <v>0.25</v>
      </c>
      <c r="F5" s="3">
        <v>100</v>
      </c>
      <c r="G5" s="3">
        <v>0.1</v>
      </c>
    </row>
    <row r="6" spans="3:10" x14ac:dyDescent="0.25">
      <c r="C6">
        <v>2</v>
      </c>
      <c r="D6" s="3">
        <v>40</v>
      </c>
      <c r="E6" s="3">
        <v>0.5</v>
      </c>
      <c r="F6" s="3">
        <v>100</v>
      </c>
      <c r="G6" s="3">
        <v>0.2</v>
      </c>
    </row>
    <row r="7" spans="3:10" x14ac:dyDescent="0.25">
      <c r="C7">
        <v>3</v>
      </c>
      <c r="D7" s="3">
        <v>40</v>
      </c>
      <c r="E7" s="3">
        <v>1.5</v>
      </c>
      <c r="F7" s="3">
        <v>100</v>
      </c>
      <c r="G7" s="3">
        <v>0.6</v>
      </c>
    </row>
    <row r="8" spans="3:10" x14ac:dyDescent="0.25">
      <c r="C8">
        <v>4</v>
      </c>
      <c r="D8" s="3">
        <v>40</v>
      </c>
      <c r="E8" s="3">
        <v>2</v>
      </c>
      <c r="F8" s="3">
        <v>100</v>
      </c>
      <c r="G8" s="3">
        <v>0.8</v>
      </c>
    </row>
    <row r="9" spans="3:10" x14ac:dyDescent="0.25">
      <c r="C9">
        <v>5</v>
      </c>
      <c r="D9" s="3">
        <v>40</v>
      </c>
      <c r="E9" s="3">
        <v>2.5</v>
      </c>
      <c r="F9" s="3">
        <v>100</v>
      </c>
      <c r="G9" s="3">
        <v>1</v>
      </c>
    </row>
    <row r="11" spans="3:10" ht="29.25" customHeight="1" x14ac:dyDescent="0.25">
      <c r="C11" s="4" t="s">
        <v>6</v>
      </c>
      <c r="D11" s="1"/>
      <c r="E11" s="1"/>
      <c r="F11" t="s">
        <v>7</v>
      </c>
    </row>
    <row r="12" spans="3:10" x14ac:dyDescent="0.25">
      <c r="E12" s="5">
        <v>0.1</v>
      </c>
      <c r="F12" s="3">
        <v>62.25</v>
      </c>
    </row>
    <row r="13" spans="3:10" x14ac:dyDescent="0.25">
      <c r="E13" s="5">
        <v>0.2</v>
      </c>
      <c r="F13" s="3">
        <v>126.09</v>
      </c>
    </row>
    <row r="14" spans="3:10" x14ac:dyDescent="0.25">
      <c r="E14" s="5">
        <v>0.6</v>
      </c>
      <c r="F14" s="3">
        <v>339.88</v>
      </c>
    </row>
    <row r="15" spans="3:10" x14ac:dyDescent="0.25">
      <c r="E15" s="5">
        <v>0.8</v>
      </c>
      <c r="F15" s="3">
        <v>449.69</v>
      </c>
    </row>
    <row r="16" spans="3:10" x14ac:dyDescent="0.25">
      <c r="E16" s="5">
        <v>1</v>
      </c>
      <c r="F16" s="3">
        <v>572.04999999999995</v>
      </c>
    </row>
    <row r="17" spans="4:8" x14ac:dyDescent="0.25">
      <c r="E17" t="s">
        <v>8</v>
      </c>
      <c r="F17" s="3">
        <v>160.88999999999999</v>
      </c>
    </row>
    <row r="18" spans="4:8" x14ac:dyDescent="0.25">
      <c r="E18" t="s">
        <v>9</v>
      </c>
      <c r="F18" s="3">
        <v>166.5</v>
      </c>
    </row>
    <row r="19" spans="4:8" x14ac:dyDescent="0.25">
      <c r="E19" t="s">
        <v>10</v>
      </c>
      <c r="F19" s="3">
        <v>155.19</v>
      </c>
    </row>
    <row r="21" spans="4:8" x14ac:dyDescent="0.25">
      <c r="E21" t="s">
        <v>11</v>
      </c>
      <c r="G21" s="3">
        <v>557.76</v>
      </c>
    </row>
    <row r="22" spans="4:8" x14ac:dyDescent="0.25">
      <c r="E22" t="s">
        <v>12</v>
      </c>
      <c r="G22" s="3">
        <v>8.8010000000000002</v>
      </c>
    </row>
    <row r="23" spans="4:8" x14ac:dyDescent="0.25">
      <c r="E23" t="s">
        <v>13</v>
      </c>
      <c r="F23" s="6" t="s">
        <v>14</v>
      </c>
      <c r="G23" s="3">
        <f>AVERAGE(F17:F19)</f>
        <v>160.85999999999999</v>
      </c>
    </row>
    <row r="24" spans="4:8" x14ac:dyDescent="0.25">
      <c r="D24" t="s">
        <v>16</v>
      </c>
      <c r="F24" s="6" t="s">
        <v>15</v>
      </c>
      <c r="G24" s="8">
        <f>(G23-G22)/G21</f>
        <v>0.27262442627653471</v>
      </c>
      <c r="H24" t="s">
        <v>20</v>
      </c>
    </row>
    <row r="25" spans="4:8" x14ac:dyDescent="0.25">
      <c r="D25" t="s">
        <v>19</v>
      </c>
      <c r="G25">
        <v>391.47</v>
      </c>
      <c r="H25" t="s">
        <v>17</v>
      </c>
    </row>
    <row r="26" spans="4:8" x14ac:dyDescent="0.25">
      <c r="D26" t="s">
        <v>18</v>
      </c>
      <c r="G26" s="3">
        <v>324.44</v>
      </c>
      <c r="H26" t="s">
        <v>17</v>
      </c>
    </row>
    <row r="27" spans="4:8" x14ac:dyDescent="0.25">
      <c r="D27" t="s">
        <v>22</v>
      </c>
      <c r="F27" s="6" t="s">
        <v>21</v>
      </c>
      <c r="G27" s="8">
        <f>G24*G26/G25</f>
        <v>0.22594392638301508</v>
      </c>
      <c r="H27" t="s">
        <v>20</v>
      </c>
    </row>
    <row r="28" spans="4:8" x14ac:dyDescent="0.25">
      <c r="D28" t="s">
        <v>24</v>
      </c>
      <c r="G28" s="3">
        <v>250</v>
      </c>
      <c r="H28" t="s">
        <v>25</v>
      </c>
    </row>
    <row r="29" spans="4:8" x14ac:dyDescent="0.25">
      <c r="D29" t="s">
        <v>26</v>
      </c>
      <c r="F29" s="6" t="s">
        <v>29</v>
      </c>
      <c r="G29" s="7">
        <f>G27*(G28/1000)</f>
        <v>5.648598159575377E-2</v>
      </c>
      <c r="H29" t="s">
        <v>27</v>
      </c>
    </row>
    <row r="30" spans="4:8" x14ac:dyDescent="0.25">
      <c r="D30" t="s">
        <v>28</v>
      </c>
      <c r="G30" s="3">
        <v>1</v>
      </c>
      <c r="H30" t="s">
        <v>25</v>
      </c>
    </row>
    <row r="31" spans="4:8" x14ac:dyDescent="0.25">
      <c r="D31" t="s">
        <v>23</v>
      </c>
      <c r="F31" s="6" t="s">
        <v>30</v>
      </c>
      <c r="G31" s="3">
        <f>G29/(G30/1000)</f>
        <v>56.485981595753771</v>
      </c>
      <c r="H31" t="s">
        <v>20</v>
      </c>
    </row>
  </sheetData>
  <mergeCells count="2">
    <mergeCell ref="C3:J3"/>
    <mergeCell ref="C11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2020-11-04T17:26:43Z</dcterms:created>
  <dcterms:modified xsi:type="dcterms:W3CDTF">2020-11-05T00:40:51Z</dcterms:modified>
</cp:coreProperties>
</file>