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1" documentId="8_{5ED657A2-9338-457E-97F6-90ED58C4B1ED}" xr6:coauthVersionLast="47" xr6:coauthVersionMax="47" xr10:uidLastSave="{2C2419FF-4CC2-4BA5-BBD4-634AA53A3C17}"/>
  <bookViews>
    <workbookView xWindow="28680" yWindow="7995" windowWidth="29040" windowHeight="15840" xr2:uid="{A41F0239-5268-1143-B046-F262A96CD3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23" i="1"/>
  <c r="H17" i="1"/>
  <c r="I17" i="1" s="1"/>
  <c r="H16" i="1"/>
  <c r="H15" i="1"/>
  <c r="I15" i="1" s="1"/>
  <c r="H14" i="1"/>
  <c r="I14" i="1" s="1"/>
  <c r="F14" i="1"/>
  <c r="F15" i="1"/>
  <c r="G15" i="1" s="1"/>
  <c r="F16" i="1"/>
  <c r="G16" i="1" s="1"/>
  <c r="F17" i="1"/>
  <c r="G17" i="1" s="1"/>
  <c r="F13" i="1"/>
  <c r="G13" i="1" s="1"/>
  <c r="E17" i="1"/>
  <c r="E14" i="1"/>
  <c r="E15" i="1"/>
  <c r="E16" i="1"/>
  <c r="E13" i="1"/>
  <c r="D14" i="1"/>
  <c r="D15" i="1"/>
  <c r="D16" i="1"/>
  <c r="D17" i="1"/>
  <c r="J17" i="1" s="1"/>
  <c r="K17" i="1" s="1"/>
  <c r="D13" i="1"/>
  <c r="I16" i="1"/>
  <c r="G14" i="1"/>
  <c r="G9" i="1"/>
  <c r="H9" i="1" s="1"/>
  <c r="G8" i="1"/>
  <c r="H8" i="1" s="1"/>
  <c r="G7" i="1"/>
  <c r="H7" i="1" s="1"/>
  <c r="G6" i="1"/>
  <c r="H6" i="1" s="1"/>
  <c r="J16" i="1" l="1"/>
  <c r="K16" i="1" s="1"/>
  <c r="J14" i="1"/>
  <c r="K14" i="1" s="1"/>
  <c r="J15" i="1"/>
  <c r="K15" i="1" s="1"/>
  <c r="J13" i="1"/>
  <c r="K13" i="1" s="1"/>
</calcChain>
</file>

<file path=xl/sharedStrings.xml><?xml version="1.0" encoding="utf-8"?>
<sst xmlns="http://schemas.openxmlformats.org/spreadsheetml/2006/main" count="26" uniqueCount="21">
  <si>
    <t>Time 1</t>
  </si>
  <si>
    <t>Time 2</t>
  </si>
  <si>
    <t>Time 3</t>
  </si>
  <si>
    <r>
      <t>B</t>
    </r>
    <r>
      <rPr>
        <sz val="11"/>
        <color theme="1"/>
        <rFont val="Calibri (Body)"/>
      </rPr>
      <t>0</t>
    </r>
  </si>
  <si>
    <r>
      <t>B</t>
    </r>
    <r>
      <rPr>
        <sz val="11"/>
        <color theme="1"/>
        <rFont val="Calibri (Body)"/>
      </rPr>
      <t>1</t>
    </r>
  </si>
  <si>
    <r>
      <t>B</t>
    </r>
    <r>
      <rPr>
        <sz val="11"/>
        <color theme="1"/>
        <rFont val="Calibri (Body)"/>
      </rPr>
      <t>2</t>
    </r>
  </si>
  <si>
    <r>
      <t>B</t>
    </r>
    <r>
      <rPr>
        <sz val="11"/>
        <color theme="1"/>
        <rFont val="Calibri (Body)"/>
      </rPr>
      <t>3</t>
    </r>
  </si>
  <si>
    <r>
      <t>B</t>
    </r>
    <r>
      <rPr>
        <sz val="11"/>
        <color theme="1"/>
        <rFont val="Calibri (Body)"/>
      </rPr>
      <t>4</t>
    </r>
  </si>
  <si>
    <t>I^1/2</t>
  </si>
  <si>
    <t>Slope:</t>
  </si>
  <si>
    <t>zAzB</t>
  </si>
  <si>
    <t>Avg of 2 closest values</t>
  </si>
  <si>
    <t>log(avg)</t>
  </si>
  <si>
    <t>Solution</t>
  </si>
  <si>
    <t>I-</t>
  </si>
  <si>
    <t>K+</t>
  </si>
  <si>
    <t>Na+</t>
  </si>
  <si>
    <t>S2O3 2-</t>
  </si>
  <si>
    <t>Mg 2+</t>
  </si>
  <si>
    <t>SO4 2-</t>
  </si>
  <si>
    <t>Ionic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</si>
</sst>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Ionic Strength</a:t>
            </a:r>
            <a:r>
              <a:rPr lang="en-US" baseline="0"/>
              <a:t> against Average Reaction Time for Iodide Clock Reaction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553139476776382E-2"/>
                  <c:y val="-0.39673375295428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Sheet1!$K$13:$K$17</c:f>
              <c:numCache>
                <c:formatCode>General</c:formatCode>
                <c:ptCount val="5"/>
                <c:pt idx="0">
                  <c:v>0.14866068747318506</c:v>
                </c:pt>
                <c:pt idx="1">
                  <c:v>0.20518284528683192</c:v>
                </c:pt>
                <c:pt idx="2">
                  <c:v>0.31953090617340912</c:v>
                </c:pt>
                <c:pt idx="3">
                  <c:v>0.40261644278394793</c:v>
                </c:pt>
                <c:pt idx="4">
                  <c:v>0.47127486671792718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1.1010593549081156</c:v>
                </c:pt>
                <c:pt idx="1">
                  <c:v>0.77778918743486747</c:v>
                </c:pt>
                <c:pt idx="2">
                  <c:v>0.6069185259482911</c:v>
                </c:pt>
                <c:pt idx="3">
                  <c:v>0.54095480892613268</c:v>
                </c:pt>
                <c:pt idx="4">
                  <c:v>0.44012160318780386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8-374A-AAF4-3ABF3F6F6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29007"/>
        <c:axId val="2131775823"/>
      </c:scatterChart>
      <c:valAx>
        <c:axId val="20902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Root of Ionic Strength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75823"/>
        <c:crosses val="autoZero"/>
        <c:crossBetween val="midCat"/>
      </c:valAx>
      <c:valAx>
        <c:axId val="21317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Average of Reaction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4</xdr:row>
      <xdr:rowOff>121920</xdr:rowOff>
    </xdr:from>
    <xdr:to>
      <xdr:col>17</xdr:col>
      <xdr:colOff>746760</xdr:colOff>
      <xdr:row>21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B0CFD-A615-A640-A863-92586CC61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7621-DCA9-544D-A3C1-EC8B92F1799C}">
  <dimension ref="C4:K23"/>
  <sheetViews>
    <sheetView tabSelected="1" zoomScale="125" workbookViewId="0">
      <selection activeCell="L5" sqref="L5"/>
    </sheetView>
  </sheetViews>
  <sheetFormatPr defaultColWidth="11" defaultRowHeight="15.75"/>
  <cols>
    <col min="4" max="4" width="6.875" bestFit="1" customWidth="1"/>
    <col min="5" max="6" width="6.5" bestFit="1" customWidth="1"/>
    <col min="7" max="7" width="10.125" customWidth="1"/>
    <col min="8" max="8" width="9.25" customWidth="1"/>
    <col min="9" max="9" width="6.5" customWidth="1"/>
    <col min="10" max="10" width="12.375" bestFit="1" customWidth="1"/>
  </cols>
  <sheetData>
    <row r="4" spans="3:11">
      <c r="C4" s="1" t="s">
        <v>13</v>
      </c>
      <c r="D4" s="1" t="s">
        <v>0</v>
      </c>
      <c r="E4" s="1" t="s">
        <v>1</v>
      </c>
      <c r="F4" s="1" t="s">
        <v>2</v>
      </c>
      <c r="G4" s="1" t="s">
        <v>11</v>
      </c>
      <c r="H4" s="1" t="s">
        <v>12</v>
      </c>
    </row>
    <row r="5" spans="3:11">
      <c r="C5" s="1" t="s">
        <v>3</v>
      </c>
      <c r="D5" s="1">
        <v>11.78</v>
      </c>
      <c r="E5" s="1">
        <v>12.84</v>
      </c>
      <c r="F5" s="1">
        <v>12.4</v>
      </c>
      <c r="G5" s="1">
        <f>AVERAGE(E5:F5)</f>
        <v>12.620000000000001</v>
      </c>
      <c r="H5" s="1">
        <f>LOG(G5)</f>
        <v>1.1010593549081156</v>
      </c>
    </row>
    <row r="6" spans="3:11">
      <c r="C6" s="1" t="s">
        <v>4</v>
      </c>
      <c r="D6" s="1">
        <v>6.2</v>
      </c>
      <c r="E6" s="1">
        <v>5.79</v>
      </c>
      <c r="F6" s="1">
        <v>5.27</v>
      </c>
      <c r="G6" s="1">
        <f>AVERAGE(D6:E6)</f>
        <v>5.9950000000000001</v>
      </c>
      <c r="H6" s="1">
        <f>LOG(G6)</f>
        <v>0.77778918743486747</v>
      </c>
    </row>
    <row r="7" spans="3:11">
      <c r="C7" s="1" t="s">
        <v>5</v>
      </c>
      <c r="D7" s="1">
        <v>4.08</v>
      </c>
      <c r="E7" s="1">
        <v>4.01</v>
      </c>
      <c r="F7" s="1">
        <v>4.3499999999999996</v>
      </c>
      <c r="G7" s="1">
        <f>AVERAGE(D7:E7)</f>
        <v>4.0449999999999999</v>
      </c>
      <c r="H7" s="1">
        <f>LOG(G7)</f>
        <v>0.6069185259482911</v>
      </c>
    </row>
    <row r="8" spans="3:11">
      <c r="C8" s="1" t="s">
        <v>6</v>
      </c>
      <c r="D8" s="1">
        <v>3.5</v>
      </c>
      <c r="E8" s="1">
        <v>3.45</v>
      </c>
      <c r="F8" s="1">
        <v>3.88</v>
      </c>
      <c r="G8" s="1">
        <f>AVERAGE(D8:E8)</f>
        <v>3.4750000000000001</v>
      </c>
      <c r="H8" s="1">
        <f>LOG(G8)</f>
        <v>0.54095480892613268</v>
      </c>
    </row>
    <row r="9" spans="3:11">
      <c r="C9" s="1" t="s">
        <v>7</v>
      </c>
      <c r="D9" s="1">
        <v>3.25</v>
      </c>
      <c r="E9" s="1">
        <v>2.9</v>
      </c>
      <c r="F9" s="1">
        <v>2.61</v>
      </c>
      <c r="G9" s="1">
        <f>AVERAGE(E9:F9)</f>
        <v>2.7549999999999999</v>
      </c>
      <c r="H9" s="1">
        <f>LOG(G9)</f>
        <v>0.44012160318780386</v>
      </c>
    </row>
    <row r="12" spans="3:11">
      <c r="C12" s="1"/>
      <c r="D12" s="1" t="s">
        <v>16</v>
      </c>
      <c r="E12" s="1" t="s">
        <v>17</v>
      </c>
      <c r="F12" s="1" t="s">
        <v>15</v>
      </c>
      <c r="G12" s="1" t="s">
        <v>14</v>
      </c>
      <c r="H12" s="1" t="s">
        <v>18</v>
      </c>
      <c r="I12" s="1" t="s">
        <v>19</v>
      </c>
      <c r="J12" s="1" t="s">
        <v>20</v>
      </c>
      <c r="K12" s="1" t="s">
        <v>8</v>
      </c>
    </row>
    <row r="13" spans="3:11">
      <c r="C13" s="1" t="s">
        <v>3</v>
      </c>
      <c r="D13" s="1">
        <f>0.0002</f>
        <v>2.0000000000000001E-4</v>
      </c>
      <c r="E13" s="1">
        <f>0.001</f>
        <v>1E-3</v>
      </c>
      <c r="F13" s="1">
        <f>0.02</f>
        <v>0.02</v>
      </c>
      <c r="G13" s="1">
        <f>F13</f>
        <v>0.02</v>
      </c>
      <c r="H13" s="1">
        <v>0</v>
      </c>
      <c r="I13" s="1">
        <v>0</v>
      </c>
      <c r="J13" s="1">
        <f>(1/2)*((D13)+(4*E13)+(1*F13)+(G13)+(4*H13)+(4*I13))</f>
        <v>2.2100000000000002E-2</v>
      </c>
      <c r="K13" s="1">
        <f>SQRT(J13)</f>
        <v>0.14866068747318506</v>
      </c>
    </row>
    <row r="14" spans="3:11">
      <c r="C14" s="1" t="s">
        <v>4</v>
      </c>
      <c r="D14" s="1">
        <f t="shared" ref="D14:D17" si="0">0.0002</f>
        <v>2.0000000000000001E-4</v>
      </c>
      <c r="E14" s="1">
        <f t="shared" ref="E14:E17" si="1">0.001</f>
        <v>1E-3</v>
      </c>
      <c r="F14" s="1">
        <f t="shared" ref="F14:F17" si="2">0.02</f>
        <v>0.02</v>
      </c>
      <c r="G14" s="1">
        <f t="shared" ref="G14:G17" si="3">F14</f>
        <v>0.02</v>
      </c>
      <c r="H14" s="1">
        <f>0.005</f>
        <v>5.0000000000000001E-3</v>
      </c>
      <c r="I14" s="1">
        <f>H14</f>
        <v>5.0000000000000001E-3</v>
      </c>
      <c r="J14" s="1">
        <f t="shared" ref="J14:J17" si="4">1/2*((D14)+(4*E14)+(1*F14)+(G14)+(4*H14)+(4*I14))</f>
        <v>4.2100000000000005E-2</v>
      </c>
      <c r="K14" s="1">
        <f t="shared" ref="K14:K17" si="5">SQRT(J14)</f>
        <v>0.20518284528683192</v>
      </c>
    </row>
    <row r="15" spans="3:11">
      <c r="C15" s="1" t="s">
        <v>5</v>
      </c>
      <c r="D15" s="1">
        <f t="shared" si="0"/>
        <v>2.0000000000000001E-4</v>
      </c>
      <c r="E15" s="1">
        <f t="shared" si="1"/>
        <v>1E-3</v>
      </c>
      <c r="F15" s="1">
        <f t="shared" si="2"/>
        <v>0.02</v>
      </c>
      <c r="G15" s="1">
        <f t="shared" si="3"/>
        <v>0.02</v>
      </c>
      <c r="H15" s="1">
        <f>0.02</f>
        <v>0.02</v>
      </c>
      <c r="I15" s="1">
        <f t="shared" ref="I15:I17" si="6">H15</f>
        <v>0.02</v>
      </c>
      <c r="J15" s="1">
        <f t="shared" si="4"/>
        <v>0.1021</v>
      </c>
      <c r="K15" s="1">
        <f t="shared" si="5"/>
        <v>0.31953090617340912</v>
      </c>
    </row>
    <row r="16" spans="3:11">
      <c r="C16" s="1" t="s">
        <v>6</v>
      </c>
      <c r="D16" s="1">
        <f t="shared" si="0"/>
        <v>2.0000000000000001E-4</v>
      </c>
      <c r="E16" s="1">
        <f t="shared" si="1"/>
        <v>1E-3</v>
      </c>
      <c r="F16" s="1">
        <f t="shared" si="2"/>
        <v>0.02</v>
      </c>
      <c r="G16" s="1">
        <f t="shared" si="3"/>
        <v>0.02</v>
      </c>
      <c r="H16" s="1">
        <f>0.035</f>
        <v>3.5000000000000003E-2</v>
      </c>
      <c r="I16" s="1">
        <f t="shared" si="6"/>
        <v>3.5000000000000003E-2</v>
      </c>
      <c r="J16" s="1">
        <f t="shared" si="4"/>
        <v>0.16210000000000002</v>
      </c>
      <c r="K16" s="1">
        <f t="shared" si="5"/>
        <v>0.40261644278394793</v>
      </c>
    </row>
    <row r="17" spans="3:11">
      <c r="C17" s="1" t="s">
        <v>7</v>
      </c>
      <c r="D17" s="1">
        <f t="shared" si="0"/>
        <v>2.0000000000000001E-4</v>
      </c>
      <c r="E17" s="1">
        <f t="shared" si="1"/>
        <v>1E-3</v>
      </c>
      <c r="F17" s="1">
        <f t="shared" si="2"/>
        <v>0.02</v>
      </c>
      <c r="G17" s="1">
        <f t="shared" si="3"/>
        <v>0.02</v>
      </c>
      <c r="H17" s="1">
        <f>0.05</f>
        <v>0.05</v>
      </c>
      <c r="I17" s="1">
        <f t="shared" si="6"/>
        <v>0.05</v>
      </c>
      <c r="J17" s="1">
        <f t="shared" si="4"/>
        <v>0.22210000000000002</v>
      </c>
      <c r="K17" s="1">
        <f t="shared" si="5"/>
        <v>0.47127486671792718</v>
      </c>
    </row>
    <row r="22" spans="3:11">
      <c r="F22" t="s">
        <v>9</v>
      </c>
      <c r="G22">
        <v>-1.819</v>
      </c>
    </row>
    <row r="23" spans="3:11">
      <c r="F23" t="s">
        <v>10</v>
      </c>
      <c r="G23">
        <f>-G22/(2*0.509)</f>
        <v>1.7868369351669939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Max Shi</cp:lastModifiedBy>
  <cp:revision/>
  <dcterms:created xsi:type="dcterms:W3CDTF">2021-11-01T18:00:11Z</dcterms:created>
  <dcterms:modified xsi:type="dcterms:W3CDTF">2021-11-15T16:40:00Z</dcterms:modified>
  <cp:category/>
  <cp:contentStatus/>
</cp:coreProperties>
</file>