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43" documentId="8_{5DBB21F1-EE0D-4696-A793-CE281747C632}" xr6:coauthVersionLast="47" xr6:coauthVersionMax="47" xr10:uidLastSave="{88EE97BC-E657-4533-9D27-E564C8B837BE}"/>
  <bookViews>
    <workbookView xWindow="28680" yWindow="7995" windowWidth="29040" windowHeight="15840" xr2:uid="{B3E1B304-68AC-BC49-9E29-A6FB3877C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D39" i="1"/>
  <c r="D40" i="1"/>
  <c r="D41" i="1"/>
  <c r="D38" i="1"/>
  <c r="E38" i="1" s="1"/>
  <c r="F38" i="1" s="1"/>
  <c r="E41" i="1"/>
  <c r="E40" i="1"/>
  <c r="E39" i="1"/>
  <c r="C41" i="1"/>
  <c r="C40" i="1"/>
  <c r="C39" i="1"/>
  <c r="C38" i="1"/>
  <c r="L14" i="1"/>
  <c r="J5" i="1"/>
  <c r="J6" i="1"/>
  <c r="J7" i="1"/>
  <c r="J8" i="1"/>
  <c r="L13" i="1"/>
  <c r="I13" i="1"/>
  <c r="I14" i="1" s="1"/>
  <c r="T6" i="1"/>
  <c r="T7" i="1"/>
  <c r="T8" i="1"/>
  <c r="T5" i="1"/>
  <c r="M6" i="1"/>
  <c r="M7" i="1"/>
  <c r="M8" i="1"/>
  <c r="M5" i="1"/>
  <c r="C6" i="1"/>
  <c r="C7" i="1"/>
  <c r="C8" i="1"/>
  <c r="C5" i="1"/>
  <c r="Q5" i="1"/>
  <c r="Q6" i="1"/>
  <c r="Q7" i="1"/>
  <c r="Q8" i="1"/>
  <c r="R8" i="1" s="1"/>
  <c r="S8" i="1" s="1"/>
  <c r="Q9" i="1"/>
  <c r="G5" i="1"/>
  <c r="G6" i="1"/>
  <c r="G7" i="1"/>
  <c r="G8" i="1"/>
  <c r="G9" i="1"/>
  <c r="R6" i="1" l="1"/>
  <c r="S6" i="1" s="1"/>
  <c r="H7" i="1"/>
  <c r="I7" i="1" s="1"/>
  <c r="H6" i="1"/>
  <c r="I6" i="1" s="1"/>
  <c r="R7" i="1"/>
  <c r="S7" i="1" s="1"/>
  <c r="H5" i="1"/>
  <c r="I5" i="1" s="1"/>
  <c r="H8" i="1"/>
  <c r="I8" i="1" s="1"/>
  <c r="R5" i="1"/>
  <c r="S5" i="1" s="1"/>
</calcChain>
</file>

<file path=xl/sharedStrings.xml><?xml version="1.0" encoding="utf-8"?>
<sst xmlns="http://schemas.openxmlformats.org/spreadsheetml/2006/main" count="36" uniqueCount="20">
  <si>
    <t>%</t>
  </si>
  <si>
    <t>time 1</t>
  </si>
  <si>
    <t>time 2</t>
  </si>
  <si>
    <t>time 3</t>
  </si>
  <si>
    <t>avg.</t>
  </si>
  <si>
    <t xml:space="preserve">polystyrene-toluene </t>
  </si>
  <si>
    <t>polystyrene-cyclohexane</t>
  </si>
  <si>
    <t>pure toluene</t>
  </si>
  <si>
    <t>pure cyclohexane</t>
  </si>
  <si>
    <t>concentration</t>
  </si>
  <si>
    <t>y-intercept</t>
  </si>
  <si>
    <t>M</t>
  </si>
  <si>
    <t>actual molecular weight</t>
  </si>
  <si>
    <t>vH</t>
  </si>
  <si>
    <t>t/t0</t>
  </si>
  <si>
    <t>t/t0 - 1</t>
  </si>
  <si>
    <t>nsp / c</t>
  </si>
  <si>
    <t>nsp/c</t>
  </si>
  <si>
    <t>Toluene</t>
  </si>
  <si>
    <t>Cyclohexane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</si>
</sst>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Specific</a:t>
            </a:r>
            <a:r>
              <a:rPr lang="en-US" sz="1800" baseline="0"/>
              <a:t> Viscosity over Concentration against Concentration Plot for Toluene Solvent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748319250627674"/>
                  <c:y val="-0.12652006147403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Sheet1!$C$5:$C$8</c:f>
              <c:numCache>
                <c:formatCode>General</c:formatCode>
                <c:ptCount val="4"/>
                <c:pt idx="0">
                  <c:v>2E-3</c:v>
                </c:pt>
                <c:pt idx="1">
                  <c:v>1.5E-3</c:v>
                </c:pt>
                <c:pt idx="2">
                  <c:v>1E-3</c:v>
                </c:pt>
                <c:pt idx="3">
                  <c:v>5.0000000000000001E-4</c:v>
                </c:pt>
              </c:numCache>
            </c:numRef>
          </c:xVal>
          <c:yVal>
            <c:numRef>
              <c:f>Sheet1!$J$5:$J$8</c:f>
              <c:numCache>
                <c:formatCode>General</c:formatCode>
                <c:ptCount val="4"/>
                <c:pt idx="0">
                  <c:v>93.905472636815915</c:v>
                </c:pt>
                <c:pt idx="1">
                  <c:v>105.5831951354338</c:v>
                </c:pt>
                <c:pt idx="2">
                  <c:v>119.40298507462654</c:v>
                </c:pt>
                <c:pt idx="3">
                  <c:v>99.502487562188605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D-634E-AF4B-8169593A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57631"/>
        <c:axId val="306885807"/>
      </c:scatterChart>
      <c:valAx>
        <c:axId val="32105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85807"/>
        <c:crosses val="autoZero"/>
        <c:crossBetween val="midCat"/>
      </c:valAx>
      <c:valAx>
        <c:axId val="30688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nsp</a:t>
                </a:r>
                <a:r>
                  <a:rPr lang="en-US" baseline="0"/>
                  <a:t> / c (mL/g)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5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Specific Viscosity over Concentration against Concentration Plot for Cyclohexane Solvent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083186896172833"/>
                  <c:y val="-0.22346837886586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Sheet1!$M$5:$M$8</c:f>
              <c:numCache>
                <c:formatCode>General</c:formatCode>
                <c:ptCount val="4"/>
                <c:pt idx="0">
                  <c:v>2E-3</c:v>
                </c:pt>
                <c:pt idx="1">
                  <c:v>1.5E-3</c:v>
                </c:pt>
                <c:pt idx="2">
                  <c:v>1E-3</c:v>
                </c:pt>
                <c:pt idx="3">
                  <c:v>5.0000000000000001E-4</c:v>
                </c:pt>
              </c:numCache>
            </c:numRef>
          </c:xVal>
          <c:yVal>
            <c:numRef>
              <c:f>Sheet1!$T$5:$T$8</c:f>
              <c:numCache>
                <c:formatCode>General</c:formatCode>
                <c:ptCount val="4"/>
                <c:pt idx="0">
                  <c:v>41.93822612638143</c:v>
                </c:pt>
                <c:pt idx="1">
                  <c:v>24.369509776140497</c:v>
                </c:pt>
                <c:pt idx="2">
                  <c:v>28.90337206007376</c:v>
                </c:pt>
                <c:pt idx="3">
                  <c:v>50.43921790875627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3-1346-BD16-92985C915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61999"/>
        <c:axId val="301663647"/>
      </c:scatterChart>
      <c:valAx>
        <c:axId val="30166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3647"/>
        <c:crosses val="autoZero"/>
        <c:crossBetween val="midCat"/>
      </c:valAx>
      <c:valAx>
        <c:axId val="30166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nsp</a:t>
                </a:r>
                <a:r>
                  <a:rPr lang="en-US" baseline="0"/>
                  <a:t> / c (mL/g)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6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524868</xdr:colOff>
      <xdr:row>14</xdr:row>
      <xdr:rowOff>190821</xdr:rowOff>
    </xdr:from>
    <xdr:to>
      <xdr:col>8</xdr:col>
      <xdr:colOff>224495</xdr:colOff>
      <xdr:row>33</xdr:row>
      <xdr:rowOff>83384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DEBBC6-5D49-0044-916F-1DE9DCF63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260414</xdr:colOff>
      <xdr:row>14</xdr:row>
      <xdr:rowOff>110067</xdr:rowOff>
    </xdr:from>
    <xdr:to>
      <xdr:col>16</xdr:col>
      <xdr:colOff>153939</xdr:colOff>
      <xdr:row>33</xdr:row>
      <xdr:rowOff>160352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7CE48E-6C01-F64A-A806-2B9103F7C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859C8-E360-A147-8BC2-444340F01BB6}">
  <dimension ref="B3:T42"/>
  <sheetViews>
    <sheetView tabSelected="1" zoomScale="99" workbookViewId="0">
      <selection activeCell="L7" sqref="L7"/>
    </sheetView>
  </sheetViews>
  <sheetFormatPr defaultColWidth="10.625" defaultRowHeight="15.75" x14ac:dyDescent="0.25"/>
  <cols>
    <col min="3" max="3" width="13.625" customWidth="1"/>
    <col min="4" max="4" width="12.375" bestFit="1" customWidth="1"/>
    <col min="12" max="13" width="15.625" customWidth="1"/>
    <col min="14" max="14" width="12.375" bestFit="1" customWidth="1"/>
  </cols>
  <sheetData>
    <row r="3" spans="2:20" x14ac:dyDescent="0.25">
      <c r="B3" s="3" t="s">
        <v>5</v>
      </c>
      <c r="C3" s="3"/>
      <c r="D3" s="3"/>
      <c r="E3" s="3"/>
      <c r="F3" s="3"/>
      <c r="G3" s="3"/>
      <c r="L3" s="3" t="s">
        <v>6</v>
      </c>
      <c r="M3" s="3"/>
      <c r="N3" s="3"/>
      <c r="O3" s="3"/>
      <c r="P3" s="3"/>
      <c r="Q3" s="3"/>
    </row>
    <row r="4" spans="2:20" x14ac:dyDescent="0.25">
      <c r="B4" t="s">
        <v>0</v>
      </c>
      <c r="C4" t="s">
        <v>9</v>
      </c>
      <c r="D4" t="s">
        <v>1</v>
      </c>
      <c r="E4" t="s">
        <v>2</v>
      </c>
      <c r="F4" t="s">
        <v>3</v>
      </c>
      <c r="G4" t="s">
        <v>4</v>
      </c>
      <c r="H4" t="s">
        <v>14</v>
      </c>
      <c r="I4" t="s">
        <v>15</v>
      </c>
      <c r="J4" t="s">
        <v>16</v>
      </c>
      <c r="L4" t="s">
        <v>0</v>
      </c>
      <c r="N4" t="s">
        <v>1</v>
      </c>
      <c r="O4" t="s">
        <v>2</v>
      </c>
      <c r="P4" t="s">
        <v>3</v>
      </c>
      <c r="Q4" t="s">
        <v>4</v>
      </c>
      <c r="R4" t="s">
        <v>14</v>
      </c>
      <c r="S4" t="s">
        <v>15</v>
      </c>
      <c r="T4" t="s">
        <v>17</v>
      </c>
    </row>
    <row r="5" spans="2:20" x14ac:dyDescent="0.25">
      <c r="B5">
        <v>0.2</v>
      </c>
      <c r="C5">
        <f>B5/100</f>
        <v>2E-3</v>
      </c>
      <c r="D5">
        <v>9.66</v>
      </c>
      <c r="E5">
        <v>9.44</v>
      </c>
      <c r="F5">
        <v>9.5500000000000007</v>
      </c>
      <c r="G5" s="1">
        <f>AVERAGE(D5:F5)</f>
        <v>9.5500000000000007</v>
      </c>
      <c r="H5">
        <f>G5/$G$9</f>
        <v>1.1878109452736318</v>
      </c>
      <c r="I5">
        <f>H5-1</f>
        <v>0.18781094527363185</v>
      </c>
      <c r="J5">
        <f>I5/C5</f>
        <v>93.905472636815915</v>
      </c>
      <c r="L5">
        <v>0.2</v>
      </c>
      <c r="M5">
        <f>L5/100</f>
        <v>2E-3</v>
      </c>
      <c r="N5">
        <v>12.85</v>
      </c>
      <c r="O5">
        <v>12.77</v>
      </c>
      <c r="P5">
        <v>12.63</v>
      </c>
      <c r="Q5" s="1">
        <f>AVERAGE(N5:P5)</f>
        <v>12.75</v>
      </c>
      <c r="R5" s="1">
        <f>Q5/$Q$9</f>
        <v>1.0838764522527629</v>
      </c>
      <c r="S5" s="1">
        <f>R5-1</f>
        <v>8.3876452252762856E-2</v>
      </c>
      <c r="T5">
        <f>S5/M5</f>
        <v>41.93822612638143</v>
      </c>
    </row>
    <row r="6" spans="2:20" x14ac:dyDescent="0.25">
      <c r="B6">
        <v>0.15</v>
      </c>
      <c r="C6">
        <f t="shared" ref="C6:C8" si="0">B6/100</f>
        <v>1.5E-3</v>
      </c>
      <c r="D6" s="1">
        <v>9.6</v>
      </c>
      <c r="E6">
        <v>9.06</v>
      </c>
      <c r="F6">
        <v>9.2799999999999994</v>
      </c>
      <c r="G6" s="1">
        <f>AVERAGE(D6:F6)</f>
        <v>9.3133333333333326</v>
      </c>
      <c r="H6">
        <f t="shared" ref="H6:H8" si="1">G6/$G$9</f>
        <v>1.1583747927031507</v>
      </c>
      <c r="I6">
        <f t="shared" ref="I6:I8" si="2">H6-1</f>
        <v>0.15837479270315069</v>
      </c>
      <c r="J6">
        <f t="shared" ref="J6:J8" si="3">I6/C6</f>
        <v>105.5831951354338</v>
      </c>
      <c r="L6">
        <v>0.15</v>
      </c>
      <c r="M6">
        <f t="shared" ref="M6:M8" si="4">L6/100</f>
        <v>1.5E-3</v>
      </c>
      <c r="N6">
        <v>12.3</v>
      </c>
      <c r="O6">
        <v>12.3</v>
      </c>
      <c r="P6">
        <v>11.98</v>
      </c>
      <c r="Q6" s="1">
        <f>AVERAGE(N6:P6)</f>
        <v>12.193333333333333</v>
      </c>
      <c r="R6" s="1">
        <f t="shared" ref="R6:R8" si="5">Q6/$Q$9</f>
        <v>1.0365542646642107</v>
      </c>
      <c r="S6" s="1">
        <f t="shared" ref="S6:S8" si="6">R6-1</f>
        <v>3.6554264664210745E-2</v>
      </c>
      <c r="T6">
        <f t="shared" ref="T6:T8" si="7">S6/M6</f>
        <v>24.369509776140497</v>
      </c>
    </row>
    <row r="7" spans="2:20" x14ac:dyDescent="0.25">
      <c r="B7">
        <v>0.1</v>
      </c>
      <c r="C7">
        <f t="shared" si="0"/>
        <v>1E-3</v>
      </c>
      <c r="D7">
        <v>9.0299999999999994</v>
      </c>
      <c r="E7">
        <v>9.02</v>
      </c>
      <c r="F7">
        <v>8.9499999999999993</v>
      </c>
      <c r="G7" s="1">
        <f>AVERAGE(D7:F7)</f>
        <v>8.9999999999999982</v>
      </c>
      <c r="H7">
        <f t="shared" si="1"/>
        <v>1.1194029850746265</v>
      </c>
      <c r="I7">
        <f t="shared" si="2"/>
        <v>0.11940298507462654</v>
      </c>
      <c r="J7">
        <f t="shared" si="3"/>
        <v>119.40298507462654</v>
      </c>
      <c r="L7">
        <v>0.1</v>
      </c>
      <c r="M7">
        <f t="shared" si="4"/>
        <v>1E-3</v>
      </c>
      <c r="N7">
        <v>12.13</v>
      </c>
      <c r="O7">
        <v>12.09</v>
      </c>
      <c r="P7">
        <v>12.09</v>
      </c>
      <c r="Q7" s="1">
        <f>AVERAGE(N7:P7)</f>
        <v>12.103333333333333</v>
      </c>
      <c r="R7" s="1">
        <f t="shared" si="5"/>
        <v>1.0289033720600738</v>
      </c>
      <c r="S7" s="1">
        <f t="shared" si="6"/>
        <v>2.8903372060073762E-2</v>
      </c>
      <c r="T7">
        <f t="shared" si="7"/>
        <v>28.90337206007376</v>
      </c>
    </row>
    <row r="8" spans="2:20" x14ac:dyDescent="0.25">
      <c r="B8">
        <v>0.05</v>
      </c>
      <c r="C8">
        <f t="shared" si="0"/>
        <v>5.0000000000000001E-4</v>
      </c>
      <c r="D8">
        <v>8.39</v>
      </c>
      <c r="E8">
        <v>8.49</v>
      </c>
      <c r="F8">
        <v>8.44</v>
      </c>
      <c r="G8" s="1">
        <f>AVERAGE(D8:F8)</f>
        <v>8.44</v>
      </c>
      <c r="H8">
        <f t="shared" si="1"/>
        <v>1.0497512437810943</v>
      </c>
      <c r="I8">
        <f t="shared" si="2"/>
        <v>4.9751243781094301E-2</v>
      </c>
      <c r="J8">
        <f t="shared" si="3"/>
        <v>99.502487562188605</v>
      </c>
      <c r="L8">
        <v>0.05</v>
      </c>
      <c r="M8">
        <f t="shared" si="4"/>
        <v>5.0000000000000001E-4</v>
      </c>
      <c r="N8">
        <v>12.09</v>
      </c>
      <c r="O8">
        <v>12.09</v>
      </c>
      <c r="P8" s="1">
        <v>12</v>
      </c>
      <c r="Q8" s="1">
        <f>AVERAGE(N8:P8)</f>
        <v>12.06</v>
      </c>
      <c r="R8" s="1">
        <f t="shared" si="5"/>
        <v>1.0252196089543781</v>
      </c>
      <c r="S8" s="1">
        <f t="shared" si="6"/>
        <v>2.5219608954378137E-2</v>
      </c>
      <c r="T8">
        <f t="shared" si="7"/>
        <v>50.43921790875627</v>
      </c>
    </row>
    <row r="9" spans="2:20" x14ac:dyDescent="0.25">
      <c r="B9" t="s">
        <v>7</v>
      </c>
      <c r="D9">
        <v>7.98</v>
      </c>
      <c r="E9">
        <v>8.08</v>
      </c>
      <c r="F9">
        <v>8.06</v>
      </c>
      <c r="G9">
        <f>AVERAGE(D9:F9)</f>
        <v>8.0400000000000009</v>
      </c>
      <c r="L9" t="s">
        <v>8</v>
      </c>
      <c r="N9">
        <v>11.86</v>
      </c>
      <c r="O9">
        <v>11.77</v>
      </c>
      <c r="P9">
        <v>11.66</v>
      </c>
      <c r="Q9" s="1">
        <f>AVERAGE(N9:P9)</f>
        <v>11.763333333333334</v>
      </c>
    </row>
    <row r="11" spans="2:20" x14ac:dyDescent="0.25">
      <c r="H11" t="s">
        <v>18</v>
      </c>
      <c r="K11" t="s">
        <v>19</v>
      </c>
    </row>
    <row r="12" spans="2:20" x14ac:dyDescent="0.25">
      <c r="H12" t="s">
        <v>10</v>
      </c>
      <c r="I12">
        <v>112.25</v>
      </c>
      <c r="K12" t="s">
        <v>10</v>
      </c>
      <c r="L12">
        <v>43.921999999999997</v>
      </c>
    </row>
    <row r="13" spans="2:20" x14ac:dyDescent="0.25">
      <c r="H13" t="s">
        <v>11</v>
      </c>
      <c r="I13">
        <f>(I12/0.011)^(1/0.725)</f>
        <v>338353.42090023716</v>
      </c>
      <c r="K13" t="s">
        <v>11</v>
      </c>
      <c r="L13">
        <f>(L12/0.082)^(1/0.5)</f>
        <v>286903.93872694822</v>
      </c>
    </row>
    <row r="14" spans="2:20" x14ac:dyDescent="0.25">
      <c r="H14" t="s">
        <v>13</v>
      </c>
      <c r="I14">
        <f>I12/((5*6.022*10^23)/(2*I13))</f>
        <v>2.5227613082731071E-17</v>
      </c>
      <c r="K14" t="s">
        <v>13</v>
      </c>
      <c r="L14">
        <f>L12/((5*6.022*10^23)/(2*L13))</f>
        <v>8.3702389882198736E-18</v>
      </c>
    </row>
    <row r="35" spans="2:14" x14ac:dyDescent="0.25">
      <c r="L35" t="s">
        <v>12</v>
      </c>
      <c r="N35" s="2">
        <v>260000</v>
      </c>
    </row>
    <row r="37" spans="2:14" x14ac:dyDescent="0.25">
      <c r="B37" t="s">
        <v>0</v>
      </c>
      <c r="C37" t="s">
        <v>9</v>
      </c>
      <c r="D37" t="s">
        <v>14</v>
      </c>
      <c r="E37" t="s">
        <v>15</v>
      </c>
      <c r="F37" t="s">
        <v>16</v>
      </c>
    </row>
    <row r="38" spans="2:14" x14ac:dyDescent="0.25">
      <c r="B38">
        <v>0.2</v>
      </c>
      <c r="C38">
        <f>B38/100</f>
        <v>2E-3</v>
      </c>
      <c r="D38">
        <f>G5/$G$9</f>
        <v>1.1878109452736318</v>
      </c>
      <c r="E38">
        <f>D38-1</f>
        <v>0.18781094527363185</v>
      </c>
      <c r="F38">
        <f>E38/C38</f>
        <v>93.905472636815915</v>
      </c>
    </row>
    <row r="39" spans="2:14" x14ac:dyDescent="0.25">
      <c r="B39">
        <v>0.15</v>
      </c>
      <c r="C39">
        <f t="shared" ref="C39:C41" si="8">B39/100</f>
        <v>1.5E-3</v>
      </c>
      <c r="D39">
        <f t="shared" ref="D39:D41" si="9">G6/$G$9</f>
        <v>1.1583747927031507</v>
      </c>
      <c r="E39">
        <f t="shared" ref="E39:E41" si="10">D39-1</f>
        <v>0.15837479270315069</v>
      </c>
      <c r="F39">
        <f t="shared" ref="F39:F41" si="11">E39/C39</f>
        <v>105.5831951354338</v>
      </c>
    </row>
    <row r="40" spans="2:14" x14ac:dyDescent="0.25">
      <c r="B40">
        <v>0.1</v>
      </c>
      <c r="C40">
        <f t="shared" si="8"/>
        <v>1E-3</v>
      </c>
      <c r="D40">
        <f t="shared" si="9"/>
        <v>1.1194029850746265</v>
      </c>
      <c r="E40">
        <f t="shared" si="10"/>
        <v>0.11940298507462654</v>
      </c>
      <c r="F40">
        <f t="shared" si="11"/>
        <v>119.40298507462654</v>
      </c>
    </row>
    <row r="41" spans="2:14" x14ac:dyDescent="0.25">
      <c r="B41">
        <v>0.05</v>
      </c>
      <c r="C41">
        <f t="shared" si="8"/>
        <v>5.0000000000000001E-4</v>
      </c>
      <c r="D41">
        <f t="shared" si="9"/>
        <v>1.0497512437810943</v>
      </c>
      <c r="E41">
        <f t="shared" si="10"/>
        <v>4.9751243781094301E-2</v>
      </c>
      <c r="F41">
        <f t="shared" si="11"/>
        <v>99.502487562188605</v>
      </c>
    </row>
    <row r="42" spans="2:14" x14ac:dyDescent="0.25">
      <c r="B42" t="s">
        <v>7</v>
      </c>
    </row>
  </sheetData>
  <mergeCells count="2">
    <mergeCell ref="B3:G3"/>
    <mergeCell ref="L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Shi</cp:lastModifiedBy>
  <dcterms:created xsi:type="dcterms:W3CDTF">2021-10-18T17:59:31Z</dcterms:created>
  <dcterms:modified xsi:type="dcterms:W3CDTF">2021-11-01T15:47:01Z</dcterms:modified>
</cp:coreProperties>
</file>